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éame" sheetId="1" state="visible" r:id="rId1"/>
    <sheet name="Catálogo" sheetId="2" state="visible" r:id="rId2"/>
    <sheet name="Comparativo" sheetId="3" state="visible" r:id="rId3"/>
    <sheet name="Presupuesto" sheetId="4" state="visible" r:id="rId4"/>
    <sheet name="Resumen por etapa" sheetId="5" state="visible" r:id="rId5"/>
    <sheet name="Solicitud de cotización" sheetId="6" state="visible" r:id="rId6"/>
    <sheet name="Proveedores" sheetId="7" state="visible" r:id="rId7"/>
    <sheet name="Conversiones" sheetId="8" state="visible" r:id="rId8"/>
  </sheets>
  <definedNames>
    <definedName name="_xlnm._FilterDatabase" localSheetId="1" hidden="1">'Catálogo'!$A$1:$AK$1376</definedName>
    <definedName name="_xlnm._FilterDatabase" localSheetId="2" hidden="1">'Comparativo'!$A$1:$P$1370</definedName>
    <definedName name="_xlnm._FilterDatabase" localSheetId="6" hidden="1">'Proveedores'!$A$1:$M$7</definedName>
  </definedNames>
  <calcPr calcId="124519" fullCalcOnLoad="1"/>
</workbook>
</file>

<file path=xl/styles.xml><?xml version="1.0" encoding="utf-8"?>
<styleSheet xmlns="http://schemas.openxmlformats.org/spreadsheetml/2006/main">
  <numFmts count="3">
    <numFmt numFmtId="164" formatCode="#,##0.00;[Red]-#,##0.00;&quot;—&quot;"/>
    <numFmt numFmtId="165" formatCode="#,##0;[Red]-#,##0;&quot;—&quot;"/>
    <numFmt numFmtId="166" formatCode="0.0%;[Red]-0.0%;&quot;—&quot;"/>
  </numFmts>
  <fonts count="8">
    <font>
      <name val="Calibri"/>
      <family val="2"/>
      <color theme="1"/>
      <sz val="11"/>
      <scheme val="minor"/>
    </font>
    <font>
      <name val="Arial"/>
      <b val="1"/>
      <color rgb="001F3864"/>
      <sz val="16"/>
    </font>
    <font>
      <name val="Arial"/>
      <color rgb="00595959"/>
      <sz val="9"/>
    </font>
    <font>
      <name val="Arial"/>
      <b val="1"/>
      <color rgb="001F3864"/>
      <sz val="11"/>
    </font>
    <font>
      <name val="Arial"/>
      <sz val="10"/>
    </font>
    <font>
      <name val="Arial"/>
      <b val="1"/>
      <color rgb="00FFFFFF"/>
      <sz val="10"/>
    </font>
    <font>
      <name val="Arial"/>
      <color rgb="000000FF"/>
      <sz val="10"/>
    </font>
    <font>
      <name val="Arial"/>
      <b val="1"/>
      <sz val="10"/>
    </font>
  </fonts>
  <fills count="5">
    <fill>
      <patternFill/>
    </fill>
    <fill>
      <patternFill patternType="gray125"/>
    </fill>
    <fill>
      <patternFill patternType="solid">
        <fgColor rgb="001F3864"/>
      </patternFill>
    </fill>
    <fill>
      <patternFill patternType="solid">
        <fgColor rgb="00FFF2CC"/>
      </patternFill>
    </fill>
    <fill>
      <patternFill patternType="solid">
        <fgColor rgb="00D9E2F3"/>
      </patternFill>
    </fill>
  </fills>
  <borders count="6">
    <border>
      <left/>
      <right/>
      <top/>
      <bottom/>
      <diagonal/>
    </border>
    <border>
      <left style="thin">
        <color rgb="00BFBFBF"/>
      </left>
      <right style="thin">
        <color rgb="00BFBFBF"/>
      </right>
      <top style="thin">
        <color rgb="00BFBFBF"/>
      </top>
      <bottom style="thin">
        <color rgb="00BFBFBF"/>
      </bottom>
    </border>
    <border>
      <left/>
      <right/>
      <top style="thin">
        <color rgb="00BFBFBF"/>
      </top>
      <bottom/>
      <diagonal/>
    </border>
    <border>
      <left/>
      <right style="thin">
        <color rgb="00BFBFBF"/>
      </right>
      <top style="thin">
        <color rgb="00BFBFBF"/>
      </top>
      <bottom/>
      <diagonal/>
    </border>
    <border>
      <left/>
      <right/>
      <top style="thin">
        <color rgb="00BFBFBF"/>
      </top>
      <bottom style="thin">
        <color rgb="00BFBFBF"/>
      </bottom>
      <diagonal/>
    </border>
    <border>
      <left/>
      <right style="thin">
        <color rgb="00BFBFBF"/>
      </right>
      <top style="thin">
        <color rgb="00BFBFBF"/>
      </top>
      <bottom style="thin">
        <color rgb="00BFBFBF"/>
      </bottom>
      <diagonal/>
    </border>
  </borders>
  <cellStyleXfs count="1">
    <xf numFmtId="0" fontId="0" fillId="0" borderId="0"/>
  </cellStyleXfs>
  <cellXfs count="2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4" fillId="0" borderId="0" applyAlignment="1" pivotButton="0" quotePrefix="0" xfId="0">
      <alignment vertical="top" wrapText="1"/>
    </xf>
    <xf numFmtId="0" fontId="5" fillId="2" borderId="1" applyAlignment="1" pivotButton="0" quotePrefix="0" xfId="0">
      <alignment vertical="center" wrapText="1"/>
    </xf>
    <xf numFmtId="0" fontId="4" fillId="0" borderId="0" applyAlignment="1" pivotButton="0" quotePrefix="0" xfId="0">
      <alignment vertical="top"/>
    </xf>
    <xf numFmtId="165" fontId="4" fillId="0" borderId="0" applyAlignment="1" pivotButton="0" quotePrefix="0" xfId="0">
      <alignment vertical="top"/>
    </xf>
    <xf numFmtId="164" fontId="4" fillId="0" borderId="0" applyAlignment="1" pivotButton="0" quotePrefix="0" xfId="0">
      <alignment vertical="top"/>
    </xf>
    <xf numFmtId="164" fontId="4" fillId="0" borderId="0" pivotButton="0" quotePrefix="0" xfId="0"/>
    <xf numFmtId="166" fontId="4" fillId="0" borderId="0" pivotButton="0" quotePrefix="0" xfId="0"/>
    <xf numFmtId="165" fontId="4" fillId="0" borderId="0" pivotButton="0" quotePrefix="0" xfId="0"/>
    <xf numFmtId="0" fontId="2" fillId="0" borderId="0" applyAlignment="1" pivotButton="0" quotePrefix="0" xfId="0">
      <alignment vertical="top" wrapText="1"/>
    </xf>
    <xf numFmtId="0" fontId="6" fillId="3" borderId="1" pivotButton="0" quotePrefix="0" xfId="0"/>
    <xf numFmtId="4" fontId="6" fillId="3" borderId="1" pivotButton="0" quotePrefix="0" xfId="0"/>
    <xf numFmtId="0" fontId="7" fillId="0" borderId="0" pivotButton="0" quotePrefix="0" xfId="0"/>
    <xf numFmtId="164" fontId="4" fillId="4" borderId="0" pivotButton="0" quotePrefix="0" xfId="0"/>
    <xf numFmtId="166" fontId="6" fillId="3" borderId="1" pivotButton="0" quotePrefix="0" xfId="0"/>
    <xf numFmtId="164" fontId="3" fillId="4" borderId="0" pivotButton="0" quotePrefix="0" xfId="0"/>
    <xf numFmtId="0" fontId="0" fillId="0" borderId="4" pivotButton="0" quotePrefix="0" xfId="0"/>
    <xf numFmtId="0" fontId="0" fillId="0" borderId="5" pivotButton="0" quotePrefix="0" xfId="0"/>
    <xf numFmtId="164" fontId="6" fillId="3"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C34"/>
  <sheetViews>
    <sheetView showGridLines="0" workbookViewId="0">
      <selection activeCell="A1" sqref="A1"/>
    </sheetView>
  </sheetViews>
  <sheetFormatPr baseColWidth="8" defaultRowHeight="15"/>
  <cols>
    <col width="3" customWidth="1" min="1" max="1"/>
    <col width="30" customWidth="1" min="2" max="2"/>
    <col width="90" customWidth="1" min="3" max="3"/>
  </cols>
  <sheetData>
    <row r="2">
      <c r="B2" s="1" t="inlineStr">
        <is>
          <t>Precios de construcción · República Dominicana</t>
        </is>
      </c>
    </row>
    <row r="3">
      <c r="B3" s="2" t="inlineStr">
        <is>
          <t>Ingenieros Liberato &amp; Asociados · https://precios.ingsliberato.com</t>
        </is>
      </c>
    </row>
    <row r="6">
      <c r="B6" s="3" t="inlineStr">
        <is>
          <t>Generado</t>
        </is>
      </c>
      <c r="C6" s="4" t="inlineStr">
        <is>
          <t>2026-09-09</t>
        </is>
      </c>
    </row>
    <row r="7">
      <c r="B7" s="3" t="inlineStr">
        <is>
          <t>Ítems en el catálogo</t>
        </is>
      </c>
      <c r="C7" s="4" t="n">
        <v>1375</v>
      </c>
    </row>
    <row r="8">
      <c r="B8" s="3" t="inlineStr">
        <is>
          <t>Con precio real de un comercio</t>
        </is>
      </c>
      <c r="C8" s="4" t="inlineStr">
        <is>
          <t>1369 de 1369</t>
        </is>
      </c>
    </row>
    <row r="9">
      <c r="B9" s="3" t="inlineStr">
        <is>
          <t>Con estimación de arranque</t>
        </is>
      </c>
      <c r="C9" s="4" t="n">
        <v>0</v>
      </c>
    </row>
    <row r="10">
      <c r="B10" s="3" t="inlineStr">
        <is>
          <t>Según tarifario oficial (sin monto)</t>
        </is>
      </c>
      <c r="C10" s="4" t="n">
        <v>6</v>
      </c>
    </row>
    <row r="11">
      <c r="B11" s="3" t="inlineStr">
        <is>
          <t>Cotizaciones cargadas</t>
        </is>
      </c>
      <c r="C11" s="4" t="n">
        <v>3724</v>
      </c>
    </row>
    <row r="12">
      <c r="B12" s="3" t="inlineStr">
        <is>
          <t>Comercios con precio publicado</t>
        </is>
      </c>
      <c r="C12" s="4" t="n">
        <v>6</v>
      </c>
    </row>
    <row r="14" ht="42" customHeight="1">
      <c r="B14" s="3" t="inlineStr">
        <is>
          <t>Qué es esto</t>
        </is>
      </c>
      <c r="C14" s="5" t="inlineStr">
        <is>
          <t>Una referencia de mercado, no una oferta. Los precios salen de lo que los propios comercios publican, con su fuente y su fecha en cada fila. Nadie ha cotizado para este archivo y ningún proveedor se ha comprometido con estos montos.</t>
        </is>
      </c>
    </row>
    <row r="16">
      <c r="B16" s="3" t="inlineStr">
        <is>
          <t>Los tres estados</t>
        </is>
      </c>
    </row>
    <row r="17">
      <c r="B17" s="4" t="inlineStr">
        <is>
          <t>Verificado</t>
        </is>
      </c>
      <c r="C17" s="5" t="inlineStr">
        <is>
          <t>Respaldado por el precio que el comercio publica, con fuente y fecha.</t>
        </is>
      </c>
    </row>
    <row r="18">
      <c r="B18" s="4" t="inlineStr">
        <is>
          <t>Estimado</t>
        </is>
      </c>
      <c r="C18" s="5" t="inlineStr">
        <is>
          <t>Estimación nuestra de arranque, mientras se levanta la cotización real.</t>
        </is>
      </c>
    </row>
    <row r="19">
      <c r="B19" s="4" t="inlineStr">
        <is>
          <t>Tarifario oficial</t>
        </is>
      </c>
      <c r="C19" s="5" t="inlineStr">
        <is>
          <t>No lleva monto: se liquida según un tarifario público (licencias, conexiones).</t>
        </is>
      </c>
    </row>
    <row r="21" ht="56" customHeight="1">
      <c r="B21" s="3" t="inlineStr">
        <is>
          <t>Sobre el ITBIS</t>
        </is>
      </c>
      <c r="C21" s="5" t="inlineStr">
        <is>
          <t>Cada ítem dice si su precio lo incluye. Los materiales de mostrador se registran con el 18% incluido, como se muestran en tienda; la mano de obra, los subcontratos y el alquiler de equipo van sin ITBIS. Por eso el presupuesto no aplica un 18% parejo al final: sumarlo a todo sería cobrarlo dos veces sobre los materiales.</t>
        </is>
      </c>
    </row>
    <row r="23">
      <c r="B23" s="3" t="inlineStr">
        <is>
          <t>Las hojas</t>
        </is>
      </c>
    </row>
    <row r="24" ht="26" customHeight="1">
      <c r="B24" s="4" t="inlineStr">
        <is>
          <t>Catálogo</t>
        </is>
      </c>
      <c r="C24" s="5" t="inlineStr">
        <is>
          <t>Los ítems con todos sus campos. Es la hoja de datos contra la que buscan las demás.</t>
        </is>
      </c>
    </row>
    <row r="25" ht="26" customHeight="1">
      <c r="B25" s="4" t="inlineStr">
        <is>
          <t>Comparativo</t>
        </is>
      </c>
      <c r="C25" s="5" t="inlineStr">
        <is>
          <t>Un ítem por fila y una columna por proveedor, con mínimo, mediana, máximo y cuánto se aparta el más caro del más barato.</t>
        </is>
      </c>
    </row>
    <row r="26" ht="26" customHeight="1">
      <c r="B26" s="4" t="inlineStr">
        <is>
          <t>Presupuesto</t>
        </is>
      </c>
      <c r="C26" s="5" t="inlineStr">
        <is>
          <t>Escriba el código y la cantidad en las celdas amarillas; lo demás se calcula solo.</t>
        </is>
      </c>
    </row>
    <row r="27" ht="26" customHeight="1">
      <c r="B27" s="4" t="inlineStr">
        <is>
          <t>Resumen por etapa</t>
        </is>
      </c>
      <c r="C27" s="5" t="inlineStr">
        <is>
          <t>El presupuesto agrupado por etapa de obra.</t>
        </is>
      </c>
    </row>
    <row r="28" ht="26" customHeight="1">
      <c r="B28" s="4" t="inlineStr">
        <is>
          <t>Solicitud de cotización</t>
        </is>
      </c>
      <c r="C28" s="5" t="inlineStr">
        <is>
          <t>Para mandarle a un proveedor: las columnas de precio van vacías y al lado se ve cuánto se aparta de la referencia.</t>
        </is>
      </c>
    </row>
    <row r="29" ht="26" customHeight="1">
      <c r="B29" s="4" t="inlineStr">
        <is>
          <t>Proveedores</t>
        </is>
      </c>
      <c r="C29" s="5" t="inlineStr">
        <is>
          <t>A quién pedirle qué, con su contacto.</t>
        </is>
      </c>
    </row>
    <row r="30" ht="26" customHeight="1">
      <c r="B30" s="4" t="inlineStr">
        <is>
          <t>Conversiones</t>
        </is>
      </c>
      <c r="C30" s="5" t="inlineStr">
        <is>
          <t>Factores de cubicación de uso diario.</t>
        </is>
      </c>
    </row>
    <row r="32">
      <c r="B32" s="3" t="inlineStr">
        <is>
          <t>Actualización</t>
        </is>
      </c>
      <c r="C32" s="5" t="inlineStr">
        <is>
          <t>El sitio se actualiza antes que este archivo. Ante cualquier duda, la versión buena está en https://precios.ingsliberato.com.</t>
        </is>
      </c>
    </row>
    <row r="34">
      <c r="C34" s="3" t="inlineStr">
        <is>
          <t>Realizamos presupuestos para proyectos y licitaciones. ingsliberato.com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K1376"/>
  <sheetViews>
    <sheetView workbookViewId="0">
      <pane ySplit="1" topLeftCell="A2" activePane="bottomLeft" state="frozen"/>
      <selection pane="bottomLeft" activeCell="A1" sqref="A1"/>
    </sheetView>
  </sheetViews>
  <sheetFormatPr baseColWidth="8" defaultRowHeight="15"/>
  <cols>
    <col width="13" customWidth="1" min="1" max="1"/>
    <col width="16" customWidth="1" min="2" max="2"/>
    <col width="26" customWidth="1" min="3" max="3"/>
    <col width="46" customWidth="1" min="4" max="4"/>
    <col width="40" customWidth="1" min="5" max="5"/>
    <col width="26" customWidth="1" min="6" max="6"/>
    <col width="26" customWidth="1" min="7" max="7"/>
    <col width="12" customWidth="1" min="8" max="8"/>
    <col width="20" customWidth="1" min="9" max="9"/>
    <col width="11" customWidth="1" min="10" max="10"/>
    <col width="11" customWidth="1" min="11" max="11"/>
    <col width="13" customWidth="1" min="12" max="12"/>
    <col width="11" customWidth="1" min="13" max="13"/>
    <col width="15" customWidth="1" min="14" max="14"/>
    <col width="13" customWidth="1" min="15" max="15"/>
    <col width="13" customWidth="1" min="16" max="16"/>
    <col width="11" customWidth="1" min="17" max="17"/>
    <col width="15" customWidth="1" min="18" max="18"/>
    <col width="11" customWidth="1" min="19" max="19"/>
    <col width="42" customWidth="1" min="20" max="20"/>
    <col width="13" customWidth="1" min="21" max="21"/>
    <col width="13" customWidth="1" min="22" max="22"/>
    <col width="13" customWidth="1" min="23" max="23"/>
    <col width="13" customWidth="1" min="24" max="24"/>
    <col width="13" customWidth="1" min="25" max="25"/>
    <col width="13" customWidth="1" min="26" max="26"/>
    <col width="13" customWidth="1" min="27" max="27"/>
    <col width="13" customWidth="1" min="28" max="28"/>
    <col width="13" customWidth="1" min="29" max="29"/>
    <col width="13" customWidth="1" min="30" max="30"/>
    <col width="13" customWidth="1" min="31" max="31"/>
    <col width="13" customWidth="1" min="32" max="32"/>
    <col width="13" customWidth="1" min="33" max="33"/>
    <col width="13" customWidth="1" min="34" max="34"/>
    <col width="13" customWidth="1" min="35" max="35"/>
    <col width="13" customWidth="1" min="36" max="36"/>
    <col width="30" customWidth="1" min="37" max="37"/>
  </cols>
  <sheetData>
    <row r="1" ht="30" customHeight="1">
      <c r="A1" s="6" t="inlineStr">
        <is>
          <t>Código</t>
        </is>
      </c>
      <c r="B1" s="6" t="inlineStr">
        <is>
          <t>Grupo</t>
        </is>
      </c>
      <c r="C1" s="6" t="inlineStr">
        <is>
          <t>Categoría</t>
        </is>
      </c>
      <c r="D1" s="6" t="inlineStr">
        <is>
          <t>Ítem</t>
        </is>
      </c>
      <c r="E1" s="6" t="inlineStr">
        <is>
          <t>Especificación</t>
        </is>
      </c>
      <c r="F1" s="6" t="inlineStr">
        <is>
          <t>Alcance</t>
        </is>
      </c>
      <c r="G1" s="6" t="inlineStr">
        <is>
          <t>Alias de mercado</t>
        </is>
      </c>
      <c r="H1" s="6" t="inlineStr">
        <is>
          <t>Unidad</t>
        </is>
      </c>
      <c r="I1" s="6" t="inlineStr">
        <is>
          <t>Etapa de obra</t>
        </is>
      </c>
      <c r="J1" s="6" t="inlineStr">
        <is>
          <t>Gama</t>
        </is>
      </c>
      <c r="K1" s="6" t="inlineStr">
        <is>
          <t>Origen</t>
        </is>
      </c>
      <c r="L1" s="6" t="inlineStr">
        <is>
          <t>Estado</t>
        </is>
      </c>
      <c r="M1" s="6" t="inlineStr">
        <is>
          <t>Cotizaciones</t>
        </is>
      </c>
      <c r="N1" s="6" t="inlineStr">
        <is>
          <t>Precio de referencia (RD$)</t>
        </is>
      </c>
      <c r="O1" s="6" t="inlineStr">
        <is>
          <t>Mínimo (RD$)</t>
        </is>
      </c>
      <c r="P1" s="6" t="inlineStr">
        <is>
          <t>Máximo (RD$)</t>
        </is>
      </c>
      <c r="Q1" s="6" t="inlineStr">
        <is>
          <t>Incluye ITBIS</t>
        </is>
      </c>
      <c r="R1" s="6" t="inlineStr">
        <is>
          <t>Precio sin ITBIS (RD$)</t>
        </is>
      </c>
      <c r="S1" s="6" t="inlineStr">
        <is>
          <t>Fecha</t>
        </is>
      </c>
      <c r="T1" s="6" t="inlineStr">
        <is>
          <t>Fuente</t>
        </is>
      </c>
      <c r="U1" s="6" t="inlineStr">
        <is>
          <t>Forma</t>
        </is>
      </c>
      <c r="V1" s="6" t="inlineStr">
        <is>
          <t>Montaje</t>
        </is>
      </c>
      <c r="W1" s="6" t="inlineStr">
        <is>
          <t>Piezas</t>
        </is>
      </c>
      <c r="X1" s="6" t="inlineStr">
        <is>
          <t>Largo (cm)</t>
        </is>
      </c>
      <c r="Y1" s="6" t="inlineStr">
        <is>
          <t>Alto (mm)</t>
        </is>
      </c>
      <c r="Z1" s="6" t="inlineStr">
        <is>
          <t>Formato</t>
        </is>
      </c>
      <c r="AA1" s="6" t="inlineStr">
        <is>
          <t>Resolución (MP)</t>
        </is>
      </c>
      <c r="AB1" s="6" t="inlineStr">
        <is>
          <t>Tecnología</t>
        </is>
      </c>
      <c r="AC1" s="6" t="inlineStr">
        <is>
          <t>Canales</t>
        </is>
      </c>
      <c r="AD1" s="6" t="inlineStr">
        <is>
          <t>Categoría de cable</t>
        </is>
      </c>
      <c r="AE1" s="6" t="inlineStr">
        <is>
          <t>Largo (pies)</t>
        </is>
      </c>
      <c r="AF1" s="6" t="inlineStr">
        <is>
          <t>Capacidad (gal)</t>
        </is>
      </c>
      <c r="AG1" s="6" t="inlineStr">
        <is>
          <t>Peso (lb)</t>
        </is>
      </c>
      <c r="AH1" s="6" t="inlineStr">
        <is>
          <t>Calibre</t>
        </is>
      </c>
      <c r="AI1" s="6" t="inlineStr">
        <is>
          <t>Tamaño</t>
        </is>
      </c>
      <c r="AJ1" s="6" t="inlineStr">
        <is>
          <t>Uso</t>
        </is>
      </c>
      <c r="AK1" s="6" t="inlineStr">
        <is>
          <t>Otras medidas</t>
        </is>
      </c>
    </row>
    <row r="2">
      <c r="A2" s="7" t="inlineStr">
        <is>
          <t>MAT-02-001</t>
        </is>
      </c>
      <c r="B2" s="7" t="inlineStr">
        <is>
          <t>Materiales</t>
        </is>
      </c>
      <c r="C2" s="7" t="inlineStr">
        <is>
          <t>Cemento, morteros y aditivos</t>
        </is>
      </c>
      <c r="D2" s="5" t="inlineStr">
        <is>
          <t>Cemento gris portland, funda 42.5 kg</t>
        </is>
      </c>
      <c r="E2" s="5" t="inlineStr">
        <is>
          <t>Portland mixto tipo IP, NORDOM 2</t>
        </is>
      </c>
      <c r="F2" s="5" t="inlineStr"/>
      <c r="G2" s="5" t="inlineStr">
        <is>
          <t>94 libras, 94 lbs, saco de cemento, funda de cemento</t>
        </is>
      </c>
      <c r="H2" s="7" t="inlineStr">
        <is>
          <t>funda</t>
        </is>
      </c>
      <c r="I2" s="7" t="inlineStr">
        <is>
          <t>Estructura</t>
        </is>
      </c>
      <c r="J2" s="7" t="inlineStr">
        <is>
          <t>estandar</t>
        </is>
      </c>
      <c r="K2" s="7" t="inlineStr">
        <is>
          <t>nacional</t>
        </is>
      </c>
      <c r="L2" s="7" t="inlineStr">
        <is>
          <t>Verificado</t>
        </is>
      </c>
      <c r="M2" s="8" t="n">
        <v>4</v>
      </c>
      <c r="N2" s="9" t="n">
        <v>595</v>
      </c>
      <c r="O2" s="9" t="n">
        <v>535</v>
      </c>
      <c r="P2" s="9" t="n">
        <v>655</v>
      </c>
      <c r="Q2" s="7" t="inlineStr">
        <is>
          <t>Sí</t>
        </is>
      </c>
      <c r="R2" s="9">
        <f>IF(N2="","",IF(Q2="Sí",ROUND(N2/1.18,2),N2))</f>
        <v/>
      </c>
      <c r="S2" s="7" t="inlineStr">
        <is>
          <t>2026-09-09</t>
        </is>
      </c>
      <c r="T2" s="5" t="inlineStr">
        <is>
          <t>4 cotizaciones de proveedores</t>
        </is>
      </c>
    </row>
    <row r="3">
      <c r="A3" s="7" t="inlineStr">
        <is>
          <t>MAT-02-002</t>
        </is>
      </c>
      <c r="B3" s="7" t="inlineStr">
        <is>
          <t>Materiales</t>
        </is>
      </c>
      <c r="C3" s="7" t="inlineStr">
        <is>
          <t>Cemento, morteros y aditivos</t>
        </is>
      </c>
      <c r="D3" s="5" t="inlineStr">
        <is>
          <t>Cemento blanco, funda 25 kg</t>
        </is>
      </c>
      <c r="E3" s="5" t="inlineStr">
        <is>
          <t>Para terminación y derretido</t>
        </is>
      </c>
      <c r="F3" s="5" t="inlineStr"/>
      <c r="G3" s="5" t="inlineStr"/>
      <c r="H3" s="7" t="inlineStr">
        <is>
          <t>funda</t>
        </is>
      </c>
      <c r="I3" s="7" t="inlineStr">
        <is>
          <t>Terminación de superficies</t>
        </is>
      </c>
      <c r="J3" s="7" t="inlineStr">
        <is>
          <t>estandar</t>
        </is>
      </c>
      <c r="K3" s="7" t="inlineStr">
        <is>
          <t>importado</t>
        </is>
      </c>
      <c r="L3" s="7" t="inlineStr">
        <is>
          <t>Verificado</t>
        </is>
      </c>
      <c r="M3" s="8" t="n">
        <v>1</v>
      </c>
      <c r="N3" s="9" t="n">
        <v>755</v>
      </c>
      <c r="O3" s="9" t="n">
        <v>755</v>
      </c>
      <c r="P3" s="9" t="n">
        <v>755</v>
      </c>
      <c r="Q3" s="7" t="inlineStr">
        <is>
          <t>Sí</t>
        </is>
      </c>
      <c r="R3" s="9">
        <f>IF(N3="","",IF(Q3="Sí",ROUND(N3/1.18,2),N3))</f>
        <v/>
      </c>
      <c r="S3" s="7" t="inlineStr">
        <is>
          <t>2026-09-09</t>
        </is>
      </c>
      <c r="T3" s="5" t="inlineStr">
        <is>
          <t>1 cotización de proveedores</t>
        </is>
      </c>
    </row>
    <row r="4">
      <c r="A4" s="7" t="inlineStr">
        <is>
          <t>MAT-02-003</t>
        </is>
      </c>
      <c r="B4" s="7" t="inlineStr">
        <is>
          <t>Materiales</t>
        </is>
      </c>
      <c r="C4" s="7" t="inlineStr">
        <is>
          <t>Cemento, morteros y aditivos</t>
        </is>
      </c>
      <c r="D4" s="5" t="inlineStr">
        <is>
          <t>Cemento blanco, funda 40 kg</t>
        </is>
      </c>
      <c r="E4" s="5" t="inlineStr">
        <is>
          <t>Presentación de 40 kg</t>
        </is>
      </c>
      <c r="F4" s="5" t="inlineStr"/>
      <c r="G4" s="5" t="inlineStr"/>
      <c r="H4" s="7" t="inlineStr">
        <is>
          <t>funda</t>
        </is>
      </c>
      <c r="I4" s="7" t="inlineStr">
        <is>
          <t>Terminación de superficies</t>
        </is>
      </c>
      <c r="J4" s="7" t="inlineStr">
        <is>
          <t>estandar</t>
        </is>
      </c>
      <c r="K4" s="7" t="inlineStr">
        <is>
          <t>importado</t>
        </is>
      </c>
      <c r="L4" s="7" t="inlineStr">
        <is>
          <t>Verificado</t>
        </is>
      </c>
      <c r="M4" s="8" t="n">
        <v>4</v>
      </c>
      <c r="N4" s="9" t="n">
        <v>1295</v>
      </c>
      <c r="O4" s="9" t="n">
        <v>1130.86</v>
      </c>
      <c r="P4" s="9" t="n">
        <v>1595</v>
      </c>
      <c r="Q4" s="7" t="inlineStr">
        <is>
          <t>Sí</t>
        </is>
      </c>
      <c r="R4" s="9">
        <f>IF(N4="","",IF(Q4="Sí",ROUND(N4/1.18,2),N4))</f>
        <v/>
      </c>
      <c r="S4" s="7" t="inlineStr">
        <is>
          <t>2026-09-09</t>
        </is>
      </c>
      <c r="T4" s="5" t="inlineStr">
        <is>
          <t>5 cotizaciones de proveedores</t>
        </is>
      </c>
    </row>
    <row r="5">
      <c r="A5" s="7" t="inlineStr">
        <is>
          <t>MAT-02-004</t>
        </is>
      </c>
      <c r="B5" s="7" t="inlineStr">
        <is>
          <t>Materiales</t>
        </is>
      </c>
      <c r="C5" s="7" t="inlineStr">
        <is>
          <t>Cemento, morteros y aditivos</t>
        </is>
      </c>
      <c r="D5" s="5" t="inlineStr">
        <is>
          <t>Cal hidratada, funda 20 kg</t>
        </is>
      </c>
      <c r="E5" s="5" t="inlineStr">
        <is>
          <t>Presentación de 20 kg</t>
        </is>
      </c>
      <c r="F5" s="5" t="inlineStr"/>
      <c r="G5" s="5" t="inlineStr"/>
      <c r="H5" s="7" t="inlineStr">
        <is>
          <t>funda</t>
        </is>
      </c>
      <c r="I5" s="7" t="inlineStr">
        <is>
          <t>Terminación de superficies</t>
        </is>
      </c>
      <c r="J5" s="7" t="inlineStr">
        <is>
          <t>economica</t>
        </is>
      </c>
      <c r="K5" s="7" t="inlineStr">
        <is>
          <t>nacional</t>
        </is>
      </c>
      <c r="L5" s="7" t="inlineStr">
        <is>
          <t>Verificado</t>
        </is>
      </c>
      <c r="M5" s="8" t="n">
        <v>2</v>
      </c>
      <c r="N5" s="9" t="n">
        <v>503.66</v>
      </c>
      <c r="O5" s="9" t="n">
        <v>437.31</v>
      </c>
      <c r="P5" s="9" t="n">
        <v>570</v>
      </c>
      <c r="Q5" s="7" t="inlineStr">
        <is>
          <t>Sí</t>
        </is>
      </c>
      <c r="R5" s="9">
        <f>IF(N5="","",IF(Q5="Sí",ROUND(N5/1.18,2),N5))</f>
        <v/>
      </c>
      <c r="S5" s="7" t="inlineStr">
        <is>
          <t>2026-09-09</t>
        </is>
      </c>
      <c r="T5" s="5" t="inlineStr">
        <is>
          <t>2 cotizaciones de proveedores</t>
        </is>
      </c>
    </row>
    <row r="6">
      <c r="A6" s="7" t="inlineStr">
        <is>
          <t>MAT-02-005</t>
        </is>
      </c>
      <c r="B6" s="7" t="inlineStr">
        <is>
          <t>Materiales</t>
        </is>
      </c>
      <c r="C6" s="7" t="inlineStr">
        <is>
          <t>Cemento, morteros y aditivos</t>
        </is>
      </c>
      <c r="D6" s="5" t="inlineStr">
        <is>
          <t>Mortero para pegar bloques, funda 42.5 kg</t>
        </is>
      </c>
      <c r="E6" s="5" t="inlineStr">
        <is>
          <t>Predosificado para mampostería</t>
        </is>
      </c>
      <c r="F6" s="5" t="inlineStr"/>
      <c r="G6" s="5" t="inlineStr">
        <is>
          <t>94 libras, pega bloques</t>
        </is>
      </c>
      <c r="H6" s="7" t="inlineStr">
        <is>
          <t>funda</t>
        </is>
      </c>
      <c r="I6" s="7" t="inlineStr">
        <is>
          <t>Mampostería</t>
        </is>
      </c>
      <c r="J6" s="7" t="inlineStr">
        <is>
          <t>estandar</t>
        </is>
      </c>
      <c r="K6" s="7" t="inlineStr">
        <is>
          <t>nacional</t>
        </is>
      </c>
      <c r="L6" s="7" t="inlineStr">
        <is>
          <t>Verificado</t>
        </is>
      </c>
      <c r="M6" s="8" t="n">
        <v>1</v>
      </c>
      <c r="N6" s="9" t="n">
        <v>345</v>
      </c>
      <c r="O6" s="9" t="n">
        <v>345</v>
      </c>
      <c r="P6" s="9" t="n">
        <v>345</v>
      </c>
      <c r="Q6" s="7" t="inlineStr">
        <is>
          <t>Sí</t>
        </is>
      </c>
      <c r="R6" s="9">
        <f>IF(N6="","",IF(Q6="Sí",ROUND(N6/1.18,2),N6))</f>
        <v/>
      </c>
      <c r="S6" s="7" t="inlineStr">
        <is>
          <t>2026-09-09</t>
        </is>
      </c>
      <c r="T6" s="5" t="inlineStr">
        <is>
          <t>1 cotización de proveedores</t>
        </is>
      </c>
    </row>
    <row r="7">
      <c r="A7" s="7" t="inlineStr">
        <is>
          <t>MAT-02-007</t>
        </is>
      </c>
      <c r="B7" s="7" t="inlineStr">
        <is>
          <t>Materiales</t>
        </is>
      </c>
      <c r="C7" s="7" t="inlineStr">
        <is>
          <t>Cemento, morteros y aditivos</t>
        </is>
      </c>
      <c r="D7" s="5" t="inlineStr">
        <is>
          <t>Pegamento de cerámica blanco, funda 22.7 kg</t>
        </is>
      </c>
      <c r="E7" s="5" t="inlineStr">
        <is>
          <t>Blanco, para piezas claras</t>
        </is>
      </c>
      <c r="F7" s="5" t="inlineStr"/>
      <c r="G7" s="5" t="inlineStr">
        <is>
          <t>50 libras</t>
        </is>
      </c>
      <c r="H7" s="7" t="inlineStr">
        <is>
          <t>funda</t>
        </is>
      </c>
      <c r="I7" s="7" t="inlineStr">
        <is>
          <t>Pisos</t>
        </is>
      </c>
      <c r="J7" s="7" t="inlineStr">
        <is>
          <t>estandar</t>
        </is>
      </c>
      <c r="K7" s="7" t="inlineStr">
        <is>
          <t>nacional</t>
        </is>
      </c>
      <c r="L7" s="7" t="inlineStr">
        <is>
          <t>Verificado</t>
        </is>
      </c>
      <c r="M7" s="8" t="n">
        <v>3</v>
      </c>
      <c r="N7" s="9" t="n">
        <v>825</v>
      </c>
      <c r="O7" s="9" t="n">
        <v>554.28</v>
      </c>
      <c r="P7" s="9" t="n">
        <v>1054</v>
      </c>
      <c r="Q7" s="7" t="inlineStr">
        <is>
          <t>Sí</t>
        </is>
      </c>
      <c r="R7" s="9">
        <f>IF(N7="","",IF(Q7="Sí",ROUND(N7/1.18,2),N7))</f>
        <v/>
      </c>
      <c r="S7" s="7" t="inlineStr">
        <is>
          <t>2026-09-09</t>
        </is>
      </c>
      <c r="T7" s="5" t="inlineStr">
        <is>
          <t>3 cotizaciones de proveedores</t>
        </is>
      </c>
    </row>
    <row r="8">
      <c r="A8" s="7" t="inlineStr">
        <is>
          <t>MAT-02-009</t>
        </is>
      </c>
      <c r="B8" s="7" t="inlineStr">
        <is>
          <t>Materiales</t>
        </is>
      </c>
      <c r="C8" s="7" t="inlineStr">
        <is>
          <t>Cemento, morteros y aditivos</t>
        </is>
      </c>
      <c r="D8" s="5" t="inlineStr">
        <is>
          <t>Mortero predosificado de pañete, funda 42.5 kg</t>
        </is>
      </c>
      <c r="E8" s="5" t="inlineStr">
        <is>
          <t>Listo para mezclar con agua</t>
        </is>
      </c>
      <c r="F8" s="5" t="inlineStr"/>
      <c r="G8" s="5" t="inlineStr"/>
      <c r="H8" s="7" t="inlineStr">
        <is>
          <t>funda</t>
        </is>
      </c>
      <c r="I8" s="7" t="inlineStr">
        <is>
          <t>Terminación de superficies</t>
        </is>
      </c>
      <c r="J8" s="7" t="inlineStr">
        <is>
          <t>estandar</t>
        </is>
      </c>
      <c r="K8" s="7" t="inlineStr">
        <is>
          <t>nacional</t>
        </is>
      </c>
      <c r="L8" s="7" t="inlineStr">
        <is>
          <t>Verificado</t>
        </is>
      </c>
      <c r="M8" s="8" t="n">
        <v>4</v>
      </c>
      <c r="N8" s="9" t="n">
        <v>365</v>
      </c>
      <c r="O8" s="9" t="n">
        <v>330</v>
      </c>
      <c r="P8" s="9" t="n">
        <v>385</v>
      </c>
      <c r="Q8" s="7" t="inlineStr">
        <is>
          <t>Sí</t>
        </is>
      </c>
      <c r="R8" s="9">
        <f>IF(N8="","",IF(Q8="Sí",ROUND(N8/1.18,2),N8))</f>
        <v/>
      </c>
      <c r="S8" s="7" t="inlineStr">
        <is>
          <t>2026-09-09</t>
        </is>
      </c>
      <c r="T8" s="5" t="inlineStr">
        <is>
          <t>5 cotizaciones de proveedores</t>
        </is>
      </c>
    </row>
    <row r="9">
      <c r="A9" s="7" t="inlineStr">
        <is>
          <t>MAT-02-013</t>
        </is>
      </c>
      <c r="B9" s="7" t="inlineStr">
        <is>
          <t>Materiales</t>
        </is>
      </c>
      <c r="C9" s="7" t="inlineStr">
        <is>
          <t>Cemento, morteros y aditivos</t>
        </is>
      </c>
      <c r="D9" s="5" t="inlineStr">
        <is>
          <t>Derretido (grout) con arena, funda 5 kg</t>
        </is>
      </c>
      <c r="E9" s="5" t="inlineStr">
        <is>
          <t>Juntas de 3 mm en adelante</t>
        </is>
      </c>
      <c r="F9" s="5" t="inlineStr"/>
      <c r="G9" s="5" t="inlineStr"/>
      <c r="H9" s="7" t="inlineStr">
        <is>
          <t>funda</t>
        </is>
      </c>
      <c r="I9" s="7" t="inlineStr">
        <is>
          <t>Pisos</t>
        </is>
      </c>
      <c r="J9" s="7" t="inlineStr">
        <is>
          <t>estandar</t>
        </is>
      </c>
      <c r="K9" s="7" t="inlineStr">
        <is>
          <t>nacional</t>
        </is>
      </c>
      <c r="L9" s="7" t="inlineStr">
        <is>
          <t>Verificado</t>
        </is>
      </c>
      <c r="M9" s="8" t="n">
        <v>3</v>
      </c>
      <c r="N9" s="9" t="n">
        <v>505</v>
      </c>
      <c r="O9" s="9" t="n">
        <v>323.12</v>
      </c>
      <c r="P9" s="9" t="n">
        <v>525</v>
      </c>
      <c r="Q9" s="7" t="inlineStr">
        <is>
          <t>Sí</t>
        </is>
      </c>
      <c r="R9" s="9">
        <f>IF(N9="","",IF(Q9="Sí",ROUND(N9/1.18,2),N9))</f>
        <v/>
      </c>
      <c r="S9" s="7" t="inlineStr">
        <is>
          <t>2026-09-09</t>
        </is>
      </c>
      <c r="T9" s="5" t="inlineStr">
        <is>
          <t>6 cotizaciones de proveedores</t>
        </is>
      </c>
    </row>
    <row r="10">
      <c r="A10" s="7" t="inlineStr">
        <is>
          <t>MAT-04-001</t>
        </is>
      </c>
      <c r="B10" s="7" t="inlineStr">
        <is>
          <t>Materiales</t>
        </is>
      </c>
      <c r="C10" s="7" t="inlineStr">
        <is>
          <t>Acero de refuerzo y metales</t>
        </is>
      </c>
      <c r="D10" s="5" t="inlineStr">
        <is>
          <t>Varilla corrugada 3/8" x 20 pies</t>
        </is>
      </c>
      <c r="E10" s="5" t="inlineStr">
        <is>
          <t>Grado 60 · ASTM A615 / RTD 458</t>
        </is>
      </c>
      <c r="F10" s="5" t="inlineStr"/>
      <c r="G10" s="5" t="inlineStr"/>
      <c r="H10" s="7" t="inlineStr">
        <is>
          <t>unidad</t>
        </is>
      </c>
      <c r="I10" s="7" t="inlineStr">
        <is>
          <t>Estructura</t>
        </is>
      </c>
      <c r="J10" s="7" t="inlineStr">
        <is>
          <t>estandar</t>
        </is>
      </c>
      <c r="K10" s="7" t="inlineStr">
        <is>
          <t>nacional</t>
        </is>
      </c>
      <c r="L10" s="7" t="inlineStr">
        <is>
          <t>Verificado</t>
        </is>
      </c>
      <c r="M10" s="8" t="n">
        <v>2</v>
      </c>
      <c r="N10" s="9" t="n">
        <v>346.38</v>
      </c>
      <c r="O10" s="9" t="n">
        <v>249.98</v>
      </c>
      <c r="P10" s="9" t="n">
        <v>442.77</v>
      </c>
      <c r="Q10" s="7" t="inlineStr">
        <is>
          <t>Sí</t>
        </is>
      </c>
      <c r="R10" s="9">
        <f>IF(N10="","",IF(Q10="Sí",ROUND(N10/1.18,2),N10))</f>
        <v/>
      </c>
      <c r="S10" s="7" t="inlineStr">
        <is>
          <t>2026-09-09</t>
        </is>
      </c>
      <c r="T10" s="5" t="inlineStr">
        <is>
          <t>2 cotizaciones de proveedores</t>
        </is>
      </c>
    </row>
    <row r="11">
      <c r="A11" s="7" t="inlineStr">
        <is>
          <t>MAT-04-002</t>
        </is>
      </c>
      <c r="B11" s="7" t="inlineStr">
        <is>
          <t>Materiales</t>
        </is>
      </c>
      <c r="C11" s="7" t="inlineStr">
        <is>
          <t>Acero de refuerzo y metales</t>
        </is>
      </c>
      <c r="D11" s="5" t="inlineStr">
        <is>
          <t>Varilla corrugada 1/2" x 20 pies</t>
        </is>
      </c>
      <c r="E11" s="5" t="inlineStr">
        <is>
          <t>Grado 60 · ASTM A615 / RTD 458</t>
        </is>
      </c>
      <c r="F11" s="5" t="inlineStr"/>
      <c r="G11" s="5" t="inlineStr"/>
      <c r="H11" s="7" t="inlineStr">
        <is>
          <t>unidad</t>
        </is>
      </c>
      <c r="I11" s="7" t="inlineStr">
        <is>
          <t>Estructura</t>
        </is>
      </c>
      <c r="J11" s="7" t="inlineStr">
        <is>
          <t>estandar</t>
        </is>
      </c>
      <c r="K11" s="7" t="inlineStr">
        <is>
          <t>nacional</t>
        </is>
      </c>
      <c r="L11" s="7" t="inlineStr">
        <is>
          <t>Verificado</t>
        </is>
      </c>
      <c r="M11" s="8" t="n">
        <v>1</v>
      </c>
      <c r="N11" s="9" t="n">
        <v>445.76</v>
      </c>
      <c r="O11" s="9" t="n">
        <v>445.76</v>
      </c>
      <c r="P11" s="9" t="n">
        <v>445.76</v>
      </c>
      <c r="Q11" s="7" t="inlineStr">
        <is>
          <t>Sí</t>
        </is>
      </c>
      <c r="R11" s="9">
        <f>IF(N11="","",IF(Q11="Sí",ROUND(N11/1.18,2),N11))</f>
        <v/>
      </c>
      <c r="S11" s="7" t="inlineStr">
        <is>
          <t>2026-09-09</t>
        </is>
      </c>
      <c r="T11" s="5" t="inlineStr">
        <is>
          <t>1 cotización de proveedores</t>
        </is>
      </c>
    </row>
    <row r="12">
      <c r="A12" s="7" t="inlineStr">
        <is>
          <t>MAT-04-004</t>
        </is>
      </c>
      <c r="B12" s="7" t="inlineStr">
        <is>
          <t>Materiales</t>
        </is>
      </c>
      <c r="C12" s="7" t="inlineStr">
        <is>
          <t>Acero de refuerzo y metales</t>
        </is>
      </c>
      <c r="D12" s="5" t="inlineStr">
        <is>
          <t>Varilla corrugada 3/4" x 20 pies</t>
        </is>
      </c>
      <c r="E12" s="5" t="inlineStr">
        <is>
          <t>Grado 60 · ASTM A615</t>
        </is>
      </c>
      <c r="F12" s="5" t="inlineStr"/>
      <c r="G12" s="5" t="inlineStr"/>
      <c r="H12" s="7" t="inlineStr">
        <is>
          <t>unidad</t>
        </is>
      </c>
      <c r="I12" s="7" t="inlineStr">
        <is>
          <t>Estructura</t>
        </is>
      </c>
      <c r="J12" s="7" t="inlineStr">
        <is>
          <t>estandar</t>
        </is>
      </c>
      <c r="K12" s="7" t="inlineStr">
        <is>
          <t>nacional</t>
        </is>
      </c>
      <c r="L12" s="7" t="inlineStr">
        <is>
          <t>Verificado</t>
        </is>
      </c>
      <c r="M12" s="8" t="n">
        <v>1</v>
      </c>
      <c r="N12" s="9" t="n">
        <v>1013.49</v>
      </c>
      <c r="O12" s="9" t="n">
        <v>1013.49</v>
      </c>
      <c r="P12" s="9" t="n">
        <v>1013.49</v>
      </c>
      <c r="Q12" s="7" t="inlineStr">
        <is>
          <t>Sí</t>
        </is>
      </c>
      <c r="R12" s="9">
        <f>IF(N12="","",IF(Q12="Sí",ROUND(N12/1.18,2),N12))</f>
        <v/>
      </c>
      <c r="S12" s="7" t="inlineStr">
        <is>
          <t>2026-09-09</t>
        </is>
      </c>
      <c r="T12" s="5" t="inlineStr">
        <is>
          <t>1 cotización de proveedores</t>
        </is>
      </c>
    </row>
    <row r="13">
      <c r="A13" s="7" t="inlineStr">
        <is>
          <t>MAT-04-005</t>
        </is>
      </c>
      <c r="B13" s="7" t="inlineStr">
        <is>
          <t>Materiales</t>
        </is>
      </c>
      <c r="C13" s="7" t="inlineStr">
        <is>
          <t>Acero de refuerzo y metales</t>
        </is>
      </c>
      <c r="D13" s="5" t="inlineStr">
        <is>
          <t>Varilla corrugada 1" x 20 pies</t>
        </is>
      </c>
      <c r="E13" s="5" t="inlineStr">
        <is>
          <t>Grado 60 · ASTM A615</t>
        </is>
      </c>
      <c r="F13" s="5" t="inlineStr"/>
      <c r="G13" s="5" t="inlineStr"/>
      <c r="H13" s="7" t="inlineStr">
        <is>
          <t>unidad</t>
        </is>
      </c>
      <c r="I13" s="7" t="inlineStr">
        <is>
          <t>Estructura</t>
        </is>
      </c>
      <c r="J13" s="7" t="inlineStr">
        <is>
          <t>estandar</t>
        </is>
      </c>
      <c r="K13" s="7" t="inlineStr">
        <is>
          <t>nacional</t>
        </is>
      </c>
      <c r="L13" s="7" t="inlineStr">
        <is>
          <t>Verificado</t>
        </is>
      </c>
      <c r="M13" s="8" t="n">
        <v>1</v>
      </c>
      <c r="N13" s="9" t="n">
        <v>1785.67</v>
      </c>
      <c r="O13" s="9" t="n">
        <v>1785.67</v>
      </c>
      <c r="P13" s="9" t="n">
        <v>1785.67</v>
      </c>
      <c r="Q13" s="7" t="inlineStr">
        <is>
          <t>Sí</t>
        </is>
      </c>
      <c r="R13" s="9">
        <f>IF(N13="","",IF(Q13="Sí",ROUND(N13/1.18,2),N13))</f>
        <v/>
      </c>
      <c r="S13" s="7" t="inlineStr">
        <is>
          <t>2026-09-09</t>
        </is>
      </c>
      <c r="T13" s="5" t="inlineStr">
        <is>
          <t>1 cotización de proveedores</t>
        </is>
      </c>
    </row>
    <row r="14">
      <c r="A14" s="7" t="inlineStr">
        <is>
          <t>MAT-04-008</t>
        </is>
      </c>
      <c r="B14" s="7" t="inlineStr">
        <is>
          <t>Materiales</t>
        </is>
      </c>
      <c r="C14" s="7" t="inlineStr">
        <is>
          <t>Acero de refuerzo y metales</t>
        </is>
      </c>
      <c r="D14" s="5" t="inlineStr">
        <is>
          <t>Malla electrosoldada D2.3, retícula 10 x 10, rollo</t>
        </is>
      </c>
      <c r="E14" s="5" t="inlineStr">
        <is>
          <t>Rollo 2.40 x 40 m</t>
        </is>
      </c>
      <c r="F14" s="5" t="inlineStr"/>
      <c r="G14" s="5" t="inlineStr"/>
      <c r="H14" s="7" t="inlineStr">
        <is>
          <t>rollo</t>
        </is>
      </c>
      <c r="I14" s="7" t="inlineStr">
        <is>
          <t>Estructura</t>
        </is>
      </c>
      <c r="J14" s="7" t="inlineStr">
        <is>
          <t>estandar</t>
        </is>
      </c>
      <c r="K14" s="7" t="inlineStr">
        <is>
          <t>nacional</t>
        </is>
      </c>
      <c r="L14" s="7" t="inlineStr">
        <is>
          <t>Verificado</t>
        </is>
      </c>
      <c r="M14" s="8" t="n">
        <v>2</v>
      </c>
      <c r="N14" s="9" t="n">
        <v>18252.92</v>
      </c>
      <c r="O14" s="9" t="n">
        <v>17130.85</v>
      </c>
      <c r="P14" s="9" t="n">
        <v>19375</v>
      </c>
      <c r="Q14" s="7" t="inlineStr">
        <is>
          <t>Sí</t>
        </is>
      </c>
      <c r="R14" s="9">
        <f>IF(N14="","",IF(Q14="Sí",ROUND(N14/1.18,2),N14))</f>
        <v/>
      </c>
      <c r="S14" s="7" t="inlineStr">
        <is>
          <t>2026-09-09</t>
        </is>
      </c>
      <c r="T14" s="5" t="inlineStr">
        <is>
          <t>2 cotizaciones de proveedores</t>
        </is>
      </c>
    </row>
    <row r="15">
      <c r="A15" s="7" t="inlineStr">
        <is>
          <t>MAT-04-011</t>
        </is>
      </c>
      <c r="B15" s="7" t="inlineStr">
        <is>
          <t>Materiales</t>
        </is>
      </c>
      <c r="C15" s="7" t="inlineStr">
        <is>
          <t>Acero de refuerzo y metales</t>
        </is>
      </c>
      <c r="D15" s="5" t="inlineStr">
        <is>
          <t>Malla electrosoldada D2.5, retícula 10 x 10, rollo</t>
        </is>
      </c>
      <c r="E15" s="5" t="inlineStr">
        <is>
          <t>Rollo 2.40 x 40 m</t>
        </is>
      </c>
      <c r="F15" s="5" t="inlineStr"/>
      <c r="G15" s="5" t="inlineStr"/>
      <c r="H15" s="7" t="inlineStr">
        <is>
          <t>rollo</t>
        </is>
      </c>
      <c r="I15" s="7" t="inlineStr">
        <is>
          <t>Estructura</t>
        </is>
      </c>
      <c r="J15" s="7" t="inlineStr">
        <is>
          <t>estandar</t>
        </is>
      </c>
      <c r="K15" s="7" t="inlineStr">
        <is>
          <t>nacional</t>
        </is>
      </c>
      <c r="L15" s="7" t="inlineStr">
        <is>
          <t>Verificado</t>
        </is>
      </c>
      <c r="M15" s="8" t="n">
        <v>1</v>
      </c>
      <c r="N15" s="9" t="n">
        <v>20871.84</v>
      </c>
      <c r="O15" s="9" t="n">
        <v>20871.84</v>
      </c>
      <c r="P15" s="9" t="n">
        <v>20871.84</v>
      </c>
      <c r="Q15" s="7" t="inlineStr">
        <is>
          <t>Sí</t>
        </is>
      </c>
      <c r="R15" s="9">
        <f>IF(N15="","",IF(Q15="Sí",ROUND(N15/1.18,2),N15))</f>
        <v/>
      </c>
      <c r="S15" s="7" t="inlineStr">
        <is>
          <t>2026-09-09</t>
        </is>
      </c>
      <c r="T15" s="5" t="inlineStr">
        <is>
          <t>1 cotización de proveedores</t>
        </is>
      </c>
    </row>
    <row r="16">
      <c r="A16" s="7" t="inlineStr">
        <is>
          <t>MAT-04-014</t>
        </is>
      </c>
      <c r="B16" s="7" t="inlineStr">
        <is>
          <t>Materiales</t>
        </is>
      </c>
      <c r="C16" s="7" t="inlineStr">
        <is>
          <t>Acero de refuerzo y metales</t>
        </is>
      </c>
      <c r="D16" s="5" t="inlineStr">
        <is>
          <t>Malla electrosoldada D2.7, retícula 10 x 10, rollo</t>
        </is>
      </c>
      <c r="E16" s="5" t="inlineStr">
        <is>
          <t>Rollo 2.40 x 40 m</t>
        </is>
      </c>
      <c r="F16" s="5" t="inlineStr"/>
      <c r="G16" s="5" t="inlineStr"/>
      <c r="H16" s="7" t="inlineStr">
        <is>
          <t>rollo</t>
        </is>
      </c>
      <c r="I16" s="7" t="inlineStr">
        <is>
          <t>Estructura</t>
        </is>
      </c>
      <c r="J16" s="7" t="inlineStr">
        <is>
          <t>estandar</t>
        </is>
      </c>
      <c r="K16" s="7" t="inlineStr">
        <is>
          <t>nacional</t>
        </is>
      </c>
      <c r="L16" s="7" t="inlineStr">
        <is>
          <t>Verificado</t>
        </is>
      </c>
      <c r="M16" s="8" t="n">
        <v>1</v>
      </c>
      <c r="N16" s="9" t="n">
        <v>20629.26</v>
      </c>
      <c r="O16" s="9" t="n">
        <v>20629.26</v>
      </c>
      <c r="P16" s="9" t="n">
        <v>20629.26</v>
      </c>
      <c r="Q16" s="7" t="inlineStr">
        <is>
          <t>Sí</t>
        </is>
      </c>
      <c r="R16" s="9">
        <f>IF(N16="","",IF(Q16="Sí",ROUND(N16/1.18,2),N16))</f>
        <v/>
      </c>
      <c r="S16" s="7" t="inlineStr">
        <is>
          <t>2026-09-09</t>
        </is>
      </c>
      <c r="T16" s="5" t="inlineStr">
        <is>
          <t>1 cotización de proveedores</t>
        </is>
      </c>
    </row>
    <row r="17">
      <c r="A17" s="7" t="inlineStr">
        <is>
          <t>MAT-04-021</t>
        </is>
      </c>
      <c r="B17" s="7" t="inlineStr">
        <is>
          <t>Materiales</t>
        </is>
      </c>
      <c r="C17" s="7" t="inlineStr">
        <is>
          <t>Acero de refuerzo y metales</t>
        </is>
      </c>
      <c r="D17" s="5" t="inlineStr">
        <is>
          <t>Alambre galvanizado calibre 18, para varillas</t>
        </is>
      </c>
      <c r="E17" s="5" t="inlineStr">
        <is>
          <t>Amarre de acero de refuerzo</t>
        </is>
      </c>
      <c r="F17" s="5" t="inlineStr"/>
      <c r="G17" s="5" t="inlineStr"/>
      <c r="H17" s="7" t="inlineStr">
        <is>
          <t>lb</t>
        </is>
      </c>
      <c r="I17" s="7" t="inlineStr">
        <is>
          <t>Estructura</t>
        </is>
      </c>
      <c r="J17" s="7" t="inlineStr">
        <is>
          <t>estandar</t>
        </is>
      </c>
      <c r="K17" s="7" t="inlineStr">
        <is>
          <t>nacional</t>
        </is>
      </c>
      <c r="L17" s="7" t="inlineStr">
        <is>
          <t>Verificado</t>
        </is>
      </c>
      <c r="M17" s="8" t="n">
        <v>1</v>
      </c>
      <c r="N17" s="9" t="n">
        <v>62.48</v>
      </c>
      <c r="O17" s="9" t="n">
        <v>62.48</v>
      </c>
      <c r="P17" s="9" t="n">
        <v>62.48</v>
      </c>
      <c r="Q17" s="7" t="inlineStr">
        <is>
          <t>Sí</t>
        </is>
      </c>
      <c r="R17" s="9">
        <f>IF(N17="","",IF(Q17="Sí",ROUND(N17/1.18,2),N17))</f>
        <v/>
      </c>
      <c r="S17" s="7" t="inlineStr">
        <is>
          <t>2026-09-09</t>
        </is>
      </c>
      <c r="T17" s="5" t="inlineStr">
        <is>
          <t>1 cotización de proveedores</t>
        </is>
      </c>
    </row>
    <row r="18">
      <c r="A18" s="7" t="inlineStr">
        <is>
          <t>MAT-04-022</t>
        </is>
      </c>
      <c r="B18" s="7" t="inlineStr">
        <is>
          <t>Materiales</t>
        </is>
      </c>
      <c r="C18" s="7" t="inlineStr">
        <is>
          <t>Acero de refuerzo y metales</t>
        </is>
      </c>
      <c r="D18" s="5" t="inlineStr">
        <is>
          <t>Alambre galvanizado calibre 14, para encofrados</t>
        </is>
      </c>
      <c r="E18" s="5" t="inlineStr">
        <is>
          <t>Amarre de formaleta</t>
        </is>
      </c>
      <c r="F18" s="5" t="inlineStr"/>
      <c r="G18" s="5" t="inlineStr"/>
      <c r="H18" s="7" t="inlineStr">
        <is>
          <t>lb</t>
        </is>
      </c>
      <c r="I18" s="7" t="inlineStr">
        <is>
          <t>Estructura</t>
        </is>
      </c>
      <c r="J18" s="7" t="inlineStr">
        <is>
          <t>estandar</t>
        </is>
      </c>
      <c r="K18" s="7" t="inlineStr">
        <is>
          <t>nacional</t>
        </is>
      </c>
      <c r="L18" s="7" t="inlineStr">
        <is>
          <t>Verificado</t>
        </is>
      </c>
      <c r="M18" s="8" t="n">
        <v>1</v>
      </c>
      <c r="N18" s="9" t="n">
        <v>61.12</v>
      </c>
      <c r="O18" s="9" t="n">
        <v>61.12</v>
      </c>
      <c r="P18" s="9" t="n">
        <v>61.12</v>
      </c>
      <c r="Q18" s="7" t="inlineStr">
        <is>
          <t>Sí</t>
        </is>
      </c>
      <c r="R18" s="9">
        <f>IF(N18="","",IF(Q18="Sí",ROUND(N18/1.18,2),N18))</f>
        <v/>
      </c>
      <c r="S18" s="7" t="inlineStr">
        <is>
          <t>2026-09-09</t>
        </is>
      </c>
      <c r="T18" s="5" t="inlineStr">
        <is>
          <t>1 cotización de proveedores</t>
        </is>
      </c>
    </row>
    <row r="19">
      <c r="A19" s="7" t="inlineStr">
        <is>
          <t>MAT-04-023</t>
        </is>
      </c>
      <c r="B19" s="7" t="inlineStr">
        <is>
          <t>Materiales</t>
        </is>
      </c>
      <c r="C19" s="7" t="inlineStr">
        <is>
          <t>Acero de refuerzo y metales</t>
        </is>
      </c>
      <c r="D19" s="5" t="inlineStr">
        <is>
          <t>Angular 1 1/2" x 1/8" x 20 pies</t>
        </is>
      </c>
      <c r="E19" s="5" t="inlineStr">
        <is>
          <t>Perfil L de acero negro</t>
        </is>
      </c>
      <c r="F19" s="5" t="inlineStr"/>
      <c r="G19" s="5" t="inlineStr"/>
      <c r="H19" s="7" t="inlineStr">
        <is>
          <t>unidad</t>
        </is>
      </c>
      <c r="I19" s="7" t="inlineStr">
        <is>
          <t>Estructura</t>
        </is>
      </c>
      <c r="J19" s="7" t="inlineStr">
        <is>
          <t>estandar</t>
        </is>
      </c>
      <c r="K19" s="7" t="inlineStr">
        <is>
          <t>nacional</t>
        </is>
      </c>
      <c r="L19" s="7" t="inlineStr">
        <is>
          <t>Verificado</t>
        </is>
      </c>
      <c r="M19" s="8" t="n">
        <v>1</v>
      </c>
      <c r="N19" s="9" t="n">
        <v>861</v>
      </c>
      <c r="O19" s="9" t="n">
        <v>861</v>
      </c>
      <c r="P19" s="9" t="n">
        <v>861</v>
      </c>
      <c r="Q19" s="7" t="inlineStr">
        <is>
          <t>Sí</t>
        </is>
      </c>
      <c r="R19" s="9">
        <f>IF(N19="","",IF(Q19="Sí",ROUND(N19/1.18,2),N19))</f>
        <v/>
      </c>
      <c r="S19" s="7" t="inlineStr">
        <is>
          <t>2026-09-09</t>
        </is>
      </c>
      <c r="T19" s="5" t="inlineStr">
        <is>
          <t>1 cotización de proveedores</t>
        </is>
      </c>
    </row>
    <row r="20">
      <c r="A20" s="7" t="inlineStr">
        <is>
          <t>MAT-06-002</t>
        </is>
      </c>
      <c r="B20" s="7" t="inlineStr">
        <is>
          <t>Materiales</t>
        </is>
      </c>
      <c r="C20" s="7" t="inlineStr">
        <is>
          <t>Madera y encofrado</t>
        </is>
      </c>
      <c r="D20" s="5" t="inlineStr">
        <is>
          <t>Cuartón de pino 2" x 4" x 12 pies</t>
        </is>
      </c>
      <c r="E20" s="5" t="inlineStr">
        <is>
          <t>Pino bruto, apuntalamiento</t>
        </is>
      </c>
      <c r="F20" s="5" t="inlineStr"/>
      <c r="G20" s="5" t="inlineStr"/>
      <c r="H20" s="7" t="inlineStr">
        <is>
          <t>unidad</t>
        </is>
      </c>
      <c r="I20" s="7" t="inlineStr">
        <is>
          <t>Estructura</t>
        </is>
      </c>
      <c r="J20" s="7" t="inlineStr">
        <is>
          <t>estandar</t>
        </is>
      </c>
      <c r="K20" s="7" t="inlineStr">
        <is>
          <t>importado</t>
        </is>
      </c>
      <c r="L20" s="7" t="inlineStr">
        <is>
          <t>Verificado</t>
        </is>
      </c>
      <c r="M20" s="8" t="n">
        <v>1</v>
      </c>
      <c r="N20" s="9" t="n">
        <v>860</v>
      </c>
      <c r="O20" s="9" t="n">
        <v>860</v>
      </c>
      <c r="P20" s="9" t="n">
        <v>860</v>
      </c>
      <c r="Q20" s="7" t="inlineStr">
        <is>
          <t>Sí</t>
        </is>
      </c>
      <c r="R20" s="9">
        <f>IF(N20="","",IF(Q20="Sí",ROUND(N20/1.18,2),N20))</f>
        <v/>
      </c>
      <c r="S20" s="7" t="inlineStr">
        <is>
          <t>2026-09-09</t>
        </is>
      </c>
      <c r="T20" s="5" t="inlineStr">
        <is>
          <t>1 cotización de proveedores</t>
        </is>
      </c>
    </row>
    <row r="21">
      <c r="A21" s="7" t="inlineStr">
        <is>
          <t>MAT-06-005</t>
        </is>
      </c>
      <c r="B21" s="7" t="inlineStr">
        <is>
          <t>Materiales</t>
        </is>
      </c>
      <c r="C21" s="7" t="inlineStr">
        <is>
          <t>Madera y encofrado</t>
        </is>
      </c>
      <c r="D21" s="5" t="inlineStr">
        <is>
          <t>Plywood corriente 1/2", 4 x 8 pies</t>
        </is>
      </c>
      <c r="E21" s="5" t="inlineStr">
        <is>
          <t>Uso general y encofrado sencillo</t>
        </is>
      </c>
      <c r="F21" s="5" t="inlineStr"/>
      <c r="G21" s="5" t="inlineStr"/>
      <c r="H21" s="7" t="inlineStr">
        <is>
          <t>plancha</t>
        </is>
      </c>
      <c r="I21" s="7" t="inlineStr">
        <is>
          <t>Estructura</t>
        </is>
      </c>
      <c r="J21" s="7" t="inlineStr">
        <is>
          <t>economica</t>
        </is>
      </c>
      <c r="K21" s="7" t="inlineStr">
        <is>
          <t>importado</t>
        </is>
      </c>
      <c r="L21" s="7" t="inlineStr">
        <is>
          <t>Verificado</t>
        </is>
      </c>
      <c r="M21" s="8" t="n">
        <v>2</v>
      </c>
      <c r="N21" s="9" t="n">
        <v>1520</v>
      </c>
      <c r="O21" s="9" t="n">
        <v>1425</v>
      </c>
      <c r="P21" s="9" t="n">
        <v>1530</v>
      </c>
      <c r="Q21" s="7" t="inlineStr">
        <is>
          <t>Sí</t>
        </is>
      </c>
      <c r="R21" s="9">
        <f>IF(N21="","",IF(Q21="Sí",ROUND(N21/1.18,2),N21))</f>
        <v/>
      </c>
      <c r="S21" s="7" t="inlineStr">
        <is>
          <t>2026-09-09</t>
        </is>
      </c>
      <c r="T21" s="5" t="inlineStr">
        <is>
          <t>3 cotizaciones de proveedores</t>
        </is>
      </c>
    </row>
    <row r="22">
      <c r="A22" s="7" t="inlineStr">
        <is>
          <t>MAT-06-006</t>
        </is>
      </c>
      <c r="B22" s="7" t="inlineStr">
        <is>
          <t>Materiales</t>
        </is>
      </c>
      <c r="C22" s="7" t="inlineStr">
        <is>
          <t>Madera y encofrado</t>
        </is>
      </c>
      <c r="D22" s="5" t="inlineStr">
        <is>
          <t>Plywood corriente 3/4", 4 x 8 pies</t>
        </is>
      </c>
      <c r="E22" s="5" t="inlineStr">
        <is>
          <t>Uso general</t>
        </is>
      </c>
      <c r="F22" s="5" t="inlineStr"/>
      <c r="G22" s="5" t="inlineStr"/>
      <c r="H22" s="7" t="inlineStr">
        <is>
          <t>plancha</t>
        </is>
      </c>
      <c r="I22" s="7" t="inlineStr">
        <is>
          <t>Estructura</t>
        </is>
      </c>
      <c r="J22" s="7" t="inlineStr">
        <is>
          <t>estandar</t>
        </is>
      </c>
      <c r="K22" s="7" t="inlineStr">
        <is>
          <t>importado</t>
        </is>
      </c>
      <c r="L22" s="7" t="inlineStr">
        <is>
          <t>Verificado</t>
        </is>
      </c>
      <c r="M22" s="8" t="n">
        <v>2</v>
      </c>
      <c r="N22" s="9" t="n">
        <v>1995</v>
      </c>
      <c r="O22" s="9" t="n">
        <v>1990</v>
      </c>
      <c r="P22" s="9" t="n">
        <v>2200</v>
      </c>
      <c r="Q22" s="7" t="inlineStr">
        <is>
          <t>Sí</t>
        </is>
      </c>
      <c r="R22" s="9">
        <f>IF(N22="","",IF(Q22="Sí",ROUND(N22/1.18,2),N22))</f>
        <v/>
      </c>
      <c r="S22" s="7" t="inlineStr">
        <is>
          <t>2026-09-09</t>
        </is>
      </c>
      <c r="T22" s="5" t="inlineStr">
        <is>
          <t>3 cotizaciones de proveedores</t>
        </is>
      </c>
    </row>
    <row r="23">
      <c r="A23" s="7" t="inlineStr">
        <is>
          <t>MAT-08-001</t>
        </is>
      </c>
      <c r="B23" s="7" t="inlineStr">
        <is>
          <t>Materiales</t>
        </is>
      </c>
      <c r="C23" s="7" t="inlineStr">
        <is>
          <t>Pisos y revestimientos</t>
        </is>
      </c>
      <c r="D23" s="5" t="inlineStr">
        <is>
          <t>Cerámica de piso, 33 x 33 cm</t>
        </is>
      </c>
      <c r="E23" s="5" t="inlineStr">
        <is>
          <t>Baldosa de campo de 33 x 33 cm, pasta cerámica esmaltada. El color, el diseño y la marca son de la cotización</t>
        </is>
      </c>
      <c r="F23" s="5" t="inlineStr"/>
      <c r="G23" s="5" t="inlineStr">
        <is>
          <t>piso, cerámica, baldosa, loza</t>
        </is>
      </c>
      <c r="H23" s="7" t="inlineStr">
        <is>
          <t>m²</t>
        </is>
      </c>
      <c r="I23" s="7" t="inlineStr">
        <is>
          <t>Pisos</t>
        </is>
      </c>
      <c r="J23" s="7" t="inlineStr">
        <is>
          <t>economica</t>
        </is>
      </c>
      <c r="K23" s="7" t="inlineStr">
        <is>
          <t>nacional</t>
        </is>
      </c>
      <c r="L23" s="7" t="inlineStr">
        <is>
          <t>Verificado</t>
        </is>
      </c>
      <c r="M23" s="8" t="n">
        <v>1</v>
      </c>
      <c r="N23" s="9" t="n">
        <v>764.63</v>
      </c>
      <c r="O23" s="9" t="n">
        <v>752</v>
      </c>
      <c r="P23" s="9" t="n">
        <v>1267.13</v>
      </c>
      <c r="Q23" s="7" t="inlineStr">
        <is>
          <t>Sí</t>
        </is>
      </c>
      <c r="R23" s="9">
        <f>IF(N23="","",IF(Q23="Sí",ROUND(N23/1.18,2),N23))</f>
        <v/>
      </c>
      <c r="S23" s="7" t="inlineStr">
        <is>
          <t>2026-09-09</t>
        </is>
      </c>
      <c r="T23" s="5" t="inlineStr">
        <is>
          <t>3 cotizaciones de proveedores</t>
        </is>
      </c>
      <c r="X23" s="4" t="n">
        <v>33</v>
      </c>
      <c r="Z23" s="4" t="inlineStr">
        <is>
          <t>33 x 33 cm</t>
        </is>
      </c>
      <c r="AJ23" s="4" t="inlineStr">
        <is>
          <t>piso</t>
        </is>
      </c>
      <c r="AK23" s="5" t="inlineStr">
        <is>
          <t>material: ceramica · ancho_cm: 33</t>
        </is>
      </c>
    </row>
    <row r="24">
      <c r="A24" s="7" t="inlineStr">
        <is>
          <t>MAT-08-002</t>
        </is>
      </c>
      <c r="B24" s="7" t="inlineStr">
        <is>
          <t>Materiales</t>
        </is>
      </c>
      <c r="C24" s="7" t="inlineStr">
        <is>
          <t>Pisos y revestimientos</t>
        </is>
      </c>
      <c r="D24" s="5" t="inlineStr">
        <is>
          <t>Cerámica de pared, 40 x 25 cm</t>
        </is>
      </c>
      <c r="E24" s="5" t="inlineStr">
        <is>
          <t>Baldosa de campo de 40 x 25 cm, pasta cerámica esmaltada. Baños y cocinas</t>
        </is>
      </c>
      <c r="F24" s="5" t="inlineStr"/>
      <c r="G24" s="5" t="inlineStr">
        <is>
          <t>azulejo, revestimiento, cerámica de pared</t>
        </is>
      </c>
      <c r="H24" s="7" t="inlineStr">
        <is>
          <t>m²</t>
        </is>
      </c>
      <c r="I24" s="7" t="inlineStr">
        <is>
          <t>Pisos</t>
        </is>
      </c>
      <c r="J24" s="7" t="inlineStr">
        <is>
          <t>estandar</t>
        </is>
      </c>
      <c r="K24" s="7" t="inlineStr">
        <is>
          <t>nacional</t>
        </is>
      </c>
      <c r="L24" s="7" t="inlineStr">
        <is>
          <t>Verificado</t>
        </is>
      </c>
      <c r="M24" s="8" t="n">
        <v>1</v>
      </c>
      <c r="N24" s="9" t="n">
        <v>1266.7</v>
      </c>
      <c r="O24" s="9" t="n">
        <v>1134.1</v>
      </c>
      <c r="P24" s="9" t="n">
        <v>1306.5</v>
      </c>
      <c r="Q24" s="7" t="inlineStr">
        <is>
          <t>Sí</t>
        </is>
      </c>
      <c r="R24" s="9">
        <f>IF(N24="","",IF(Q24="Sí",ROUND(N24/1.18,2),N24))</f>
        <v/>
      </c>
      <c r="S24" s="7" t="inlineStr">
        <is>
          <t>2026-09-09</t>
        </is>
      </c>
      <c r="T24" s="5" t="inlineStr">
        <is>
          <t>3 cotizaciones de proveedores</t>
        </is>
      </c>
      <c r="X24" s="4" t="n">
        <v>40</v>
      </c>
      <c r="Z24" s="4" t="inlineStr">
        <is>
          <t>40 x 25 cm</t>
        </is>
      </c>
      <c r="AJ24" s="4" t="inlineStr">
        <is>
          <t>pared</t>
        </is>
      </c>
      <c r="AK24" s="5" t="inlineStr">
        <is>
          <t>material: ceramica · ancho_cm: 25</t>
        </is>
      </c>
    </row>
    <row r="25">
      <c r="A25" s="7" t="inlineStr">
        <is>
          <t>MAT-08-003</t>
        </is>
      </c>
      <c r="B25" s="7" t="inlineStr">
        <is>
          <t>Materiales</t>
        </is>
      </c>
      <c r="C25" s="7" t="inlineStr">
        <is>
          <t>Pisos y revestimientos</t>
        </is>
      </c>
      <c r="D25" s="5" t="inlineStr">
        <is>
          <t>Porcelanato de piso, 60 x 60 cm</t>
        </is>
      </c>
      <c r="E25" s="5" t="inlineStr">
        <is>
          <t>Baldosa de campo de 60 x 60 cm, gres porcelánico. El acabado, el color y la marca son de la cotización</t>
        </is>
      </c>
      <c r="F25" s="5" t="inlineStr"/>
      <c r="G25" s="5" t="inlineStr">
        <is>
          <t>porcelanato, piso, baldosa porcelánica</t>
        </is>
      </c>
      <c r="H25" s="7" t="inlineStr">
        <is>
          <t>m²</t>
        </is>
      </c>
      <c r="I25" s="7" t="inlineStr">
        <is>
          <t>Pisos</t>
        </is>
      </c>
      <c r="J25" s="7" t="inlineStr">
        <is>
          <t>estandar</t>
        </is>
      </c>
      <c r="K25" s="7" t="inlineStr">
        <is>
          <t>importado</t>
        </is>
      </c>
      <c r="L25" s="7" t="inlineStr">
        <is>
          <t>Verificado</t>
        </is>
      </c>
      <c r="M25" s="8" t="n">
        <v>1</v>
      </c>
      <c r="N25" s="9" t="n">
        <v>1106.42</v>
      </c>
      <c r="O25" s="9" t="n">
        <v>528.71</v>
      </c>
      <c r="P25" s="9" t="n">
        <v>2113.9</v>
      </c>
      <c r="Q25" s="7" t="inlineStr">
        <is>
          <t>Sí</t>
        </is>
      </c>
      <c r="R25" s="9">
        <f>IF(N25="","",IF(Q25="Sí",ROUND(N25/1.18,2),N25))</f>
        <v/>
      </c>
      <c r="S25" s="7" t="inlineStr">
        <is>
          <t>2026-09-09</t>
        </is>
      </c>
      <c r="T25" s="5" t="inlineStr">
        <is>
          <t>31 cotizaciones de proveedores</t>
        </is>
      </c>
      <c r="X25" s="4" t="n">
        <v>60</v>
      </c>
      <c r="Z25" s="4" t="inlineStr">
        <is>
          <t>60 x 60 cm</t>
        </is>
      </c>
      <c r="AJ25" s="4" t="inlineStr">
        <is>
          <t>piso</t>
        </is>
      </c>
      <c r="AK25" s="5" t="inlineStr">
        <is>
          <t>material: porcelanato · ancho_cm: 60</t>
        </is>
      </c>
    </row>
    <row r="26">
      <c r="A26" s="7" t="inlineStr">
        <is>
          <t>MAT-32-001</t>
        </is>
      </c>
      <c r="B26" s="7" t="inlineStr">
        <is>
          <t>Materiales</t>
        </is>
      </c>
      <c r="C26" s="7" t="inlineStr">
        <is>
          <t>Tubería y conexiones</t>
        </is>
      </c>
      <c r="D26" s="5" t="inlineStr">
        <is>
          <t>Tubo PVC drenaje 4" x 19 pies</t>
        </is>
      </c>
      <c r="E26" s="5" t="inlineStr">
        <is>
          <t>SDR-41 sanitario</t>
        </is>
      </c>
      <c r="F26" s="5" t="inlineStr"/>
      <c r="G26" s="5" t="inlineStr"/>
      <c r="H26" s="7" t="inlineStr">
        <is>
          <t>tubo</t>
        </is>
      </c>
      <c r="I26" s="7" t="inlineStr">
        <is>
          <t>Instalaciones</t>
        </is>
      </c>
      <c r="J26" s="7" t="inlineStr">
        <is>
          <t>estandar</t>
        </is>
      </c>
      <c r="K26" s="7" t="inlineStr">
        <is>
          <t>nacional</t>
        </is>
      </c>
      <c r="L26" s="7" t="inlineStr">
        <is>
          <t>Verificado</t>
        </is>
      </c>
      <c r="M26" s="8" t="n">
        <v>3</v>
      </c>
      <c r="N26" s="9" t="n">
        <v>1494.58</v>
      </c>
      <c r="O26" s="9" t="n">
        <v>1125</v>
      </c>
      <c r="P26" s="9" t="n">
        <v>1695</v>
      </c>
      <c r="Q26" s="7" t="inlineStr">
        <is>
          <t>Sí</t>
        </is>
      </c>
      <c r="R26" s="9">
        <f>IF(N26="","",IF(Q26="Sí",ROUND(N26/1.18,2),N26))</f>
        <v/>
      </c>
      <c r="S26" s="7" t="inlineStr">
        <is>
          <t>2026-09-09</t>
        </is>
      </c>
      <c r="T26" s="5" t="inlineStr">
        <is>
          <t>3 cotizaciones de proveedores</t>
        </is>
      </c>
    </row>
    <row r="27">
      <c r="A27" s="7" t="inlineStr">
        <is>
          <t>MAT-32-002</t>
        </is>
      </c>
      <c r="B27" s="7" t="inlineStr">
        <is>
          <t>Materiales</t>
        </is>
      </c>
      <c r="C27" s="7" t="inlineStr">
        <is>
          <t>Tubería y conexiones</t>
        </is>
      </c>
      <c r="D27" s="5" t="inlineStr">
        <is>
          <t>Tubo PVC drenaje 2" x 19 pies</t>
        </is>
      </c>
      <c r="E27" s="5" t="inlineStr">
        <is>
          <t>SDR-41 sanitario</t>
        </is>
      </c>
      <c r="F27" s="5" t="inlineStr"/>
      <c r="G27" s="5" t="inlineStr"/>
      <c r="H27" s="7" t="inlineStr">
        <is>
          <t>tubo</t>
        </is>
      </c>
      <c r="I27" s="7" t="inlineStr">
        <is>
          <t>Instalaciones</t>
        </is>
      </c>
      <c r="J27" s="7" t="inlineStr">
        <is>
          <t>estandar</t>
        </is>
      </c>
      <c r="K27" s="7" t="inlineStr">
        <is>
          <t>nacional</t>
        </is>
      </c>
      <c r="L27" s="7" t="inlineStr">
        <is>
          <t>Verificado</t>
        </is>
      </c>
      <c r="M27" s="8" t="n">
        <v>3</v>
      </c>
      <c r="N27" s="9" t="n">
        <v>503.78</v>
      </c>
      <c r="O27" s="9" t="n">
        <v>350</v>
      </c>
      <c r="P27" s="9" t="n">
        <v>595</v>
      </c>
      <c r="Q27" s="7" t="inlineStr">
        <is>
          <t>Sí</t>
        </is>
      </c>
      <c r="R27" s="9">
        <f>IF(N27="","",IF(Q27="Sí",ROUND(N27/1.18,2),N27))</f>
        <v/>
      </c>
      <c r="S27" s="7" t="inlineStr">
        <is>
          <t>2026-09-09</t>
        </is>
      </c>
      <c r="T27" s="5" t="inlineStr">
        <is>
          <t>3 cotizaciones de proveedores</t>
        </is>
      </c>
    </row>
    <row r="28">
      <c r="A28" s="7" t="inlineStr">
        <is>
          <t>MAT-32-003</t>
        </is>
      </c>
      <c r="B28" s="7" t="inlineStr">
        <is>
          <t>Materiales</t>
        </is>
      </c>
      <c r="C28" s="7" t="inlineStr">
        <is>
          <t>Tubería y conexiones</t>
        </is>
      </c>
      <c r="D28" s="5" t="inlineStr">
        <is>
          <t>Tubo PVC drenaje 6" x 19 pies</t>
        </is>
      </c>
      <c r="E28" s="5" t="inlineStr">
        <is>
          <t>SDR-41 sanitario</t>
        </is>
      </c>
      <c r="F28" s="5" t="inlineStr"/>
      <c r="G28" s="5" t="inlineStr"/>
      <c r="H28" s="7" t="inlineStr">
        <is>
          <t>tubo</t>
        </is>
      </c>
      <c r="I28" s="7" t="inlineStr">
        <is>
          <t>Instalaciones</t>
        </is>
      </c>
      <c r="J28" s="7" t="inlineStr">
        <is>
          <t>estandar</t>
        </is>
      </c>
      <c r="K28" s="7" t="inlineStr">
        <is>
          <t>nacional</t>
        </is>
      </c>
      <c r="L28" s="7" t="inlineStr">
        <is>
          <t>Verificado</t>
        </is>
      </c>
      <c r="M28" s="8" t="n">
        <v>1</v>
      </c>
      <c r="N28" s="9" t="n">
        <v>2900</v>
      </c>
      <c r="O28" s="9" t="n">
        <v>2900</v>
      </c>
      <c r="P28" s="9" t="n">
        <v>2900</v>
      </c>
      <c r="Q28" s="7" t="inlineStr">
        <is>
          <t>Sí</t>
        </is>
      </c>
      <c r="R28" s="9">
        <f>IF(N28="","",IF(Q28="Sí",ROUND(N28/1.18,2),N28))</f>
        <v/>
      </c>
      <c r="S28" s="7" t="inlineStr">
        <is>
          <t>2026-09-09</t>
        </is>
      </c>
      <c r="T28" s="5" t="inlineStr">
        <is>
          <t>1 cotización de proveedores</t>
        </is>
      </c>
    </row>
    <row r="29">
      <c r="A29" s="7" t="inlineStr">
        <is>
          <t>MAT-32-004</t>
        </is>
      </c>
      <c r="B29" s="7" t="inlineStr">
        <is>
          <t>Materiales</t>
        </is>
      </c>
      <c r="C29" s="7" t="inlineStr">
        <is>
          <t>Tubería y conexiones</t>
        </is>
      </c>
      <c r="D29" s="5" t="inlineStr">
        <is>
          <t>Tubo PVC presión 1/2" SCH-40 x 19 pies</t>
        </is>
      </c>
      <c r="E29" s="5" t="inlineStr">
        <is>
          <t>Agua fría a presión. La presentación es de 19 pies, como la del sanitario: lo publican así dos comercios</t>
        </is>
      </c>
      <c r="F29" s="5" t="inlineStr"/>
      <c r="G29" s="5" t="inlineStr"/>
      <c r="H29" s="7" t="inlineStr">
        <is>
          <t>tubo</t>
        </is>
      </c>
      <c r="I29" s="7" t="inlineStr">
        <is>
          <t>Instalaciones</t>
        </is>
      </c>
      <c r="J29" s="7" t="inlineStr">
        <is>
          <t>estandar</t>
        </is>
      </c>
      <c r="K29" s="7" t="inlineStr">
        <is>
          <t>nacional</t>
        </is>
      </c>
      <c r="L29" s="7" t="inlineStr">
        <is>
          <t>Verificado</t>
        </is>
      </c>
      <c r="M29" s="8" t="n">
        <v>2</v>
      </c>
      <c r="N29" s="9" t="n">
        <v>245.01</v>
      </c>
      <c r="O29" s="9" t="n">
        <v>175.01</v>
      </c>
      <c r="P29" s="9" t="n">
        <v>315</v>
      </c>
      <c r="Q29" s="7" t="inlineStr">
        <is>
          <t>Sí</t>
        </is>
      </c>
      <c r="R29" s="9">
        <f>IF(N29="","",IF(Q29="Sí",ROUND(N29/1.18,2),N29))</f>
        <v/>
      </c>
      <c r="S29" s="7" t="inlineStr">
        <is>
          <t>2026-09-09</t>
        </is>
      </c>
      <c r="T29" s="5" t="inlineStr">
        <is>
          <t>2 cotizaciones de proveedores</t>
        </is>
      </c>
    </row>
    <row r="30">
      <c r="A30" s="7" t="inlineStr">
        <is>
          <t>MAT-32-006</t>
        </is>
      </c>
      <c r="B30" s="7" t="inlineStr">
        <is>
          <t>Materiales</t>
        </is>
      </c>
      <c r="C30" s="7" t="inlineStr">
        <is>
          <t>Tubería y conexiones</t>
        </is>
      </c>
      <c r="D30" s="5" t="inlineStr">
        <is>
          <t>Codo PVC 90° de 4"</t>
        </is>
      </c>
      <c r="E30" s="5" t="inlineStr">
        <is>
          <t>Drenaje sanitario</t>
        </is>
      </c>
      <c r="F30" s="5" t="inlineStr"/>
      <c r="G30" s="5" t="inlineStr"/>
      <c r="H30" s="7" t="inlineStr">
        <is>
          <t>unidad</t>
        </is>
      </c>
      <c r="I30" s="7" t="inlineStr">
        <is>
          <t>Instalaciones</t>
        </is>
      </c>
      <c r="J30" s="7" t="inlineStr">
        <is>
          <t>estandar</t>
        </is>
      </c>
      <c r="K30" s="7" t="inlineStr">
        <is>
          <t>nacional</t>
        </is>
      </c>
      <c r="L30" s="7" t="inlineStr">
        <is>
          <t>Verificado</t>
        </is>
      </c>
      <c r="M30" s="8" t="n">
        <v>1</v>
      </c>
      <c r="N30" s="9" t="n">
        <v>165</v>
      </c>
      <c r="O30" s="9" t="n">
        <v>165</v>
      </c>
      <c r="P30" s="9" t="n">
        <v>165</v>
      </c>
      <c r="Q30" s="7" t="inlineStr">
        <is>
          <t>Sí</t>
        </is>
      </c>
      <c r="R30" s="9">
        <f>IF(N30="","",IF(Q30="Sí",ROUND(N30/1.18,2),N30))</f>
        <v/>
      </c>
      <c r="S30" s="7" t="inlineStr">
        <is>
          <t>2026-09-09</t>
        </is>
      </c>
      <c r="T30" s="5" t="inlineStr">
        <is>
          <t>1 cotización de proveedores</t>
        </is>
      </c>
    </row>
    <row r="31">
      <c r="A31" s="7" t="inlineStr">
        <is>
          <t>MAT-09-001</t>
        </is>
      </c>
      <c r="B31" s="7" t="inlineStr">
        <is>
          <t>Materiales</t>
        </is>
      </c>
      <c r="C31" s="7" t="inlineStr">
        <is>
          <t>Plomería, sanitarios y gas</t>
        </is>
      </c>
      <c r="D31" s="5" t="inlineStr">
        <is>
          <t>Inodoro de una pieza, gama económica</t>
        </is>
      </c>
      <c r="E31" s="5" t="inlineStr">
        <is>
          <t>Con asiento y accesorios</t>
        </is>
      </c>
      <c r="F31" s="5" t="inlineStr"/>
      <c r="G31" s="5" t="inlineStr"/>
      <c r="H31" s="7" t="inlineStr">
        <is>
          <t>unidad</t>
        </is>
      </c>
      <c r="I31" s="7" t="inlineStr">
        <is>
          <t>Instalaciones</t>
        </is>
      </c>
      <c r="J31" s="7" t="inlineStr">
        <is>
          <t>economica</t>
        </is>
      </c>
      <c r="K31" s="7" t="inlineStr">
        <is>
          <t>importado</t>
        </is>
      </c>
      <c r="L31" s="7" t="inlineStr">
        <is>
          <t>Verificado</t>
        </is>
      </c>
      <c r="M31" s="8" t="n">
        <v>1</v>
      </c>
      <c r="N31" s="9" t="n">
        <v>6107.2</v>
      </c>
      <c r="O31" s="9" t="n">
        <v>6107.2</v>
      </c>
      <c r="P31" s="9" t="n">
        <v>6107.2</v>
      </c>
      <c r="Q31" s="7" t="inlineStr">
        <is>
          <t>Sí</t>
        </is>
      </c>
      <c r="R31" s="9">
        <f>IF(N31="","",IF(Q31="Sí",ROUND(N31/1.18,2),N31))</f>
        <v/>
      </c>
      <c r="S31" s="7" t="inlineStr">
        <is>
          <t>2026-09-08</t>
        </is>
      </c>
      <c r="T31" s="5" t="inlineStr">
        <is>
          <t>1 cotización de proveedores</t>
        </is>
      </c>
    </row>
    <row r="32">
      <c r="A32" s="7" t="inlineStr">
        <is>
          <t>MAT-10-001</t>
        </is>
      </c>
      <c r="B32" s="7" t="inlineStr">
        <is>
          <t>Materiales</t>
        </is>
      </c>
      <c r="C32" s="7" t="inlineStr">
        <is>
          <t>Electricidad e iluminación</t>
        </is>
      </c>
      <c r="D32" s="5" t="inlineStr">
        <is>
          <t>Cable THHN #12, rollo 100 pies</t>
        </is>
      </c>
      <c r="E32" s="5" t="inlineStr">
        <is>
          <t>Cobre, 600 V</t>
        </is>
      </c>
      <c r="F32" s="5" t="inlineStr"/>
      <c r="G32" s="5" t="inlineStr"/>
      <c r="H32" s="7" t="inlineStr">
        <is>
          <t>rollo</t>
        </is>
      </c>
      <c r="I32" s="7" t="inlineStr">
        <is>
          <t>Instalaciones</t>
        </is>
      </c>
      <c r="J32" s="7" t="inlineStr">
        <is>
          <t>estandar</t>
        </is>
      </c>
      <c r="K32" s="7" t="inlineStr">
        <is>
          <t>importado</t>
        </is>
      </c>
      <c r="L32" s="7" t="inlineStr">
        <is>
          <t>Verificado</t>
        </is>
      </c>
      <c r="M32" s="8" t="n">
        <v>1</v>
      </c>
      <c r="N32" s="9" t="n">
        <v>1614.24</v>
      </c>
      <c r="O32" s="9" t="n">
        <v>1614.24</v>
      </c>
      <c r="P32" s="9" t="n">
        <v>1614.24</v>
      </c>
      <c r="Q32" s="7" t="inlineStr">
        <is>
          <t>Sí</t>
        </is>
      </c>
      <c r="R32" s="9">
        <f>IF(N32="","",IF(Q32="Sí",ROUND(N32/1.18,2),N32))</f>
        <v/>
      </c>
      <c r="S32" s="7" t="inlineStr">
        <is>
          <t>2026-09-09</t>
        </is>
      </c>
      <c r="T32" s="5" t="inlineStr">
        <is>
          <t>1 cotización de proveedores</t>
        </is>
      </c>
    </row>
    <row r="33">
      <c r="A33" s="7" t="inlineStr">
        <is>
          <t>MAT-10-002</t>
        </is>
      </c>
      <c r="B33" s="7" t="inlineStr">
        <is>
          <t>Materiales</t>
        </is>
      </c>
      <c r="C33" s="7" t="inlineStr">
        <is>
          <t>Electricidad e iluminación</t>
        </is>
      </c>
      <c r="D33" s="5" t="inlineStr">
        <is>
          <t>Cable THHN #10, rollo 100 pies</t>
        </is>
      </c>
      <c r="E33" s="5" t="inlineStr">
        <is>
          <t>Cobre, 600 V</t>
        </is>
      </c>
      <c r="F33" s="5" t="inlineStr"/>
      <c r="G33" s="5" t="inlineStr"/>
      <c r="H33" s="7" t="inlineStr">
        <is>
          <t>rollo</t>
        </is>
      </c>
      <c r="I33" s="7" t="inlineStr">
        <is>
          <t>Instalaciones</t>
        </is>
      </c>
      <c r="J33" s="7" t="inlineStr">
        <is>
          <t>estandar</t>
        </is>
      </c>
      <c r="K33" s="7" t="inlineStr">
        <is>
          <t>importado</t>
        </is>
      </c>
      <c r="L33" s="7" t="inlineStr">
        <is>
          <t>Verificado</t>
        </is>
      </c>
      <c r="M33" s="8" t="n">
        <v>1</v>
      </c>
      <c r="N33" s="9" t="n">
        <v>2560.6</v>
      </c>
      <c r="O33" s="9" t="n">
        <v>2560.6</v>
      </c>
      <c r="P33" s="9" t="n">
        <v>2560.6</v>
      </c>
      <c r="Q33" s="7" t="inlineStr">
        <is>
          <t>Sí</t>
        </is>
      </c>
      <c r="R33" s="9">
        <f>IF(N33="","",IF(Q33="Sí",ROUND(N33/1.18,2),N33))</f>
        <v/>
      </c>
      <c r="S33" s="7" t="inlineStr">
        <is>
          <t>2026-09-09</t>
        </is>
      </c>
      <c r="T33" s="5" t="inlineStr">
        <is>
          <t>1 cotización de proveedores</t>
        </is>
      </c>
    </row>
    <row r="34">
      <c r="A34" s="7" t="inlineStr">
        <is>
          <t>MAT-10-003</t>
        </is>
      </c>
      <c r="B34" s="7" t="inlineStr">
        <is>
          <t>Materiales</t>
        </is>
      </c>
      <c r="C34" s="7" t="inlineStr">
        <is>
          <t>Electricidad e iluminación</t>
        </is>
      </c>
      <c r="D34" s="5" t="inlineStr">
        <is>
          <t>Cable THHN #8, rollo 100 pies</t>
        </is>
      </c>
      <c r="E34" s="5" t="inlineStr">
        <is>
          <t>Cobre, 600 V</t>
        </is>
      </c>
      <c r="F34" s="5" t="inlineStr"/>
      <c r="G34" s="5" t="inlineStr"/>
      <c r="H34" s="7" t="inlineStr">
        <is>
          <t>rollo</t>
        </is>
      </c>
      <c r="I34" s="7" t="inlineStr">
        <is>
          <t>Instalaciones</t>
        </is>
      </c>
      <c r="J34" s="7" t="inlineStr">
        <is>
          <t>estandar</t>
        </is>
      </c>
      <c r="K34" s="7" t="inlineStr">
        <is>
          <t>importado</t>
        </is>
      </c>
      <c r="L34" s="7" t="inlineStr">
        <is>
          <t>Verificado</t>
        </is>
      </c>
      <c r="M34" s="8" t="n">
        <v>1</v>
      </c>
      <c r="N34" s="9" t="n">
        <v>4092.24</v>
      </c>
      <c r="O34" s="9" t="n">
        <v>4092.24</v>
      </c>
      <c r="P34" s="9" t="n">
        <v>4092.24</v>
      </c>
      <c r="Q34" s="7" t="inlineStr">
        <is>
          <t>Sí</t>
        </is>
      </c>
      <c r="R34" s="9">
        <f>IF(N34="","",IF(Q34="Sí",ROUND(N34/1.18,2),N34))</f>
        <v/>
      </c>
      <c r="S34" s="7" t="inlineStr">
        <is>
          <t>2026-09-09</t>
        </is>
      </c>
      <c r="T34" s="5" t="inlineStr">
        <is>
          <t>1 cotización de proveedores</t>
        </is>
      </c>
    </row>
    <row r="35">
      <c r="A35" s="7" t="inlineStr">
        <is>
          <t>MAT-10-004</t>
        </is>
      </c>
      <c r="B35" s="7" t="inlineStr">
        <is>
          <t>Materiales</t>
        </is>
      </c>
      <c r="C35" s="7" t="inlineStr">
        <is>
          <t>Electricidad e iluminación</t>
        </is>
      </c>
      <c r="D35" s="5" t="inlineStr">
        <is>
          <t>Tubo EMT 1/2" x 10 pies</t>
        </is>
      </c>
      <c r="E35" s="5" t="inlineStr">
        <is>
          <t>Canalización metálica</t>
        </is>
      </c>
      <c r="F35" s="5" t="inlineStr"/>
      <c r="G35" s="5" t="inlineStr"/>
      <c r="H35" s="7" t="inlineStr">
        <is>
          <t>tubo</t>
        </is>
      </c>
      <c r="I35" s="7" t="inlineStr">
        <is>
          <t>Instalaciones</t>
        </is>
      </c>
      <c r="J35" s="7" t="inlineStr">
        <is>
          <t>estandar</t>
        </is>
      </c>
      <c r="K35" s="7" t="inlineStr">
        <is>
          <t>importado</t>
        </is>
      </c>
      <c r="L35" s="7" t="inlineStr">
        <is>
          <t>Verificado</t>
        </is>
      </c>
      <c r="M35" s="8" t="n">
        <v>1</v>
      </c>
      <c r="N35" s="9" t="n">
        <v>194.99</v>
      </c>
      <c r="O35" s="9" t="n">
        <v>194.99</v>
      </c>
      <c r="P35" s="9" t="n">
        <v>194.99</v>
      </c>
      <c r="Q35" s="7" t="inlineStr">
        <is>
          <t>Sí</t>
        </is>
      </c>
      <c r="R35" s="9">
        <f>IF(N35="","",IF(Q35="Sí",ROUND(N35/1.18,2),N35))</f>
        <v/>
      </c>
      <c r="S35" s="7" t="inlineStr">
        <is>
          <t>2026-09-09</t>
        </is>
      </c>
      <c r="T35" s="5" t="inlineStr">
        <is>
          <t>1 cotización de proveedores</t>
        </is>
      </c>
    </row>
    <row r="36">
      <c r="A36" s="7" t="inlineStr">
        <is>
          <t>MAT-10-007</t>
        </is>
      </c>
      <c r="B36" s="7" t="inlineStr">
        <is>
          <t>Materiales</t>
        </is>
      </c>
      <c r="C36" s="7" t="inlineStr">
        <is>
          <t>Electricidad e iluminación</t>
        </is>
      </c>
      <c r="D36" s="5" t="inlineStr">
        <is>
          <t>Tomacorriente doble polarizado</t>
        </is>
      </c>
      <c r="E36" s="5" t="inlineStr">
        <is>
          <t>15 A, con placa</t>
        </is>
      </c>
      <c r="F36" s="5" t="inlineStr"/>
      <c r="G36" s="5" t="inlineStr"/>
      <c r="H36" s="7" t="inlineStr">
        <is>
          <t>unidad</t>
        </is>
      </c>
      <c r="I36" s="7" t="inlineStr">
        <is>
          <t>Instalaciones</t>
        </is>
      </c>
      <c r="J36" s="7" t="inlineStr">
        <is>
          <t>estandar</t>
        </is>
      </c>
      <c r="K36" s="7" t="inlineStr">
        <is>
          <t>importado</t>
        </is>
      </c>
      <c r="L36" s="7" t="inlineStr">
        <is>
          <t>Verificado</t>
        </is>
      </c>
      <c r="M36" s="8" t="n">
        <v>1</v>
      </c>
      <c r="N36" s="9" t="n">
        <v>194.99</v>
      </c>
      <c r="O36" s="9" t="n">
        <v>30</v>
      </c>
      <c r="P36" s="9" t="n">
        <v>880</v>
      </c>
      <c r="Q36" s="7" t="inlineStr">
        <is>
          <t>Sí</t>
        </is>
      </c>
      <c r="R36" s="9">
        <f>IF(N36="","",IF(Q36="Sí",ROUND(N36/1.18,2),N36))</f>
        <v/>
      </c>
      <c r="S36" s="7" t="inlineStr">
        <is>
          <t>2026-09-09</t>
        </is>
      </c>
      <c r="T36" s="5" t="inlineStr">
        <is>
          <t>19 cotizaciones de proveedores</t>
        </is>
      </c>
    </row>
    <row r="37">
      <c r="A37" s="7" t="inlineStr">
        <is>
          <t>MAT-10-008</t>
        </is>
      </c>
      <c r="B37" s="7" t="inlineStr">
        <is>
          <t>Materiales</t>
        </is>
      </c>
      <c r="C37" s="7" t="inlineStr">
        <is>
          <t>Electricidad e iluminación</t>
        </is>
      </c>
      <c r="D37" s="5" t="inlineStr">
        <is>
          <t>Interruptor sencillo</t>
        </is>
      </c>
      <c r="E37" s="5" t="inlineStr">
        <is>
          <t>Con placa</t>
        </is>
      </c>
      <c r="F37" s="5" t="inlineStr"/>
      <c r="G37" s="5" t="inlineStr"/>
      <c r="H37" s="7" t="inlineStr">
        <is>
          <t>unidad</t>
        </is>
      </c>
      <c r="I37" s="7" t="inlineStr">
        <is>
          <t>Instalaciones</t>
        </is>
      </c>
      <c r="J37" s="7" t="inlineStr">
        <is>
          <t>estandar</t>
        </is>
      </c>
      <c r="K37" s="7" t="inlineStr">
        <is>
          <t>importado</t>
        </is>
      </c>
      <c r="L37" s="7" t="inlineStr">
        <is>
          <t>Verificado</t>
        </is>
      </c>
      <c r="M37" s="8" t="n">
        <v>1</v>
      </c>
      <c r="N37" s="9" t="n">
        <v>230</v>
      </c>
      <c r="O37" s="9" t="n">
        <v>115</v>
      </c>
      <c r="P37" s="9" t="n">
        <v>3840</v>
      </c>
      <c r="Q37" s="7" t="inlineStr">
        <is>
          <t>Sí</t>
        </is>
      </c>
      <c r="R37" s="9">
        <f>IF(N37="","",IF(Q37="Sí",ROUND(N37/1.18,2),N37))</f>
        <v/>
      </c>
      <c r="S37" s="7" t="inlineStr">
        <is>
          <t>2026-09-09</t>
        </is>
      </c>
      <c r="T37" s="5" t="inlineStr">
        <is>
          <t>8 cotizaciones de proveedores</t>
        </is>
      </c>
    </row>
    <row r="38">
      <c r="A38" s="7" t="inlineStr">
        <is>
          <t>MAT-10-009</t>
        </is>
      </c>
      <c r="B38" s="7" t="inlineStr">
        <is>
          <t>Materiales</t>
        </is>
      </c>
      <c r="C38" s="7" t="inlineStr">
        <is>
          <t>Electricidad e iluminación</t>
        </is>
      </c>
      <c r="D38" s="5" t="inlineStr">
        <is>
          <t>Breaker enchufable 20 A</t>
        </is>
      </c>
      <c r="E38" s="5" t="inlineStr">
        <is>
          <t>1 polo, marca de línea</t>
        </is>
      </c>
      <c r="F38" s="5" t="inlineStr"/>
      <c r="G38" s="5" t="inlineStr"/>
      <c r="H38" s="7" t="inlineStr">
        <is>
          <t>unidad</t>
        </is>
      </c>
      <c r="I38" s="7" t="inlineStr">
        <is>
          <t>Instalaciones</t>
        </is>
      </c>
      <c r="J38" s="7" t="inlineStr">
        <is>
          <t>estandar</t>
        </is>
      </c>
      <c r="K38" s="7" t="inlineStr">
        <is>
          <t>importado</t>
        </is>
      </c>
      <c r="L38" s="7" t="inlineStr">
        <is>
          <t>Verificado</t>
        </is>
      </c>
      <c r="M38" s="8" t="n">
        <v>2</v>
      </c>
      <c r="N38" s="9" t="n">
        <v>472.72</v>
      </c>
      <c r="O38" s="9" t="n">
        <v>155</v>
      </c>
      <c r="P38" s="9" t="n">
        <v>480</v>
      </c>
      <c r="Q38" s="7" t="inlineStr">
        <is>
          <t>Sí</t>
        </is>
      </c>
      <c r="R38" s="9">
        <f>IF(N38="","",IF(Q38="Sí",ROUND(N38/1.18,2),N38))</f>
        <v/>
      </c>
      <c r="S38" s="7" t="inlineStr">
        <is>
          <t>2026-09-09</t>
        </is>
      </c>
      <c r="T38" s="5" t="inlineStr">
        <is>
          <t>3 cotizaciones de proveedores</t>
        </is>
      </c>
    </row>
    <row r="39">
      <c r="A39" s="7" t="inlineStr">
        <is>
          <t>MAT-13-001</t>
        </is>
      </c>
      <c r="B39" s="7" t="inlineStr">
        <is>
          <t>Materiales</t>
        </is>
      </c>
      <c r="C39" s="7" t="inlineStr">
        <is>
          <t>Plafones y construcción liviana</t>
        </is>
      </c>
      <c r="D39" s="5" t="inlineStr">
        <is>
          <t>Plancha de yeso regular 1/2", 4 x 8 pies</t>
        </is>
      </c>
      <c r="E39" s="5" t="inlineStr">
        <is>
          <t>Sheetrock estándar</t>
        </is>
      </c>
      <c r="F39" s="5" t="inlineStr"/>
      <c r="G39" s="5" t="inlineStr"/>
      <c r="H39" s="7" t="inlineStr">
        <is>
          <t>plancha</t>
        </is>
      </c>
      <c r="I39" s="7" t="inlineStr">
        <is>
          <t>Terminación de superficies</t>
        </is>
      </c>
      <c r="J39" s="7" t="inlineStr">
        <is>
          <t>estandar</t>
        </is>
      </c>
      <c r="K39" s="7" t="inlineStr">
        <is>
          <t>nacional</t>
        </is>
      </c>
      <c r="L39" s="7" t="inlineStr">
        <is>
          <t>Verificado</t>
        </is>
      </c>
      <c r="M39" s="8" t="n">
        <v>2</v>
      </c>
      <c r="N39" s="9" t="n">
        <v>925.59</v>
      </c>
      <c r="O39" s="9" t="n">
        <v>895</v>
      </c>
      <c r="P39" s="9" t="n">
        <v>956.17</v>
      </c>
      <c r="Q39" s="7" t="inlineStr">
        <is>
          <t>Sí</t>
        </is>
      </c>
      <c r="R39" s="9">
        <f>IF(N39="","",IF(Q39="Sí",ROUND(N39/1.18,2),N39))</f>
        <v/>
      </c>
      <c r="S39" s="7" t="inlineStr">
        <is>
          <t>2026-09-09</t>
        </is>
      </c>
      <c r="T39" s="5" t="inlineStr">
        <is>
          <t>2 cotizaciones de proveedores</t>
        </is>
      </c>
    </row>
    <row r="40">
      <c r="A40" s="7" t="inlineStr">
        <is>
          <t>MAT-13-006</t>
        </is>
      </c>
      <c r="B40" s="7" t="inlineStr">
        <is>
          <t>Materiales</t>
        </is>
      </c>
      <c r="C40" s="7" t="inlineStr">
        <is>
          <t>Plafones y construcción liviana</t>
        </is>
      </c>
      <c r="D40" s="5" t="inlineStr">
        <is>
          <t>Plafón acústico 2 x 2 pies</t>
        </is>
      </c>
      <c r="E40" s="5" t="inlineStr">
        <is>
          <t>Fibra mineral, con suspensión aparte</t>
        </is>
      </c>
      <c r="F40" s="5" t="inlineStr"/>
      <c r="G40" s="5" t="inlineStr"/>
      <c r="H40" s="7" t="inlineStr">
        <is>
          <t>plancha</t>
        </is>
      </c>
      <c r="I40" s="7" t="inlineStr">
        <is>
          <t>Terminación de superficies</t>
        </is>
      </c>
      <c r="J40" s="7" t="inlineStr">
        <is>
          <t>estandar</t>
        </is>
      </c>
      <c r="K40" s="7" t="inlineStr">
        <is>
          <t>importado</t>
        </is>
      </c>
      <c r="L40" s="7" t="inlineStr">
        <is>
          <t>Verificado</t>
        </is>
      </c>
      <c r="M40" s="8" t="n">
        <v>1</v>
      </c>
      <c r="N40" s="9" t="n">
        <v>595</v>
      </c>
      <c r="O40" s="9" t="n">
        <v>595</v>
      </c>
      <c r="P40" s="9" t="n">
        <v>595</v>
      </c>
      <c r="Q40" s="7" t="inlineStr">
        <is>
          <t>Sí</t>
        </is>
      </c>
      <c r="R40" s="9">
        <f>IF(N40="","",IF(Q40="Sí",ROUND(N40/1.18,2),N40))</f>
        <v/>
      </c>
      <c r="S40" s="7" t="inlineStr">
        <is>
          <t>2026-09-09</t>
        </is>
      </c>
      <c r="T40" s="5" t="inlineStr">
        <is>
          <t>1 cotización de proveedores</t>
        </is>
      </c>
    </row>
    <row r="41">
      <c r="A41" s="7" t="inlineStr">
        <is>
          <t>MOS-04-001</t>
        </is>
      </c>
      <c r="B41" s="7" t="inlineStr">
        <is>
          <t>Mano de obra y servicios</t>
        </is>
      </c>
      <c r="C41" s="7" t="inlineStr">
        <is>
          <t>Trámites y permisos</t>
        </is>
      </c>
      <c r="D41" s="5" t="inlineStr">
        <is>
          <t>Licencia de construcción (MOPC)</t>
        </is>
      </c>
      <c r="E41" s="5" t="inlineStr">
        <is>
          <t>Se liquida según el tarifario oficial vigente y el costo de la obra</t>
        </is>
      </c>
      <c r="F41" s="5" t="inlineStr"/>
      <c r="G41" s="5" t="inlineStr"/>
      <c r="H41" s="7" t="inlineStr">
        <is>
          <t>ajuste</t>
        </is>
      </c>
      <c r="I41" s="7" t="inlineStr">
        <is>
          <t>Preliminares</t>
        </is>
      </c>
      <c r="J41" s="7" t="inlineStr">
        <is>
          <t>estandar</t>
        </is>
      </c>
      <c r="K41" s="7" t="inlineStr">
        <is>
          <t>nacional</t>
        </is>
      </c>
      <c r="L41" s="7" t="inlineStr">
        <is>
          <t>Tarifario oficial</t>
        </is>
      </c>
      <c r="M41" s="8" t="n">
        <v>0</v>
      </c>
      <c r="N41" s="9" t="n"/>
      <c r="O41" s="9" t="n"/>
      <c r="P41" s="9" t="n"/>
      <c r="Q41" s="7" t="inlineStr">
        <is>
          <t>No</t>
        </is>
      </c>
      <c r="R41" s="9">
        <f>IF(N41="","",IF(Q41="Sí",ROUND(N41/1.18,2),N41))</f>
        <v/>
      </c>
      <c r="S41" s="7" t="inlineStr">
        <is>
          <t>2026-09</t>
        </is>
      </c>
      <c r="T41" s="5" t="inlineStr">
        <is>
          <t>Tarifario oficial MOPC</t>
        </is>
      </c>
    </row>
    <row r="42">
      <c r="A42" s="7" t="inlineStr">
        <is>
          <t>MOS-04-002</t>
        </is>
      </c>
      <c r="B42" s="7" t="inlineStr">
        <is>
          <t>Mano de obra y servicios</t>
        </is>
      </c>
      <c r="C42" s="7" t="inlineStr">
        <is>
          <t>Trámites y permisos</t>
        </is>
      </c>
      <c r="D42" s="5" t="inlineStr">
        <is>
          <t>Permiso municipal / uso de suelo</t>
        </is>
      </c>
      <c r="E42" s="5" t="inlineStr">
        <is>
          <t>Según ayuntamiento correspondiente</t>
        </is>
      </c>
      <c r="F42" s="5" t="inlineStr"/>
      <c r="G42" s="5" t="inlineStr"/>
      <c r="H42" s="7" t="inlineStr">
        <is>
          <t>ajuste</t>
        </is>
      </c>
      <c r="I42" s="7" t="inlineStr">
        <is>
          <t>Preliminares</t>
        </is>
      </c>
      <c r="J42" s="7" t="inlineStr">
        <is>
          <t>estandar</t>
        </is>
      </c>
      <c r="K42" s="7" t="inlineStr">
        <is>
          <t>nacional</t>
        </is>
      </c>
      <c r="L42" s="7" t="inlineStr">
        <is>
          <t>Tarifario oficial</t>
        </is>
      </c>
      <c r="M42" s="8" t="n">
        <v>0</v>
      </c>
      <c r="N42" s="9" t="n"/>
      <c r="O42" s="9" t="n"/>
      <c r="P42" s="9" t="n"/>
      <c r="Q42" s="7" t="inlineStr">
        <is>
          <t>No</t>
        </is>
      </c>
      <c r="R42" s="9">
        <f>IF(N42="","",IF(Q42="Sí",ROUND(N42/1.18,2),N42))</f>
        <v/>
      </c>
      <c r="S42" s="7" t="inlineStr">
        <is>
          <t>2026-09</t>
        </is>
      </c>
      <c r="T42" s="5" t="inlineStr">
        <is>
          <t>Tarifario del ayuntamiento</t>
        </is>
      </c>
    </row>
    <row r="43">
      <c r="A43" s="7" t="inlineStr">
        <is>
          <t>MOS-04-003</t>
        </is>
      </c>
      <c r="B43" s="7" t="inlineStr">
        <is>
          <t>Mano de obra y servicios</t>
        </is>
      </c>
      <c r="C43" s="7" t="inlineStr">
        <is>
          <t>Trámites y permisos</t>
        </is>
      </c>
      <c r="D43" s="5" t="inlineStr">
        <is>
          <t>No objeción de Medio Ambiente</t>
        </is>
      </c>
      <c r="E43" s="5" t="inlineStr">
        <is>
          <t>Aplica según tipo y escala del proyecto</t>
        </is>
      </c>
      <c r="F43" s="5" t="inlineStr"/>
      <c r="G43" s="5" t="inlineStr"/>
      <c r="H43" s="7" t="inlineStr">
        <is>
          <t>ajuste</t>
        </is>
      </c>
      <c r="I43" s="7" t="inlineStr">
        <is>
          <t>Preliminares</t>
        </is>
      </c>
      <c r="J43" s="7" t="inlineStr">
        <is>
          <t>estandar</t>
        </is>
      </c>
      <c r="K43" s="7" t="inlineStr">
        <is>
          <t>nacional</t>
        </is>
      </c>
      <c r="L43" s="7" t="inlineStr">
        <is>
          <t>Tarifario oficial</t>
        </is>
      </c>
      <c r="M43" s="8" t="n">
        <v>0</v>
      </c>
      <c r="N43" s="9" t="n"/>
      <c r="O43" s="9" t="n"/>
      <c r="P43" s="9" t="n"/>
      <c r="Q43" s="7" t="inlineStr">
        <is>
          <t>No</t>
        </is>
      </c>
      <c r="R43" s="9">
        <f>IF(N43="","",IF(Q43="Sí",ROUND(N43/1.18,2),N43))</f>
        <v/>
      </c>
      <c r="S43" s="7" t="inlineStr">
        <is>
          <t>2026-09</t>
        </is>
      </c>
      <c r="T43" s="5" t="inlineStr">
        <is>
          <t>Tarifario Ministerio de Medio Ambiente</t>
        </is>
      </c>
    </row>
    <row r="44">
      <c r="A44" s="7" t="inlineStr">
        <is>
          <t>MOS-04-004</t>
        </is>
      </c>
      <c r="B44" s="7" t="inlineStr">
        <is>
          <t>Mano de obra y servicios</t>
        </is>
      </c>
      <c r="C44" s="7" t="inlineStr">
        <is>
          <t>Trámites y permisos</t>
        </is>
      </c>
      <c r="D44" s="5" t="inlineStr">
        <is>
          <t>Conexión de agua (CAASD / INAPA)</t>
        </is>
      </c>
      <c r="E44" s="5" t="inlineStr">
        <is>
          <t>Según diámetro de acometida y zona</t>
        </is>
      </c>
      <c r="F44" s="5" t="inlineStr"/>
      <c r="G44" s="5" t="inlineStr"/>
      <c r="H44" s="7" t="inlineStr">
        <is>
          <t>ajuste</t>
        </is>
      </c>
      <c r="I44" s="7" t="inlineStr">
        <is>
          <t>Instalaciones</t>
        </is>
      </c>
      <c r="J44" s="7" t="inlineStr">
        <is>
          <t>estandar</t>
        </is>
      </c>
      <c r="K44" s="7" t="inlineStr">
        <is>
          <t>nacional</t>
        </is>
      </c>
      <c r="L44" s="7" t="inlineStr">
        <is>
          <t>Tarifario oficial</t>
        </is>
      </c>
      <c r="M44" s="8" t="n">
        <v>0</v>
      </c>
      <c r="N44" s="9" t="n"/>
      <c r="O44" s="9" t="n"/>
      <c r="P44" s="9" t="n"/>
      <c r="Q44" s="7" t="inlineStr">
        <is>
          <t>No</t>
        </is>
      </c>
      <c r="R44" s="9">
        <f>IF(N44="","",IF(Q44="Sí",ROUND(N44/1.18,2),N44))</f>
        <v/>
      </c>
      <c r="S44" s="7" t="inlineStr">
        <is>
          <t>2026-09</t>
        </is>
      </c>
      <c r="T44" s="5" t="inlineStr">
        <is>
          <t>Tarifario de la prestadora</t>
        </is>
      </c>
    </row>
    <row r="45">
      <c r="A45" s="7" t="inlineStr">
        <is>
          <t>MOS-04-005</t>
        </is>
      </c>
      <c r="B45" s="7" t="inlineStr">
        <is>
          <t>Mano de obra y servicios</t>
        </is>
      </c>
      <c r="C45" s="7" t="inlineStr">
        <is>
          <t>Trámites y permisos</t>
        </is>
      </c>
      <c r="D45" s="5" t="inlineStr">
        <is>
          <t>Conexión eléctrica (distribuidora)</t>
        </is>
      </c>
      <c r="E45" s="5" t="inlineStr">
        <is>
          <t>Según carga contratada</t>
        </is>
      </c>
      <c r="F45" s="5" t="inlineStr"/>
      <c r="G45" s="5" t="inlineStr"/>
      <c r="H45" s="7" t="inlineStr">
        <is>
          <t>ajuste</t>
        </is>
      </c>
      <c r="I45" s="7" t="inlineStr">
        <is>
          <t>Instalaciones</t>
        </is>
      </c>
      <c r="J45" s="7" t="inlineStr">
        <is>
          <t>estandar</t>
        </is>
      </c>
      <c r="K45" s="7" t="inlineStr">
        <is>
          <t>nacional</t>
        </is>
      </c>
      <c r="L45" s="7" t="inlineStr">
        <is>
          <t>Tarifario oficial</t>
        </is>
      </c>
      <c r="M45" s="8" t="n">
        <v>0</v>
      </c>
      <c r="N45" s="9" t="n"/>
      <c r="O45" s="9" t="n"/>
      <c r="P45" s="9" t="n"/>
      <c r="Q45" s="7" t="inlineStr">
        <is>
          <t>No</t>
        </is>
      </c>
      <c r="R45" s="9">
        <f>IF(N45="","",IF(Q45="Sí",ROUND(N45/1.18,2),N45))</f>
        <v/>
      </c>
      <c r="S45" s="7" t="inlineStr">
        <is>
          <t>2026-09</t>
        </is>
      </c>
      <c r="T45" s="5" t="inlineStr">
        <is>
          <t>Tarifario de la distribuidora</t>
        </is>
      </c>
    </row>
    <row r="46">
      <c r="A46" s="7" t="inlineStr">
        <is>
          <t>MOS-04-006</t>
        </is>
      </c>
      <c r="B46" s="7" t="inlineStr">
        <is>
          <t>Mano de obra y servicios</t>
        </is>
      </c>
      <c r="C46" s="7" t="inlineStr">
        <is>
          <t>Trámites y permisos</t>
        </is>
      </c>
      <c r="D46" s="5" t="inlineStr">
        <is>
          <t>Aprobación del Cuerpo de Bomberos</t>
        </is>
      </c>
      <c r="E46" s="5" t="inlineStr">
        <is>
          <t>Sistemas de detección y extinción</t>
        </is>
      </c>
      <c r="F46" s="5" t="inlineStr"/>
      <c r="G46" s="5" t="inlineStr"/>
      <c r="H46" s="7" t="inlineStr">
        <is>
          <t>ajuste</t>
        </is>
      </c>
      <c r="I46" s="7" t="inlineStr">
        <is>
          <t>Preliminares</t>
        </is>
      </c>
      <c r="J46" s="7" t="inlineStr">
        <is>
          <t>estandar</t>
        </is>
      </c>
      <c r="K46" s="7" t="inlineStr">
        <is>
          <t>nacional</t>
        </is>
      </c>
      <c r="L46" s="7" t="inlineStr">
        <is>
          <t>Tarifario oficial</t>
        </is>
      </c>
      <c r="M46" s="8" t="n">
        <v>0</v>
      </c>
      <c r="N46" s="9" t="n"/>
      <c r="O46" s="9" t="n"/>
      <c r="P46" s="9" t="n"/>
      <c r="Q46" s="7" t="inlineStr">
        <is>
          <t>No</t>
        </is>
      </c>
      <c r="R46" s="9">
        <f>IF(N46="","",IF(Q46="Sí",ROUND(N46/1.18,2),N46))</f>
        <v/>
      </c>
      <c r="S46" s="7" t="inlineStr">
        <is>
          <t>2026-09</t>
        </is>
      </c>
      <c r="T46" s="5" t="inlineStr">
        <is>
          <t>Tarifario del Cuerpo de Bomberos</t>
        </is>
      </c>
    </row>
    <row r="47">
      <c r="A47" s="7" t="inlineStr">
        <is>
          <t>EQU-04-006</t>
        </is>
      </c>
      <c r="B47" s="7" t="inlineStr">
        <is>
          <t>Equipos y maquinaria</t>
        </is>
      </c>
      <c r="C47" s="7" t="inlineStr">
        <is>
          <t>Herramientas y equipo menor</t>
        </is>
      </c>
      <c r="D47" s="5" t="inlineStr">
        <is>
          <t>Cortadora manual de cerámica, corte de 100 cm</t>
        </is>
      </c>
      <c r="E47" s="5" t="inlineStr">
        <is>
          <t>Máquina del instalador de cerámica, por su largo de corte</t>
        </is>
      </c>
      <c r="F47" s="5" t="inlineStr">
        <is>
          <t>Material retirado en almacén</t>
        </is>
      </c>
      <c r="G47" s="5" t="inlineStr">
        <is>
          <t>cortadora, cortadora de cerámica, máquina de cortar</t>
        </is>
      </c>
      <c r="H47" s="7" t="inlineStr">
        <is>
          <t>unidad</t>
        </is>
      </c>
      <c r="I47" s="7" t="inlineStr">
        <is>
          <t>Preliminares</t>
        </is>
      </c>
      <c r="J47" s="7" t="inlineStr">
        <is>
          <t>estandar</t>
        </is>
      </c>
      <c r="K47" s="7" t="inlineStr">
        <is>
          <t>importado</t>
        </is>
      </c>
      <c r="L47" s="7" t="inlineStr">
        <is>
          <t>Verificado</t>
        </is>
      </c>
      <c r="M47" s="8" t="n">
        <v>1</v>
      </c>
      <c r="N47" s="9" t="n">
        <v>35818.07</v>
      </c>
      <c r="O47" s="9" t="n">
        <v>35818.07</v>
      </c>
      <c r="P47" s="9" t="n">
        <v>35818.07</v>
      </c>
      <c r="Q47" s="7" t="inlineStr">
        <is>
          <t>Sí</t>
        </is>
      </c>
      <c r="R47" s="9">
        <f>IF(N47="","",IF(Q47="Sí",ROUND(N47/1.18,2),N47))</f>
        <v/>
      </c>
      <c r="S47" s="7" t="inlineStr">
        <is>
          <t>2026-09-09</t>
        </is>
      </c>
      <c r="T47" s="5" t="inlineStr">
        <is>
          <t>1 cotización de proveedores</t>
        </is>
      </c>
      <c r="AK47" s="5" t="inlineStr">
        <is>
          <t>tipo: cortadora-manual · corte_cm: 100</t>
        </is>
      </c>
    </row>
    <row r="48">
      <c r="A48" s="7" t="inlineStr">
        <is>
          <t>EQU-04-007</t>
        </is>
      </c>
      <c r="B48" s="7" t="inlineStr">
        <is>
          <t>Equipos y maquinaria</t>
        </is>
      </c>
      <c r="C48" s="7" t="inlineStr">
        <is>
          <t>Herramientas y equipo menor</t>
        </is>
      </c>
      <c r="D48" s="5" t="inlineStr">
        <is>
          <t>Cortadora manual de cerámica, corte de 125 cm</t>
        </is>
      </c>
      <c r="E48" s="5" t="inlineStr">
        <is>
          <t>Máquina del instalador de cerámica, por su largo de corte</t>
        </is>
      </c>
      <c r="F48" s="5" t="inlineStr">
        <is>
          <t>Material retirado en almacén</t>
        </is>
      </c>
      <c r="G48" s="5" t="inlineStr">
        <is>
          <t>cortadora, cortadora de cerámica, máquina de cortar</t>
        </is>
      </c>
      <c r="H48" s="7" t="inlineStr">
        <is>
          <t>unidad</t>
        </is>
      </c>
      <c r="I48" s="7" t="inlineStr">
        <is>
          <t>Preliminares</t>
        </is>
      </c>
      <c r="J48" s="7" t="inlineStr">
        <is>
          <t>estandar</t>
        </is>
      </c>
      <c r="K48" s="7" t="inlineStr">
        <is>
          <t>importado</t>
        </is>
      </c>
      <c r="L48" s="7" t="inlineStr">
        <is>
          <t>Verificado</t>
        </is>
      </c>
      <c r="M48" s="8" t="n">
        <v>1</v>
      </c>
      <c r="N48" s="9" t="n">
        <v>32070.28</v>
      </c>
      <c r="O48" s="9" t="n">
        <v>32070.28</v>
      </c>
      <c r="P48" s="9" t="n">
        <v>32070.28</v>
      </c>
      <c r="Q48" s="7" t="inlineStr">
        <is>
          <t>Sí</t>
        </is>
      </c>
      <c r="R48" s="9">
        <f>IF(N48="","",IF(Q48="Sí",ROUND(N48/1.18,2),N48))</f>
        <v/>
      </c>
      <c r="S48" s="7" t="inlineStr">
        <is>
          <t>2026-09-09</t>
        </is>
      </c>
      <c r="T48" s="5" t="inlineStr">
        <is>
          <t>1 cotización de proveedores</t>
        </is>
      </c>
      <c r="AK48" s="5" t="inlineStr">
        <is>
          <t>tipo: cortadora-manual · corte_cm: 125</t>
        </is>
      </c>
    </row>
    <row r="49">
      <c r="A49" s="7" t="inlineStr">
        <is>
          <t>EQU-04-008</t>
        </is>
      </c>
      <c r="B49" s="7" t="inlineStr">
        <is>
          <t>Equipos y maquinaria</t>
        </is>
      </c>
      <c r="C49" s="7" t="inlineStr">
        <is>
          <t>Herramientas y equipo menor</t>
        </is>
      </c>
      <c r="D49" s="5" t="inlineStr">
        <is>
          <t>Cortadora manual de cerámica, corte de 51 cm</t>
        </is>
      </c>
      <c r="E49" s="5" t="inlineStr">
        <is>
          <t>Máquina del instalador de cerámica, por su largo de corte</t>
        </is>
      </c>
      <c r="F49" s="5" t="inlineStr">
        <is>
          <t>Material retirado en almacén</t>
        </is>
      </c>
      <c r="G49" s="5" t="inlineStr">
        <is>
          <t>cortadora, cortadora de cerámica, máquina de cortar</t>
        </is>
      </c>
      <c r="H49" s="7" t="inlineStr">
        <is>
          <t>unidad</t>
        </is>
      </c>
      <c r="I49" s="7" t="inlineStr">
        <is>
          <t>Preliminares</t>
        </is>
      </c>
      <c r="J49" s="7" t="inlineStr">
        <is>
          <t>estandar</t>
        </is>
      </c>
      <c r="K49" s="7" t="inlineStr">
        <is>
          <t>importado</t>
        </is>
      </c>
      <c r="L49" s="7" t="inlineStr">
        <is>
          <t>Verificado</t>
        </is>
      </c>
      <c r="M49" s="8" t="n">
        <v>1</v>
      </c>
      <c r="N49" s="9" t="n">
        <v>2857.38</v>
      </c>
      <c r="O49" s="9" t="n">
        <v>2857.38</v>
      </c>
      <c r="P49" s="9" t="n">
        <v>2857.38</v>
      </c>
      <c r="Q49" s="7" t="inlineStr">
        <is>
          <t>Sí</t>
        </is>
      </c>
      <c r="R49" s="9">
        <f>IF(N49="","",IF(Q49="Sí",ROUND(N49/1.18,2),N49))</f>
        <v/>
      </c>
      <c r="S49" s="7" t="inlineStr">
        <is>
          <t>2026-09-09</t>
        </is>
      </c>
      <c r="T49" s="5" t="inlineStr">
        <is>
          <t>1 cotización de proveedores</t>
        </is>
      </c>
      <c r="AK49" s="5" t="inlineStr">
        <is>
          <t>tipo: cortadora-manual · corte_cm: 51</t>
        </is>
      </c>
    </row>
    <row r="50">
      <c r="A50" s="7" t="inlineStr">
        <is>
          <t>EQU-04-009</t>
        </is>
      </c>
      <c r="B50" s="7" t="inlineStr">
        <is>
          <t>Equipos y maquinaria</t>
        </is>
      </c>
      <c r="C50" s="7" t="inlineStr">
        <is>
          <t>Herramientas y equipo menor</t>
        </is>
      </c>
      <c r="D50" s="5" t="inlineStr">
        <is>
          <t>Cortadora manual de cerámica, corte de 62 cm</t>
        </is>
      </c>
      <c r="E50" s="5" t="inlineStr">
        <is>
          <t>Máquina del instalador de cerámica, por su largo de corte</t>
        </is>
      </c>
      <c r="F50" s="5" t="inlineStr">
        <is>
          <t>Material retirado en almacén</t>
        </is>
      </c>
      <c r="G50" s="5" t="inlineStr">
        <is>
          <t>cortadora, cortadora de cerámica, máquina de cortar</t>
        </is>
      </c>
      <c r="H50" s="7" t="inlineStr">
        <is>
          <t>unidad</t>
        </is>
      </c>
      <c r="I50" s="7" t="inlineStr">
        <is>
          <t>Preliminares</t>
        </is>
      </c>
      <c r="J50" s="7" t="inlineStr">
        <is>
          <t>estandar</t>
        </is>
      </c>
      <c r="K50" s="7" t="inlineStr">
        <is>
          <t>importado</t>
        </is>
      </c>
      <c r="L50" s="7" t="inlineStr">
        <is>
          <t>Verificado</t>
        </is>
      </c>
      <c r="M50" s="8" t="n">
        <v>1</v>
      </c>
      <c r="N50" s="9" t="n">
        <v>6482.72</v>
      </c>
      <c r="O50" s="9" t="n">
        <v>6482.72</v>
      </c>
      <c r="P50" s="9" t="n">
        <v>6482.72</v>
      </c>
      <c r="Q50" s="7" t="inlineStr">
        <is>
          <t>Sí</t>
        </is>
      </c>
      <c r="R50" s="9">
        <f>IF(N50="","",IF(Q50="Sí",ROUND(N50/1.18,2),N50))</f>
        <v/>
      </c>
      <c r="S50" s="7" t="inlineStr">
        <is>
          <t>2026-09-09</t>
        </is>
      </c>
      <c r="T50" s="5" t="inlineStr">
        <is>
          <t>1 cotización de proveedores</t>
        </is>
      </c>
      <c r="AK50" s="5" t="inlineStr">
        <is>
          <t>tipo: cortadora-manual · corte_cm: 62</t>
        </is>
      </c>
    </row>
    <row r="51">
      <c r="A51" s="7" t="inlineStr">
        <is>
          <t>EQU-04-010</t>
        </is>
      </c>
      <c r="B51" s="7" t="inlineStr">
        <is>
          <t>Equipos y maquinaria</t>
        </is>
      </c>
      <c r="C51" s="7" t="inlineStr">
        <is>
          <t>Herramientas y equipo menor</t>
        </is>
      </c>
      <c r="D51" s="5" t="inlineStr">
        <is>
          <t>Cortadora manual de cerámica, corte de 63 cm</t>
        </is>
      </c>
      <c r="E51" s="5" t="inlineStr">
        <is>
          <t>Máquina del instalador de cerámica, por su largo de corte</t>
        </is>
      </c>
      <c r="F51" s="5" t="inlineStr">
        <is>
          <t>Material retirado en almacén</t>
        </is>
      </c>
      <c r="G51" s="5" t="inlineStr">
        <is>
          <t>cortadora, cortadora de cerámica, máquina de cortar</t>
        </is>
      </c>
      <c r="H51" s="7" t="inlineStr">
        <is>
          <t>unidad</t>
        </is>
      </c>
      <c r="I51" s="7" t="inlineStr">
        <is>
          <t>Preliminares</t>
        </is>
      </c>
      <c r="J51" s="7" t="inlineStr">
        <is>
          <t>estandar</t>
        </is>
      </c>
      <c r="K51" s="7" t="inlineStr">
        <is>
          <t>importado</t>
        </is>
      </c>
      <c r="L51" s="7" t="inlineStr">
        <is>
          <t>Verificado</t>
        </is>
      </c>
      <c r="M51" s="8" t="n">
        <v>1</v>
      </c>
      <c r="N51" s="9" t="n">
        <v>9559.049999999999</v>
      </c>
      <c r="O51" s="9" t="n">
        <v>9559.049999999999</v>
      </c>
      <c r="P51" s="9" t="n">
        <v>9559.049999999999</v>
      </c>
      <c r="Q51" s="7" t="inlineStr">
        <is>
          <t>Sí</t>
        </is>
      </c>
      <c r="R51" s="9">
        <f>IF(N51="","",IF(Q51="Sí",ROUND(N51/1.18,2),N51))</f>
        <v/>
      </c>
      <c r="S51" s="7" t="inlineStr">
        <is>
          <t>2026-09-09</t>
        </is>
      </c>
      <c r="T51" s="5" t="inlineStr">
        <is>
          <t>1 cotización de proveedores</t>
        </is>
      </c>
      <c r="AK51" s="5" t="inlineStr">
        <is>
          <t>tipo: cortadora-manual · corte_cm: 63</t>
        </is>
      </c>
    </row>
    <row r="52">
      <c r="A52" s="7" t="inlineStr">
        <is>
          <t>EQU-04-011</t>
        </is>
      </c>
      <c r="B52" s="7" t="inlineStr">
        <is>
          <t>Equipos y maquinaria</t>
        </is>
      </c>
      <c r="C52" s="7" t="inlineStr">
        <is>
          <t>Herramientas y equipo menor</t>
        </is>
      </c>
      <c r="D52" s="5" t="inlineStr">
        <is>
          <t>Cortadora manual de cerámica, corte de 90 cm</t>
        </is>
      </c>
      <c r="E52" s="5" t="inlineStr">
        <is>
          <t>Máquina del instalador de cerámica, por su largo de corte</t>
        </is>
      </c>
      <c r="F52" s="5" t="inlineStr">
        <is>
          <t>Material retirado en almacén</t>
        </is>
      </c>
      <c r="G52" s="5" t="inlineStr">
        <is>
          <t>cortadora, cortadora de cerámica, máquina de cortar</t>
        </is>
      </c>
      <c r="H52" s="7" t="inlineStr">
        <is>
          <t>unidad</t>
        </is>
      </c>
      <c r="I52" s="7" t="inlineStr">
        <is>
          <t>Preliminares</t>
        </is>
      </c>
      <c r="J52" s="7" t="inlineStr">
        <is>
          <t>estandar</t>
        </is>
      </c>
      <c r="K52" s="7" t="inlineStr">
        <is>
          <t>importado</t>
        </is>
      </c>
      <c r="L52" s="7" t="inlineStr">
        <is>
          <t>Verificado</t>
        </is>
      </c>
      <c r="M52" s="8" t="n">
        <v>1</v>
      </c>
      <c r="N52" s="9" t="n">
        <v>15050.43</v>
      </c>
      <c r="O52" s="9" t="n">
        <v>15050.43</v>
      </c>
      <c r="P52" s="9" t="n">
        <v>15050.43</v>
      </c>
      <c r="Q52" s="7" t="inlineStr">
        <is>
          <t>Sí</t>
        </is>
      </c>
      <c r="R52" s="9">
        <f>IF(N52="","",IF(Q52="Sí",ROUND(N52/1.18,2),N52))</f>
        <v/>
      </c>
      <c r="S52" s="7" t="inlineStr">
        <is>
          <t>2026-09-09</t>
        </is>
      </c>
      <c r="T52" s="5" t="inlineStr">
        <is>
          <t>1 cotización de proveedores</t>
        </is>
      </c>
      <c r="AK52" s="5" t="inlineStr">
        <is>
          <t>tipo: cortadora-manual · corte_cm: 90</t>
        </is>
      </c>
    </row>
    <row r="53">
      <c r="A53" s="7" t="inlineStr">
        <is>
          <t>EQU-04-012</t>
        </is>
      </c>
      <c r="B53" s="7" t="inlineStr">
        <is>
          <t>Equipos y maquinaria</t>
        </is>
      </c>
      <c r="C53" s="7" t="inlineStr">
        <is>
          <t>Herramientas y equipo menor</t>
        </is>
      </c>
      <c r="D53" s="5" t="inlineStr">
        <is>
          <t>Alicate para nivelación de cerámica</t>
        </is>
      </c>
      <c r="E53" s="5" t="inlineStr">
        <is>
          <t>Herramienta del instalador de cerámica</t>
        </is>
      </c>
      <c r="F53" s="5" t="inlineStr">
        <is>
          <t>Material retirado en almacén</t>
        </is>
      </c>
      <c r="G53" s="5" t="inlineStr">
        <is>
          <t>herramienta de cerámica, llana, ventosa, alicate</t>
        </is>
      </c>
      <c r="H53" s="7" t="inlineStr">
        <is>
          <t>unidad</t>
        </is>
      </c>
      <c r="I53" s="7" t="inlineStr">
        <is>
          <t>Preliminares</t>
        </is>
      </c>
      <c r="J53" s="7" t="inlineStr">
        <is>
          <t>estandar</t>
        </is>
      </c>
      <c r="K53" s="7" t="inlineStr">
        <is>
          <t>importado</t>
        </is>
      </c>
      <c r="L53" s="7" t="inlineStr">
        <is>
          <t>Verificado</t>
        </is>
      </c>
      <c r="M53" s="8" t="n">
        <v>1</v>
      </c>
      <c r="N53" s="9" t="n">
        <v>966.22</v>
      </c>
      <c r="O53" s="9" t="n">
        <v>966.22</v>
      </c>
      <c r="P53" s="9" t="n">
        <v>966.22</v>
      </c>
      <c r="Q53" s="7" t="inlineStr">
        <is>
          <t>Sí</t>
        </is>
      </c>
      <c r="R53" s="9">
        <f>IF(N53="","",IF(Q53="Sí",ROUND(N53/1.18,2),N53))</f>
        <v/>
      </c>
      <c r="S53" s="7" t="inlineStr">
        <is>
          <t>2026-09-09</t>
        </is>
      </c>
      <c r="T53" s="5" t="inlineStr">
        <is>
          <t>1 cotización de proveedores</t>
        </is>
      </c>
      <c r="AK53" s="5" t="inlineStr">
        <is>
          <t>tipo: alicate</t>
        </is>
      </c>
    </row>
    <row r="54">
      <c r="A54" s="7" t="inlineStr">
        <is>
          <t>EQU-04-013</t>
        </is>
      </c>
      <c r="B54" s="7" t="inlineStr">
        <is>
          <t>Equipos y maquinaria</t>
        </is>
      </c>
      <c r="C54" s="7" t="inlineStr">
        <is>
          <t>Herramientas y equipo menor</t>
        </is>
      </c>
      <c r="D54" s="5" t="inlineStr">
        <is>
          <t>Aplicador de mortero</t>
        </is>
      </c>
      <c r="E54" s="5" t="inlineStr">
        <is>
          <t>Herramienta del instalador de cerámica</t>
        </is>
      </c>
      <c r="F54" s="5" t="inlineStr">
        <is>
          <t>Material retirado en almacén</t>
        </is>
      </c>
      <c r="G54" s="5" t="inlineStr">
        <is>
          <t>herramienta de cerámica, llana, ventosa, alicate</t>
        </is>
      </c>
      <c r="H54" s="7" t="inlineStr">
        <is>
          <t>unidad</t>
        </is>
      </c>
      <c r="I54" s="7" t="inlineStr">
        <is>
          <t>Preliminares</t>
        </is>
      </c>
      <c r="J54" s="7" t="inlineStr">
        <is>
          <t>estandar</t>
        </is>
      </c>
      <c r="K54" s="7" t="inlineStr">
        <is>
          <t>importado</t>
        </is>
      </c>
      <c r="L54" s="7" t="inlineStr">
        <is>
          <t>Verificado</t>
        </is>
      </c>
      <c r="M54" s="8" t="n">
        <v>1</v>
      </c>
      <c r="N54" s="9" t="n">
        <v>2931.73</v>
      </c>
      <c r="O54" s="9" t="n">
        <v>1282.31</v>
      </c>
      <c r="P54" s="9" t="n">
        <v>4581.15</v>
      </c>
      <c r="Q54" s="7" t="inlineStr">
        <is>
          <t>Sí</t>
        </is>
      </c>
      <c r="R54" s="9">
        <f>IF(N54="","",IF(Q54="Sí",ROUND(N54/1.18,2),N54))</f>
        <v/>
      </c>
      <c r="S54" s="7" t="inlineStr">
        <is>
          <t>2026-09-09</t>
        </is>
      </c>
      <c r="T54" s="5" t="inlineStr">
        <is>
          <t>2 cotizaciones de proveedores</t>
        </is>
      </c>
      <c r="AK54" s="5" t="inlineStr">
        <is>
          <t>tipo: aplicador</t>
        </is>
      </c>
    </row>
    <row r="55">
      <c r="A55" s="7" t="inlineStr">
        <is>
          <t>EQU-04-014</t>
        </is>
      </c>
      <c r="B55" s="7" t="inlineStr">
        <is>
          <t>Equipos y maquinaria</t>
        </is>
      </c>
      <c r="C55" s="7" t="inlineStr">
        <is>
          <t>Herramientas y equipo menor</t>
        </is>
      </c>
      <c r="D55" s="5" t="inlineStr">
        <is>
          <t>Kit de nivelación de cerámica</t>
        </is>
      </c>
      <c r="E55" s="5" t="inlineStr">
        <is>
          <t>Herramienta del instalador de cerámica</t>
        </is>
      </c>
      <c r="F55" s="5" t="inlineStr">
        <is>
          <t>Material retirado en almacén</t>
        </is>
      </c>
      <c r="G55" s="5" t="inlineStr">
        <is>
          <t>herramienta de cerámica, llana, ventosa, alicate</t>
        </is>
      </c>
      <c r="H55" s="7" t="inlineStr">
        <is>
          <t>unidad</t>
        </is>
      </c>
      <c r="I55" s="7" t="inlineStr">
        <is>
          <t>Preliminares</t>
        </is>
      </c>
      <c r="J55" s="7" t="inlineStr">
        <is>
          <t>estandar</t>
        </is>
      </c>
      <c r="K55" s="7" t="inlineStr">
        <is>
          <t>importado</t>
        </is>
      </c>
      <c r="L55" s="7" t="inlineStr">
        <is>
          <t>Verificado</t>
        </is>
      </c>
      <c r="M55" s="8" t="n">
        <v>1</v>
      </c>
      <c r="N55" s="9" t="n">
        <v>4694.51</v>
      </c>
      <c r="O55" s="9" t="n">
        <v>4694.51</v>
      </c>
      <c r="P55" s="9" t="n">
        <v>4694.51</v>
      </c>
      <c r="Q55" s="7" t="inlineStr">
        <is>
          <t>Sí</t>
        </is>
      </c>
      <c r="R55" s="9">
        <f>IF(N55="","",IF(Q55="Sí",ROUND(N55/1.18,2),N55))</f>
        <v/>
      </c>
      <c r="S55" s="7" t="inlineStr">
        <is>
          <t>2026-09-09</t>
        </is>
      </c>
      <c r="T55" s="5" t="inlineStr">
        <is>
          <t>1 cotización de proveedores</t>
        </is>
      </c>
      <c r="AK55" s="5" t="inlineStr">
        <is>
          <t>tipo: kit-nivelacion</t>
        </is>
      </c>
    </row>
    <row r="56">
      <c r="A56" s="7" t="inlineStr">
        <is>
          <t>EQU-04-015</t>
        </is>
      </c>
      <c r="B56" s="7" t="inlineStr">
        <is>
          <t>Equipos y maquinaria</t>
        </is>
      </c>
      <c r="C56" s="7" t="inlineStr">
        <is>
          <t>Herramientas y equipo menor</t>
        </is>
      </c>
      <c r="D56" s="5" t="inlineStr">
        <is>
          <t>Llana dentada</t>
        </is>
      </c>
      <c r="E56" s="5" t="inlineStr">
        <is>
          <t>Herramienta del instalador de cerámica</t>
        </is>
      </c>
      <c r="F56" s="5" t="inlineStr">
        <is>
          <t>Material retirado en almacén</t>
        </is>
      </c>
      <c r="G56" s="5" t="inlineStr">
        <is>
          <t>herramienta de cerámica, llana, ventosa, alicate</t>
        </is>
      </c>
      <c r="H56" s="7" t="inlineStr">
        <is>
          <t>unidad</t>
        </is>
      </c>
      <c r="I56" s="7" t="inlineStr">
        <is>
          <t>Preliminares</t>
        </is>
      </c>
      <c r="J56" s="7" t="inlineStr">
        <is>
          <t>estandar</t>
        </is>
      </c>
      <c r="K56" s="7" t="inlineStr">
        <is>
          <t>importado</t>
        </is>
      </c>
      <c r="L56" s="7" t="inlineStr">
        <is>
          <t>Verificado</t>
        </is>
      </c>
      <c r="M56" s="8" t="n">
        <v>1</v>
      </c>
      <c r="N56" s="9" t="n">
        <v>323.68</v>
      </c>
      <c r="O56" s="9" t="n">
        <v>226.37</v>
      </c>
      <c r="P56" s="9" t="n">
        <v>420.99</v>
      </c>
      <c r="Q56" s="7" t="inlineStr">
        <is>
          <t>Sí</t>
        </is>
      </c>
      <c r="R56" s="9">
        <f>IF(N56="","",IF(Q56="Sí",ROUND(N56/1.18,2),N56))</f>
        <v/>
      </c>
      <c r="S56" s="7" t="inlineStr">
        <is>
          <t>2026-09-09</t>
        </is>
      </c>
      <c r="T56" s="5" t="inlineStr">
        <is>
          <t>2 cotizaciones de proveedores</t>
        </is>
      </c>
      <c r="AK56" s="5" t="inlineStr">
        <is>
          <t>tipo: llana</t>
        </is>
      </c>
    </row>
    <row r="57">
      <c r="A57" s="7" t="inlineStr">
        <is>
          <t>EQU-04-016</t>
        </is>
      </c>
      <c r="B57" s="7" t="inlineStr">
        <is>
          <t>Equipos y maquinaria</t>
        </is>
      </c>
      <c r="C57" s="7" t="inlineStr">
        <is>
          <t>Herramientas y equipo menor</t>
        </is>
      </c>
      <c r="D57" s="5" t="inlineStr">
        <is>
          <t>Ventosa para piezas lisas</t>
        </is>
      </c>
      <c r="E57" s="5" t="inlineStr">
        <is>
          <t>Herramienta del instalador de cerámica</t>
        </is>
      </c>
      <c r="F57" s="5" t="inlineStr">
        <is>
          <t>Material retirado en almacén</t>
        </is>
      </c>
      <c r="G57" s="5" t="inlineStr">
        <is>
          <t>herramienta de cerámica, llana, ventosa, alicate</t>
        </is>
      </c>
      <c r="H57" s="7" t="inlineStr">
        <is>
          <t>unidad</t>
        </is>
      </c>
      <c r="I57" s="7" t="inlineStr">
        <is>
          <t>Preliminares</t>
        </is>
      </c>
      <c r="J57" s="7" t="inlineStr">
        <is>
          <t>estandar</t>
        </is>
      </c>
      <c r="K57" s="7" t="inlineStr">
        <is>
          <t>importado</t>
        </is>
      </c>
      <c r="L57" s="7" t="inlineStr">
        <is>
          <t>Verificado</t>
        </is>
      </c>
      <c r="M57" s="8" t="n">
        <v>1</v>
      </c>
      <c r="N57" s="9" t="n">
        <v>1279.54</v>
      </c>
      <c r="O57" s="9" t="n">
        <v>1279.54</v>
      </c>
      <c r="P57" s="9" t="n">
        <v>1279.54</v>
      </c>
      <c r="Q57" s="7" t="inlineStr">
        <is>
          <t>Sí</t>
        </is>
      </c>
      <c r="R57" s="9">
        <f>IF(N57="","",IF(Q57="Sí",ROUND(N57/1.18,2),N57))</f>
        <v/>
      </c>
      <c r="S57" s="7" t="inlineStr">
        <is>
          <t>2026-09-09</t>
        </is>
      </c>
      <c r="T57" s="5" t="inlineStr">
        <is>
          <t>1 cotización de proveedores</t>
        </is>
      </c>
      <c r="AK57" s="5" t="inlineStr">
        <is>
          <t>tipo: ventosa</t>
        </is>
      </c>
    </row>
    <row r="58">
      <c r="A58" s="7" t="inlineStr">
        <is>
          <t>EQU-04-017</t>
        </is>
      </c>
      <c r="B58" s="7" t="inlineStr">
        <is>
          <t>Equipos y maquinaria</t>
        </is>
      </c>
      <c r="C58" s="7" t="inlineStr">
        <is>
          <t>Herramientas y equipo menor</t>
        </is>
      </c>
      <c r="D58" s="5" t="inlineStr">
        <is>
          <t>Cuchilla de repuesto para cortadora, 10"</t>
        </is>
      </c>
      <c r="E58" s="5" t="inlineStr">
        <is>
          <t>Repuesto de corte, por su medida</t>
        </is>
      </c>
      <c r="F58" s="5" t="inlineStr">
        <is>
          <t>Material retirado en almacén</t>
        </is>
      </c>
      <c r="G58" s="5" t="inlineStr">
        <is>
          <t>disco, rodel, cuchilla, repuesto de cortadora</t>
        </is>
      </c>
      <c r="H58" s="7" t="inlineStr">
        <is>
          <t>unidad</t>
        </is>
      </c>
      <c r="I58" s="7" t="inlineStr">
        <is>
          <t>Preliminares</t>
        </is>
      </c>
      <c r="J58" s="7" t="inlineStr">
        <is>
          <t>estandar</t>
        </is>
      </c>
      <c r="K58" s="7" t="inlineStr">
        <is>
          <t>importado</t>
        </is>
      </c>
      <c r="L58" s="7" t="inlineStr">
        <is>
          <t>Verificado</t>
        </is>
      </c>
      <c r="M58" s="8" t="n">
        <v>1</v>
      </c>
      <c r="N58" s="9" t="n">
        <v>5321.25</v>
      </c>
      <c r="O58" s="9" t="n">
        <v>5321.25</v>
      </c>
      <c r="P58" s="9" t="n">
        <v>5321.25</v>
      </c>
      <c r="Q58" s="7" t="inlineStr">
        <is>
          <t>Sí</t>
        </is>
      </c>
      <c r="R58" s="9">
        <f>IF(N58="","",IF(Q58="Sí",ROUND(N58/1.18,2),N58))</f>
        <v/>
      </c>
      <c r="S58" s="7" t="inlineStr">
        <is>
          <t>2026-09-09</t>
        </is>
      </c>
      <c r="T58" s="5" t="inlineStr">
        <is>
          <t>1 cotización de proveedores</t>
        </is>
      </c>
      <c r="AK58" s="5" t="inlineStr">
        <is>
          <t>tipo: cuchilla · medida: 10"</t>
        </is>
      </c>
    </row>
    <row r="59">
      <c r="A59" s="7" t="inlineStr">
        <is>
          <t>EQU-04-018</t>
        </is>
      </c>
      <c r="B59" s="7" t="inlineStr">
        <is>
          <t>Equipos y maquinaria</t>
        </is>
      </c>
      <c r="C59" s="7" t="inlineStr">
        <is>
          <t>Herramientas y equipo menor</t>
        </is>
      </c>
      <c r="D59" s="5" t="inlineStr">
        <is>
          <t>Cuchilla de repuesto para cortadora, 18 mm</t>
        </is>
      </c>
      <c r="E59" s="5" t="inlineStr">
        <is>
          <t>Repuesto de corte, por su medida</t>
        </is>
      </c>
      <c r="F59" s="5" t="inlineStr">
        <is>
          <t>Material retirado en almacén</t>
        </is>
      </c>
      <c r="G59" s="5" t="inlineStr">
        <is>
          <t>disco, rodel, cuchilla, repuesto de cortadora</t>
        </is>
      </c>
      <c r="H59" s="7" t="inlineStr">
        <is>
          <t>unidad</t>
        </is>
      </c>
      <c r="I59" s="7" t="inlineStr">
        <is>
          <t>Preliminares</t>
        </is>
      </c>
      <c r="J59" s="7" t="inlineStr">
        <is>
          <t>estandar</t>
        </is>
      </c>
      <c r="K59" s="7" t="inlineStr">
        <is>
          <t>importado</t>
        </is>
      </c>
      <c r="L59" s="7" t="inlineStr">
        <is>
          <t>Verificado</t>
        </is>
      </c>
      <c r="M59" s="8" t="n">
        <v>1</v>
      </c>
      <c r="N59" s="9" t="n">
        <v>1644.46</v>
      </c>
      <c r="O59" s="9" t="n">
        <v>1110.46</v>
      </c>
      <c r="P59" s="9" t="n">
        <v>2178.45</v>
      </c>
      <c r="Q59" s="7" t="inlineStr">
        <is>
          <t>Sí</t>
        </is>
      </c>
      <c r="R59" s="9">
        <f>IF(N59="","",IF(Q59="Sí",ROUND(N59/1.18,2),N59))</f>
        <v/>
      </c>
      <c r="S59" s="7" t="inlineStr">
        <is>
          <t>2026-09-09</t>
        </is>
      </c>
      <c r="T59" s="5" t="inlineStr">
        <is>
          <t>2 cotizaciones de proveedores</t>
        </is>
      </c>
      <c r="AK59" s="5" t="inlineStr">
        <is>
          <t>tipo: cuchilla · medida: 18 mm</t>
        </is>
      </c>
    </row>
    <row r="60">
      <c r="A60" s="7" t="inlineStr">
        <is>
          <t>EQU-04-019</t>
        </is>
      </c>
      <c r="B60" s="7" t="inlineStr">
        <is>
          <t>Equipos y maquinaria</t>
        </is>
      </c>
      <c r="C60" s="7" t="inlineStr">
        <is>
          <t>Herramientas y equipo menor</t>
        </is>
      </c>
      <c r="D60" s="5" t="inlineStr">
        <is>
          <t>Cuchilla de repuesto para cortadora, 7 mm</t>
        </is>
      </c>
      <c r="E60" s="5" t="inlineStr">
        <is>
          <t>Repuesto de corte, por su medida</t>
        </is>
      </c>
      <c r="F60" s="5" t="inlineStr">
        <is>
          <t>Material retirado en almacén</t>
        </is>
      </c>
      <c r="G60" s="5" t="inlineStr">
        <is>
          <t>disco, rodel, cuchilla, repuesto de cortadora</t>
        </is>
      </c>
      <c r="H60" s="7" t="inlineStr">
        <is>
          <t>unidad</t>
        </is>
      </c>
      <c r="I60" s="7" t="inlineStr">
        <is>
          <t>Preliminares</t>
        </is>
      </c>
      <c r="J60" s="7" t="inlineStr">
        <is>
          <t>estandar</t>
        </is>
      </c>
      <c r="K60" s="7" t="inlineStr">
        <is>
          <t>importado</t>
        </is>
      </c>
      <c r="L60" s="7" t="inlineStr">
        <is>
          <t>Verificado</t>
        </is>
      </c>
      <c r="M60" s="8" t="n">
        <v>1</v>
      </c>
      <c r="N60" s="9" t="n">
        <v>358.67</v>
      </c>
      <c r="O60" s="9" t="n">
        <v>358.67</v>
      </c>
      <c r="P60" s="9" t="n">
        <v>358.67</v>
      </c>
      <c r="Q60" s="7" t="inlineStr">
        <is>
          <t>Sí</t>
        </is>
      </c>
      <c r="R60" s="9">
        <f>IF(N60="","",IF(Q60="Sí",ROUND(N60/1.18,2),N60))</f>
        <v/>
      </c>
      <c r="S60" s="7" t="inlineStr">
        <is>
          <t>2026-09-09</t>
        </is>
      </c>
      <c r="T60" s="5" t="inlineStr">
        <is>
          <t>1 cotización de proveedores</t>
        </is>
      </c>
      <c r="AK60" s="5" t="inlineStr">
        <is>
          <t>tipo: cuchilla · medida: 7 mm</t>
        </is>
      </c>
    </row>
    <row r="61">
      <c r="A61" s="7" t="inlineStr">
        <is>
          <t>EQU-04-020</t>
        </is>
      </c>
      <c r="B61" s="7" t="inlineStr">
        <is>
          <t>Equipos y maquinaria</t>
        </is>
      </c>
      <c r="C61" s="7" t="inlineStr">
        <is>
          <t>Herramientas y equipo menor</t>
        </is>
      </c>
      <c r="D61" s="5" t="inlineStr">
        <is>
          <t>Cuchilla de repuesto para cortadora, 80 mm</t>
        </is>
      </c>
      <c r="E61" s="5" t="inlineStr">
        <is>
          <t>Repuesto de corte, por su medida</t>
        </is>
      </c>
      <c r="F61" s="5" t="inlineStr">
        <is>
          <t>Material retirado en almacén</t>
        </is>
      </c>
      <c r="G61" s="5" t="inlineStr">
        <is>
          <t>disco, rodel, cuchilla, repuesto de cortadora</t>
        </is>
      </c>
      <c r="H61" s="7" t="inlineStr">
        <is>
          <t>unidad</t>
        </is>
      </c>
      <c r="I61" s="7" t="inlineStr">
        <is>
          <t>Preliminares</t>
        </is>
      </c>
      <c r="J61" s="7" t="inlineStr">
        <is>
          <t>estandar</t>
        </is>
      </c>
      <c r="K61" s="7" t="inlineStr">
        <is>
          <t>importado</t>
        </is>
      </c>
      <c r="L61" s="7" t="inlineStr">
        <is>
          <t>Verificado</t>
        </is>
      </c>
      <c r="M61" s="8" t="n">
        <v>1</v>
      </c>
      <c r="N61" s="9" t="n">
        <v>234.67</v>
      </c>
      <c r="O61" s="9" t="n">
        <v>234.67</v>
      </c>
      <c r="P61" s="9" t="n">
        <v>234.67</v>
      </c>
      <c r="Q61" s="7" t="inlineStr">
        <is>
          <t>Sí</t>
        </is>
      </c>
      <c r="R61" s="9">
        <f>IF(N61="","",IF(Q61="Sí",ROUND(N61/1.18,2),N61))</f>
        <v/>
      </c>
      <c r="S61" s="7" t="inlineStr">
        <is>
          <t>2026-09-09</t>
        </is>
      </c>
      <c r="T61" s="5" t="inlineStr">
        <is>
          <t>1 cotización de proveedores</t>
        </is>
      </c>
      <c r="AK61" s="5" t="inlineStr">
        <is>
          <t>tipo: cuchilla · medida: 80 mm</t>
        </is>
      </c>
    </row>
    <row r="62">
      <c r="A62" s="7" t="inlineStr">
        <is>
          <t>EQU-04-021</t>
        </is>
      </c>
      <c r="B62" s="7" t="inlineStr">
        <is>
          <t>Equipos y maquinaria</t>
        </is>
      </c>
      <c r="C62" s="7" t="inlineStr">
        <is>
          <t>Herramientas y equipo menor</t>
        </is>
      </c>
      <c r="D62" s="5" t="inlineStr">
        <is>
          <t>Herramienta de terminación de cableado</t>
        </is>
      </c>
      <c r="E62" s="5" t="inlineStr">
        <is>
          <t>Ponchadora de impacto para jacks y patch panels</t>
        </is>
      </c>
      <c r="F62" s="5" t="inlineStr">
        <is>
          <t>Material retirado en almacén</t>
        </is>
      </c>
      <c r="G62" s="5" t="inlineStr">
        <is>
          <t>ponchadora, herramienta de impacto</t>
        </is>
      </c>
      <c r="H62" s="7" t="inlineStr">
        <is>
          <t>unidad</t>
        </is>
      </c>
      <c r="I62" s="7" t="inlineStr">
        <is>
          <t>Instalaciones</t>
        </is>
      </c>
      <c r="J62" s="7" t="inlineStr">
        <is>
          <t>estandar</t>
        </is>
      </c>
      <c r="K62" s="7" t="inlineStr">
        <is>
          <t>importado</t>
        </is>
      </c>
      <c r="L62" s="7" t="inlineStr">
        <is>
          <t>Verificado</t>
        </is>
      </c>
      <c r="M62" s="8" t="n">
        <v>1</v>
      </c>
      <c r="N62" s="9" t="n">
        <v>480.68</v>
      </c>
      <c r="O62" s="9" t="n">
        <v>448.43</v>
      </c>
      <c r="P62" s="9" t="n">
        <v>6682.26</v>
      </c>
      <c r="Q62" s="7" t="inlineStr">
        <is>
          <t>Sí</t>
        </is>
      </c>
      <c r="R62" s="9">
        <f>IF(N62="","",IF(Q62="Sí",ROUND(N62/1.18,2),N62))</f>
        <v/>
      </c>
      <c r="S62" s="7" t="inlineStr">
        <is>
          <t>2026-09-09</t>
        </is>
      </c>
      <c r="T62" s="5" t="inlineStr">
        <is>
          <t>3 cotizaciones de proveedores</t>
        </is>
      </c>
    </row>
    <row r="63">
      <c r="A63" s="7" t="inlineStr">
        <is>
          <t>MAT-01-020</t>
        </is>
      </c>
      <c r="B63" s="7" t="inlineStr">
        <is>
          <t>Materiales</t>
        </is>
      </c>
      <c r="C63" s="7" t="inlineStr">
        <is>
          <t>Agregados y áridos</t>
        </is>
      </c>
      <c r="D63" s="5" t="inlineStr">
        <is>
          <t>Grava 3/4" en funda de 50 libras</t>
        </is>
      </c>
      <c r="E63" s="5" t="inlineStr">
        <is>
          <t>Agregado ensacado para obra menor y reparaciones · granulometría 3/4" · funda de 50 libras</t>
        </is>
      </c>
      <c r="F63" s="5" t="inlineStr">
        <is>
          <t>Material retirado en almacén</t>
        </is>
      </c>
      <c r="G63" s="5" t="inlineStr">
        <is>
          <t>funda de arena, funda de grava, agregado ensacado</t>
        </is>
      </c>
      <c r="H63" s="7" t="inlineStr">
        <is>
          <t>funda</t>
        </is>
      </c>
      <c r="I63" s="7" t="inlineStr">
        <is>
          <t>Estructura</t>
        </is>
      </c>
      <c r="J63" s="7" t="inlineStr">
        <is>
          <t>estandar</t>
        </is>
      </c>
      <c r="K63" s="7" t="inlineStr">
        <is>
          <t>nacional</t>
        </is>
      </c>
      <c r="L63" s="7" t="inlineStr">
        <is>
          <t>Verificado</t>
        </is>
      </c>
      <c r="M63" s="8" t="n">
        <v>1</v>
      </c>
      <c r="N63" s="9" t="n">
        <v>151.87</v>
      </c>
      <c r="O63" s="9" t="n">
        <v>151.87</v>
      </c>
      <c r="P63" s="9" t="n">
        <v>151.87</v>
      </c>
      <c r="Q63" s="7" t="inlineStr">
        <is>
          <t>Sí</t>
        </is>
      </c>
      <c r="R63" s="9">
        <f>IF(N63="","",IF(Q63="Sí",ROUND(N63/1.18,2),N63))</f>
        <v/>
      </c>
      <c r="S63" s="7" t="inlineStr">
        <is>
          <t>2026-09-09</t>
        </is>
      </c>
      <c r="T63" s="5" t="inlineStr">
        <is>
          <t>1 cotización de proveedores</t>
        </is>
      </c>
    </row>
    <row r="64">
      <c r="A64" s="7" t="inlineStr">
        <is>
          <t>MAT-01-021</t>
        </is>
      </c>
      <c r="B64" s="7" t="inlineStr">
        <is>
          <t>Materiales</t>
        </is>
      </c>
      <c r="C64" s="7" t="inlineStr">
        <is>
          <t>Agregados y áridos</t>
        </is>
      </c>
      <c r="D64" s="5" t="inlineStr">
        <is>
          <t>Grava blanca en funda de 50 libras</t>
        </is>
      </c>
      <c r="E64" s="5" t="inlineStr">
        <is>
          <t>Agregado ensacado para obra menor y reparaciones · funda de 50 libras</t>
        </is>
      </c>
      <c r="F64" s="5" t="inlineStr">
        <is>
          <t>Material retirado en almacén</t>
        </is>
      </c>
      <c r="G64" s="5" t="inlineStr">
        <is>
          <t>funda de arena, funda de grava, agregado ensacado</t>
        </is>
      </c>
      <c r="H64" s="7" t="inlineStr">
        <is>
          <t>funda</t>
        </is>
      </c>
      <c r="I64" s="7" t="inlineStr">
        <is>
          <t>Estructura</t>
        </is>
      </c>
      <c r="J64" s="7" t="inlineStr">
        <is>
          <t>estandar</t>
        </is>
      </c>
      <c r="K64" s="7" t="inlineStr">
        <is>
          <t>nacional</t>
        </is>
      </c>
      <c r="L64" s="7" t="inlineStr">
        <is>
          <t>Verificado</t>
        </is>
      </c>
      <c r="M64" s="8" t="n">
        <v>1</v>
      </c>
      <c r="N64" s="9" t="n">
        <v>448.34</v>
      </c>
      <c r="O64" s="9" t="n">
        <v>448.34</v>
      </c>
      <c r="P64" s="9" t="n">
        <v>448.34</v>
      </c>
      <c r="Q64" s="7" t="inlineStr">
        <is>
          <t>Sí</t>
        </is>
      </c>
      <c r="R64" s="9">
        <f>IF(N64="","",IF(Q64="Sí",ROUND(N64/1.18,2),N64))</f>
        <v/>
      </c>
      <c r="S64" s="7" t="inlineStr">
        <is>
          <t>2026-09-09</t>
        </is>
      </c>
      <c r="T64" s="5" t="inlineStr">
        <is>
          <t>1 cotización de proveedores</t>
        </is>
      </c>
    </row>
    <row r="65">
      <c r="A65" s="7" t="inlineStr">
        <is>
          <t>MAT-01-022</t>
        </is>
      </c>
      <c r="B65" s="7" t="inlineStr">
        <is>
          <t>Materiales</t>
        </is>
      </c>
      <c r="C65" s="7" t="inlineStr">
        <is>
          <t>Agregados y áridos</t>
        </is>
      </c>
      <c r="D65" s="5" t="inlineStr">
        <is>
          <t>Arena 3/16" en funda de 55 libras</t>
        </is>
      </c>
      <c r="E65" s="5" t="inlineStr">
        <is>
          <t>Agregado ensacado para obra menor y reparaciones · granulometría 3/16" · funda de 55 libras</t>
        </is>
      </c>
      <c r="F65" s="5" t="inlineStr">
        <is>
          <t>Material retirado en almacén</t>
        </is>
      </c>
      <c r="G65" s="5" t="inlineStr">
        <is>
          <t>funda de arena, funda de grava, agregado ensacado</t>
        </is>
      </c>
      <c r="H65" s="7" t="inlineStr">
        <is>
          <t>funda</t>
        </is>
      </c>
      <c r="I65" s="7" t="inlineStr">
        <is>
          <t>Estructura</t>
        </is>
      </c>
      <c r="J65" s="7" t="inlineStr">
        <is>
          <t>estandar</t>
        </is>
      </c>
      <c r="K65" s="7" t="inlineStr">
        <is>
          <t>nacional</t>
        </is>
      </c>
      <c r="L65" s="7" t="inlineStr">
        <is>
          <t>Verificado</t>
        </is>
      </c>
      <c r="M65" s="8" t="n">
        <v>1</v>
      </c>
      <c r="N65" s="9" t="n">
        <v>151.87</v>
      </c>
      <c r="O65" s="9" t="n">
        <v>151.87</v>
      </c>
      <c r="P65" s="9" t="n">
        <v>151.87</v>
      </c>
      <c r="Q65" s="7" t="inlineStr">
        <is>
          <t>Sí</t>
        </is>
      </c>
      <c r="R65" s="9">
        <f>IF(N65="","",IF(Q65="Sí",ROUND(N65/1.18,2),N65))</f>
        <v/>
      </c>
      <c r="S65" s="7" t="inlineStr">
        <is>
          <t>2026-09-09</t>
        </is>
      </c>
      <c r="T65" s="5" t="inlineStr">
        <is>
          <t>1 cotización de proveedores</t>
        </is>
      </c>
    </row>
    <row r="66">
      <c r="A66" s="7" t="inlineStr">
        <is>
          <t>MAT-02-017</t>
        </is>
      </c>
      <c r="B66" s="7" t="inlineStr">
        <is>
          <t>Materiales</t>
        </is>
      </c>
      <c r="C66" s="7" t="inlineStr">
        <is>
          <t>Cemento, morteros y aditivos</t>
        </is>
      </c>
      <c r="D66" s="5" t="inlineStr">
        <is>
          <t>Adhesivo cementicio C1 gris, funda 22.7 kg</t>
        </is>
      </c>
      <c r="E66" s="5" t="inlineStr">
        <is>
          <t>Adhesivo de fraguado normal: cerámica de alta y media absorción, interiores</t>
        </is>
      </c>
      <c r="F66" s="5" t="inlineStr">
        <is>
          <t>Material retirado en almacén</t>
        </is>
      </c>
      <c r="G66" s="5" t="inlineStr">
        <is>
          <t>pegamento de cerámica, adhesivo, pegacol, cemento cola</t>
        </is>
      </c>
      <c r="H66" s="7" t="inlineStr">
        <is>
          <t>funda</t>
        </is>
      </c>
      <c r="I66" s="7" t="inlineStr">
        <is>
          <t>Pisos</t>
        </is>
      </c>
      <c r="J66" s="7" t="inlineStr">
        <is>
          <t>estandar</t>
        </is>
      </c>
      <c r="K66" s="7" t="inlineStr">
        <is>
          <t>importado</t>
        </is>
      </c>
      <c r="L66" s="7" t="inlineStr">
        <is>
          <t>Verificado</t>
        </is>
      </c>
      <c r="M66" s="8" t="n">
        <v>3</v>
      </c>
      <c r="N66" s="9" t="n">
        <v>322.97</v>
      </c>
      <c r="O66" s="9" t="n">
        <v>290</v>
      </c>
      <c r="P66" s="9" t="n">
        <v>690.83</v>
      </c>
      <c r="Q66" s="7" t="inlineStr">
        <is>
          <t>Sí</t>
        </is>
      </c>
      <c r="R66" s="9">
        <f>IF(N66="","",IF(Q66="Sí",ROUND(N66/1.18,2),N66))</f>
        <v/>
      </c>
      <c r="S66" s="7" t="inlineStr">
        <is>
          <t>2026-09-09</t>
        </is>
      </c>
      <c r="T66" s="5" t="inlineStr">
        <is>
          <t>6 cotizaciones de proveedores</t>
        </is>
      </c>
      <c r="AK66" s="5" t="inlineStr">
        <is>
          <t>clase: c1 · color: gris · kg: 22.7</t>
        </is>
      </c>
    </row>
    <row r="67">
      <c r="A67" s="7" t="inlineStr">
        <is>
          <t>MAT-02-018</t>
        </is>
      </c>
      <c r="B67" s="7" t="inlineStr">
        <is>
          <t>Materiales</t>
        </is>
      </c>
      <c r="C67" s="7" t="inlineStr">
        <is>
          <t>Cemento, morteros y aditivos</t>
        </is>
      </c>
      <c r="D67" s="5" t="inlineStr">
        <is>
          <t>Adhesivo cementicio C2 blanco, funda 20 kg</t>
        </is>
      </c>
      <c r="E67" s="5" t="inlineStr">
        <is>
          <t>Adhesivo mejorado y deformable: porcelanato, gran formato y exteriores</t>
        </is>
      </c>
      <c r="F67" s="5" t="inlineStr">
        <is>
          <t>Material retirado en almacén</t>
        </is>
      </c>
      <c r="G67" s="5" t="inlineStr">
        <is>
          <t>pegamento de cerámica, adhesivo, pegacol, cemento cola</t>
        </is>
      </c>
      <c r="H67" s="7" t="inlineStr">
        <is>
          <t>funda</t>
        </is>
      </c>
      <c r="I67" s="7" t="inlineStr">
        <is>
          <t>Pisos</t>
        </is>
      </c>
      <c r="J67" s="7" t="inlineStr">
        <is>
          <t>estandar</t>
        </is>
      </c>
      <c r="K67" s="7" t="inlineStr">
        <is>
          <t>importado</t>
        </is>
      </c>
      <c r="L67" s="7" t="inlineStr">
        <is>
          <t>Verificado</t>
        </is>
      </c>
      <c r="M67" s="8" t="n">
        <v>1</v>
      </c>
      <c r="N67" s="9" t="n">
        <v>1403.29</v>
      </c>
      <c r="O67" s="9" t="n">
        <v>1403.29</v>
      </c>
      <c r="P67" s="9" t="n">
        <v>1403.29</v>
      </c>
      <c r="Q67" s="7" t="inlineStr">
        <is>
          <t>Sí</t>
        </is>
      </c>
      <c r="R67" s="9">
        <f>IF(N67="","",IF(Q67="Sí",ROUND(N67/1.18,2),N67))</f>
        <v/>
      </c>
      <c r="S67" s="7" t="inlineStr">
        <is>
          <t>2026-09-09</t>
        </is>
      </c>
      <c r="T67" s="5" t="inlineStr">
        <is>
          <t>1 cotización de proveedores</t>
        </is>
      </c>
      <c r="AK67" s="5" t="inlineStr">
        <is>
          <t>clase: c2 · color: blanco · kg: 20</t>
        </is>
      </c>
    </row>
    <row r="68">
      <c r="A68" s="7" t="inlineStr">
        <is>
          <t>MAT-02-019</t>
        </is>
      </c>
      <c r="B68" s="7" t="inlineStr">
        <is>
          <t>Materiales</t>
        </is>
      </c>
      <c r="C68" s="7" t="inlineStr">
        <is>
          <t>Cemento, morteros y aditivos</t>
        </is>
      </c>
      <c r="D68" s="5" t="inlineStr">
        <is>
          <t>Adhesivo cementicio C2 gris, funda 22.7 kg</t>
        </is>
      </c>
      <c r="E68" s="5" t="inlineStr">
        <is>
          <t>Adhesivo mejorado y deformable: porcelanato, gran formato y exteriores</t>
        </is>
      </c>
      <c r="F68" s="5" t="inlineStr">
        <is>
          <t>Material retirado en almacén</t>
        </is>
      </c>
      <c r="G68" s="5" t="inlineStr">
        <is>
          <t>pegamento de cerámica, adhesivo, pegacol, cemento cola</t>
        </is>
      </c>
      <c r="H68" s="7" t="inlineStr">
        <is>
          <t>funda</t>
        </is>
      </c>
      <c r="I68" s="7" t="inlineStr">
        <is>
          <t>Pisos</t>
        </is>
      </c>
      <c r="J68" s="7" t="inlineStr">
        <is>
          <t>estandar</t>
        </is>
      </c>
      <c r="K68" s="7" t="inlineStr">
        <is>
          <t>importado</t>
        </is>
      </c>
      <c r="L68" s="7" t="inlineStr">
        <is>
          <t>Verificado</t>
        </is>
      </c>
      <c r="M68" s="8" t="n">
        <v>1</v>
      </c>
      <c r="N68" s="9" t="n">
        <v>662.4400000000001</v>
      </c>
      <c r="O68" s="9" t="n">
        <v>662.4400000000001</v>
      </c>
      <c r="P68" s="9" t="n">
        <v>662.4400000000001</v>
      </c>
      <c r="Q68" s="7" t="inlineStr">
        <is>
          <t>Sí</t>
        </is>
      </c>
      <c r="R68" s="9">
        <f>IF(N68="","",IF(Q68="Sí",ROUND(N68/1.18,2),N68))</f>
        <v/>
      </c>
      <c r="S68" s="7" t="inlineStr">
        <is>
          <t>2026-09-09</t>
        </is>
      </c>
      <c r="T68" s="5" t="inlineStr">
        <is>
          <t>1 cotización de proveedores</t>
        </is>
      </c>
      <c r="AK68" s="5" t="inlineStr">
        <is>
          <t>clase: c2 · color: gris · kg: 22.7</t>
        </is>
      </c>
    </row>
    <row r="69">
      <c r="A69" s="7" t="inlineStr">
        <is>
          <t>MAT-02-020</t>
        </is>
      </c>
      <c r="B69" s="7" t="inlineStr">
        <is>
          <t>Materiales</t>
        </is>
      </c>
      <c r="C69" s="7" t="inlineStr">
        <is>
          <t>Cemento, morteros y aditivos</t>
        </is>
      </c>
      <c r="D69" s="5" t="inlineStr">
        <is>
          <t>Adhesivo en pasta para cerámica, cuarto de galón</t>
        </is>
      </c>
      <c r="E69" s="5" t="inlineStr">
        <is>
          <t>Adhesivo acrílico listo para usar, para cerámica en interiores</t>
        </is>
      </c>
      <c r="F69" s="5" t="inlineStr">
        <is>
          <t>Material retirado en almacén</t>
        </is>
      </c>
      <c r="G69" s="5" t="inlineStr">
        <is>
          <t>adhesivo en pasta, vinalit, pega de cerámica lista</t>
        </is>
      </c>
      <c r="H69" s="7" t="inlineStr">
        <is>
          <t>unidad</t>
        </is>
      </c>
      <c r="I69" s="7" t="inlineStr">
        <is>
          <t>Pisos</t>
        </is>
      </c>
      <c r="J69" s="7" t="inlineStr">
        <is>
          <t>estandar</t>
        </is>
      </c>
      <c r="K69" s="7" t="inlineStr">
        <is>
          <t>importado</t>
        </is>
      </c>
      <c r="L69" s="7" t="inlineStr">
        <is>
          <t>Verificado</t>
        </is>
      </c>
      <c r="M69" s="8" t="n">
        <v>1</v>
      </c>
      <c r="N69" s="9" t="n">
        <v>581.85</v>
      </c>
      <c r="O69" s="9" t="n">
        <v>502.13</v>
      </c>
      <c r="P69" s="9" t="n">
        <v>661.5599999999999</v>
      </c>
      <c r="Q69" s="7" t="inlineStr">
        <is>
          <t>Sí</t>
        </is>
      </c>
      <c r="R69" s="9">
        <f>IF(N69="","",IF(Q69="Sí",ROUND(N69/1.18,2),N69))</f>
        <v/>
      </c>
      <c r="S69" s="7" t="inlineStr">
        <is>
          <t>2026-09-09</t>
        </is>
      </c>
      <c r="T69" s="5" t="inlineStr">
        <is>
          <t>2 cotizaciones de proveedores</t>
        </is>
      </c>
      <c r="AK69" s="5" t="inlineStr">
        <is>
          <t>presentacion: cuarto de galón</t>
        </is>
      </c>
    </row>
    <row r="70">
      <c r="A70" s="7" t="inlineStr">
        <is>
          <t>MAT-02-021</t>
        </is>
      </c>
      <c r="B70" s="7" t="inlineStr">
        <is>
          <t>Materiales</t>
        </is>
      </c>
      <c r="C70" s="7" t="inlineStr">
        <is>
          <t>Cemento, morteros y aditivos</t>
        </is>
      </c>
      <c r="D70" s="5" t="inlineStr">
        <is>
          <t>Adhesivo en pasta para cerámica, galón</t>
        </is>
      </c>
      <c r="E70" s="5" t="inlineStr">
        <is>
          <t>Adhesivo acrílico listo para usar, para cerámica en interiores</t>
        </is>
      </c>
      <c r="F70" s="5" t="inlineStr">
        <is>
          <t>Material retirado en almacén</t>
        </is>
      </c>
      <c r="G70" s="5" t="inlineStr">
        <is>
          <t>adhesivo en pasta, vinalit, pega de cerámica lista</t>
        </is>
      </c>
      <c r="H70" s="7" t="inlineStr">
        <is>
          <t>unidad</t>
        </is>
      </c>
      <c r="I70" s="7" t="inlineStr">
        <is>
          <t>Pisos</t>
        </is>
      </c>
      <c r="J70" s="7" t="inlineStr">
        <is>
          <t>estandar</t>
        </is>
      </c>
      <c r="K70" s="7" t="inlineStr">
        <is>
          <t>importado</t>
        </is>
      </c>
      <c r="L70" s="7" t="inlineStr">
        <is>
          <t>Verificado</t>
        </is>
      </c>
      <c r="M70" s="8" t="n">
        <v>1</v>
      </c>
      <c r="N70" s="9" t="n">
        <v>1926.69</v>
      </c>
      <c r="O70" s="9" t="n">
        <v>1914.51</v>
      </c>
      <c r="P70" s="9" t="n">
        <v>1938.87</v>
      </c>
      <c r="Q70" s="7" t="inlineStr">
        <is>
          <t>Sí</t>
        </is>
      </c>
      <c r="R70" s="9">
        <f>IF(N70="","",IF(Q70="Sí",ROUND(N70/1.18,2),N70))</f>
        <v/>
      </c>
      <c r="S70" s="7" t="inlineStr">
        <is>
          <t>2026-09-09</t>
        </is>
      </c>
      <c r="T70" s="5" t="inlineStr">
        <is>
          <t>2 cotizaciones de proveedores</t>
        </is>
      </c>
      <c r="AK70" s="5" t="inlineStr">
        <is>
          <t>presentacion: galón</t>
        </is>
      </c>
    </row>
    <row r="71">
      <c r="A71" s="7" t="inlineStr">
        <is>
          <t>MAT-02-022</t>
        </is>
      </c>
      <c r="B71" s="7" t="inlineStr">
        <is>
          <t>Materiales</t>
        </is>
      </c>
      <c r="C71" s="7" t="inlineStr">
        <is>
          <t>Cemento, morteros y aditivos</t>
        </is>
      </c>
      <c r="D71" s="5" t="inlineStr">
        <is>
          <t>Estuco blanco, funda 14 kg</t>
        </is>
      </c>
      <c r="E71" s="5" t="inlineStr">
        <is>
          <t>Acabado fino sobre pañete, paredes y techos</t>
        </is>
      </c>
      <c r="F71" s="5" t="inlineStr">
        <is>
          <t>Material retirado en almacén</t>
        </is>
      </c>
      <c r="G71" s="5" t="inlineStr">
        <is>
          <t>estuco, masilla de pared</t>
        </is>
      </c>
      <c r="H71" s="7" t="inlineStr">
        <is>
          <t>funda</t>
        </is>
      </c>
      <c r="I71" s="7" t="inlineStr">
        <is>
          <t>Pisos</t>
        </is>
      </c>
      <c r="J71" s="7" t="inlineStr">
        <is>
          <t>estandar</t>
        </is>
      </c>
      <c r="K71" s="7" t="inlineStr">
        <is>
          <t>importado</t>
        </is>
      </c>
      <c r="L71" s="7" t="inlineStr">
        <is>
          <t>Verificado</t>
        </is>
      </c>
      <c r="M71" s="8" t="n">
        <v>1</v>
      </c>
      <c r="N71" s="9" t="n">
        <v>550.23</v>
      </c>
      <c r="O71" s="9" t="n">
        <v>550.23</v>
      </c>
      <c r="P71" s="9" t="n">
        <v>550.23</v>
      </c>
      <c r="Q71" s="7" t="inlineStr">
        <is>
          <t>Sí</t>
        </is>
      </c>
      <c r="R71" s="9">
        <f>IF(N71="","",IF(Q71="Sí",ROUND(N71/1.18,2),N71))</f>
        <v/>
      </c>
      <c r="S71" s="7" t="inlineStr">
        <is>
          <t>2026-09-09</t>
        </is>
      </c>
      <c r="T71" s="5" t="inlineStr">
        <is>
          <t>1 cotización de proveedores</t>
        </is>
      </c>
      <c r="AK71" s="5" t="inlineStr">
        <is>
          <t>color: blanco · kg: 14</t>
        </is>
      </c>
    </row>
    <row r="72">
      <c r="A72" s="7" t="inlineStr">
        <is>
          <t>MAT-02-023</t>
        </is>
      </c>
      <c r="B72" s="7" t="inlineStr">
        <is>
          <t>Materiales</t>
        </is>
      </c>
      <c r="C72" s="7" t="inlineStr">
        <is>
          <t>Cemento, morteros y aditivos</t>
        </is>
      </c>
      <c r="D72" s="5" t="inlineStr">
        <is>
          <t>Estuco blanco, funda 15.9 kg</t>
        </is>
      </c>
      <c r="E72" s="5" t="inlineStr">
        <is>
          <t>Acabado fino sobre pañete, paredes y techos</t>
        </is>
      </c>
      <c r="F72" s="5" t="inlineStr">
        <is>
          <t>Material retirado en almacén</t>
        </is>
      </c>
      <c r="G72" s="5" t="inlineStr">
        <is>
          <t>estuco, masilla de pared</t>
        </is>
      </c>
      <c r="H72" s="7" t="inlineStr">
        <is>
          <t>funda</t>
        </is>
      </c>
      <c r="I72" s="7" t="inlineStr">
        <is>
          <t>Pisos</t>
        </is>
      </c>
      <c r="J72" s="7" t="inlineStr">
        <is>
          <t>estandar</t>
        </is>
      </c>
      <c r="K72" s="7" t="inlineStr">
        <is>
          <t>importado</t>
        </is>
      </c>
      <c r="L72" s="7" t="inlineStr">
        <is>
          <t>Verificado</t>
        </is>
      </c>
      <c r="M72" s="8" t="n">
        <v>1</v>
      </c>
      <c r="N72" s="9" t="n">
        <v>745</v>
      </c>
      <c r="O72" s="9" t="n">
        <v>745</v>
      </c>
      <c r="P72" s="9" t="n">
        <v>745</v>
      </c>
      <c r="Q72" s="7" t="inlineStr">
        <is>
          <t>Sí</t>
        </is>
      </c>
      <c r="R72" s="9">
        <f>IF(N72="","",IF(Q72="Sí",ROUND(N72/1.18,2),N72))</f>
        <v/>
      </c>
      <c r="S72" s="7" t="inlineStr">
        <is>
          <t>2026-09-09</t>
        </is>
      </c>
      <c r="T72" s="5" t="inlineStr">
        <is>
          <t>1 cotización de proveedores</t>
        </is>
      </c>
      <c r="AK72" s="5" t="inlineStr">
        <is>
          <t>color: blanco · kg: 15.9</t>
        </is>
      </c>
    </row>
    <row r="73">
      <c r="A73" s="7" t="inlineStr">
        <is>
          <t>MAT-02-024</t>
        </is>
      </c>
      <c r="B73" s="7" t="inlineStr">
        <is>
          <t>Materiales</t>
        </is>
      </c>
      <c r="C73" s="7" t="inlineStr">
        <is>
          <t>Cemento, morteros y aditivos</t>
        </is>
      </c>
      <c r="D73" s="5" t="inlineStr">
        <is>
          <t>Yeso en funda de 27 kg</t>
        </is>
      </c>
      <c r="E73" s="5" t="inlineStr">
        <is>
          <t>Yeso para plafones, molduras y resane</t>
        </is>
      </c>
      <c r="F73" s="5" t="inlineStr">
        <is>
          <t>Material retirado en almacén</t>
        </is>
      </c>
      <c r="G73" s="5" t="inlineStr">
        <is>
          <t>yeso, escayola, plafón de yeso</t>
        </is>
      </c>
      <c r="H73" s="7" t="inlineStr">
        <is>
          <t>funda</t>
        </is>
      </c>
      <c r="I73" s="7" t="inlineStr">
        <is>
          <t>Terminación de superficies</t>
        </is>
      </c>
      <c r="J73" s="7" t="inlineStr">
        <is>
          <t>estandar</t>
        </is>
      </c>
      <c r="K73" s="7" t="inlineStr">
        <is>
          <t>importado</t>
        </is>
      </c>
      <c r="L73" s="7" t="inlineStr">
        <is>
          <t>Verificado</t>
        </is>
      </c>
      <c r="M73" s="8" t="n">
        <v>1</v>
      </c>
      <c r="N73" s="9" t="n">
        <v>330</v>
      </c>
      <c r="O73" s="9" t="n">
        <v>330</v>
      </c>
      <c r="P73" s="9" t="n">
        <v>330</v>
      </c>
      <c r="Q73" s="7" t="inlineStr">
        <is>
          <t>Sí</t>
        </is>
      </c>
      <c r="R73" s="9">
        <f>IF(N73="","",IF(Q73="Sí",ROUND(N73/1.18,2),N73))</f>
        <v/>
      </c>
      <c r="S73" s="7" t="inlineStr">
        <is>
          <t>2026-09-09</t>
        </is>
      </c>
      <c r="T73" s="5" t="inlineStr">
        <is>
          <t>1 cotización de proveedores</t>
        </is>
      </c>
      <c r="AK73" s="5" t="inlineStr">
        <is>
          <t>kg: 27</t>
        </is>
      </c>
    </row>
    <row r="74">
      <c r="A74" s="7" t="inlineStr">
        <is>
          <t>MAT-02-025</t>
        </is>
      </c>
      <c r="B74" s="7" t="inlineStr">
        <is>
          <t>Materiales</t>
        </is>
      </c>
      <c r="C74" s="7" t="inlineStr">
        <is>
          <t>Cemento, morteros y aditivos</t>
        </is>
      </c>
      <c r="D74" s="5" t="inlineStr">
        <is>
          <t>Hormigón seco premezclado 180 kg/cm², funda 66 lb</t>
        </is>
      </c>
      <c r="E74" s="5" t="inlineStr">
        <is>
          <t>Hormigón en funda para volúmenes pequeños: dados, bases y reparaciones</t>
        </is>
      </c>
      <c r="F74" s="5" t="inlineStr">
        <is>
          <t>Material retirado en almacén</t>
        </is>
      </c>
      <c r="G74" s="5" t="inlineStr">
        <is>
          <t>hormigón seco, concreto en funda, mezcla lista de hormigón</t>
        </is>
      </c>
      <c r="H74" s="7" t="inlineStr">
        <is>
          <t>funda</t>
        </is>
      </c>
      <c r="I74" s="7" t="inlineStr">
        <is>
          <t>Estructura</t>
        </is>
      </c>
      <c r="J74" s="7" t="inlineStr">
        <is>
          <t>estandar</t>
        </is>
      </c>
      <c r="K74" s="7" t="inlineStr">
        <is>
          <t>importado</t>
        </is>
      </c>
      <c r="L74" s="7" t="inlineStr">
        <is>
          <t>Verificado</t>
        </is>
      </c>
      <c r="M74" s="8" t="n">
        <v>1</v>
      </c>
      <c r="N74" s="9" t="n">
        <v>245.85</v>
      </c>
      <c r="O74" s="9" t="n">
        <v>245.85</v>
      </c>
      <c r="P74" s="9" t="n">
        <v>245.85</v>
      </c>
      <c r="Q74" s="7" t="inlineStr">
        <is>
          <t>Sí</t>
        </is>
      </c>
      <c r="R74" s="9">
        <f>IF(N74="","",IF(Q74="Sí",ROUND(N74/1.18,2),N74))</f>
        <v/>
      </c>
      <c r="S74" s="7" t="inlineStr">
        <is>
          <t>2026-09-09</t>
        </is>
      </c>
      <c r="T74" s="5" t="inlineStr">
        <is>
          <t>1 cotización de proveedores</t>
        </is>
      </c>
      <c r="AK74" s="5" t="inlineStr">
        <is>
          <t>resistencia: 180 · lb: 66</t>
        </is>
      </c>
    </row>
    <row r="75">
      <c r="A75" s="7" t="inlineStr">
        <is>
          <t>MAT-02-026</t>
        </is>
      </c>
      <c r="B75" s="7" t="inlineStr">
        <is>
          <t>Materiales</t>
        </is>
      </c>
      <c r="C75" s="7" t="inlineStr">
        <is>
          <t>Cemento, morteros y aditivos</t>
        </is>
      </c>
      <c r="D75" s="5" t="inlineStr">
        <is>
          <t>Hormigón seco premezclado 210 kg/cm², funda 66 lb</t>
        </is>
      </c>
      <c r="E75" s="5" t="inlineStr">
        <is>
          <t>Hormigón en funda para volúmenes pequeños: dados, bases y reparaciones</t>
        </is>
      </c>
      <c r="F75" s="5" t="inlineStr">
        <is>
          <t>Material retirado en almacén</t>
        </is>
      </c>
      <c r="G75" s="5" t="inlineStr">
        <is>
          <t>hormigón seco, concreto en funda, mezcla lista de hormigón</t>
        </is>
      </c>
      <c r="H75" s="7" t="inlineStr">
        <is>
          <t>funda</t>
        </is>
      </c>
      <c r="I75" s="7" t="inlineStr">
        <is>
          <t>Estructura</t>
        </is>
      </c>
      <c r="J75" s="7" t="inlineStr">
        <is>
          <t>estandar</t>
        </is>
      </c>
      <c r="K75" s="7" t="inlineStr">
        <is>
          <t>importado</t>
        </is>
      </c>
      <c r="L75" s="7" t="inlineStr">
        <is>
          <t>Verificado</t>
        </is>
      </c>
      <c r="M75" s="8" t="n">
        <v>1</v>
      </c>
      <c r="N75" s="9" t="n">
        <v>253.1</v>
      </c>
      <c r="O75" s="9" t="n">
        <v>253.1</v>
      </c>
      <c r="P75" s="9" t="n">
        <v>253.1</v>
      </c>
      <c r="Q75" s="7" t="inlineStr">
        <is>
          <t>Sí</t>
        </is>
      </c>
      <c r="R75" s="9">
        <f>IF(N75="","",IF(Q75="Sí",ROUND(N75/1.18,2),N75))</f>
        <v/>
      </c>
      <c r="S75" s="7" t="inlineStr">
        <is>
          <t>2026-09-09</t>
        </is>
      </c>
      <c r="T75" s="5" t="inlineStr">
        <is>
          <t>1 cotización de proveedores</t>
        </is>
      </c>
      <c r="AK75" s="5" t="inlineStr">
        <is>
          <t>resistencia: 210 · lb: 66</t>
        </is>
      </c>
    </row>
    <row r="76">
      <c r="A76" s="7" t="inlineStr">
        <is>
          <t>MAT-02-027</t>
        </is>
      </c>
      <c r="B76" s="7" t="inlineStr">
        <is>
          <t>Materiales</t>
        </is>
      </c>
      <c r="C76" s="7" t="inlineStr">
        <is>
          <t>Cemento, morteros y aditivos</t>
        </is>
      </c>
      <c r="D76" s="5" t="inlineStr">
        <is>
          <t>Aditivo para hormigón, 1 galón</t>
        </is>
      </c>
      <c r="E76" s="5" t="inlineStr"/>
      <c r="F76" s="5" t="inlineStr">
        <is>
          <t>Material retirado en almacén</t>
        </is>
      </c>
      <c r="G76" s="5" t="inlineStr">
        <is>
          <t>aditivo, impermeabilizante de mezcla</t>
        </is>
      </c>
      <c r="H76" s="7" t="inlineStr">
        <is>
          <t>unidad</t>
        </is>
      </c>
      <c r="I76" s="7" t="inlineStr">
        <is>
          <t>Estructura</t>
        </is>
      </c>
      <c r="J76" s="7" t="inlineStr">
        <is>
          <t>estandar</t>
        </is>
      </c>
      <c r="K76" s="7" t="inlineStr">
        <is>
          <t>importado</t>
        </is>
      </c>
      <c r="L76" s="7" t="inlineStr">
        <is>
          <t>Verificado</t>
        </is>
      </c>
      <c r="M76" s="8" t="n">
        <v>1</v>
      </c>
      <c r="N76" s="9" t="n">
        <v>1460</v>
      </c>
      <c r="O76" s="9" t="n">
        <v>1460</v>
      </c>
      <c r="P76" s="9" t="n">
        <v>1460</v>
      </c>
      <c r="Q76" s="7" t="inlineStr">
        <is>
          <t>Sí</t>
        </is>
      </c>
      <c r="R76" s="9">
        <f>IF(N76="","",IF(Q76="Sí",ROUND(N76/1.18,2),N76))</f>
        <v/>
      </c>
      <c r="S76" s="7" t="inlineStr">
        <is>
          <t>2026-09-09</t>
        </is>
      </c>
      <c r="T76" s="5" t="inlineStr">
        <is>
          <t>1 cotización de proveedores</t>
        </is>
      </c>
      <c r="AF76" s="4" t="n">
        <v>1</v>
      </c>
    </row>
    <row r="77">
      <c r="A77" s="7" t="inlineStr">
        <is>
          <t>MAT-02-028</t>
        </is>
      </c>
      <c r="B77" s="7" t="inlineStr">
        <is>
          <t>Materiales</t>
        </is>
      </c>
      <c r="C77" s="7" t="inlineStr">
        <is>
          <t>Cemento, morteros y aditivos</t>
        </is>
      </c>
      <c r="D77" s="5" t="inlineStr">
        <is>
          <t>Aditivo para hormigón, 5 galón</t>
        </is>
      </c>
      <c r="E77" s="5" t="inlineStr"/>
      <c r="F77" s="5" t="inlineStr">
        <is>
          <t>Material retirado en almacén</t>
        </is>
      </c>
      <c r="G77" s="5" t="inlineStr">
        <is>
          <t>aditivo, impermeabilizante de mezcla</t>
        </is>
      </c>
      <c r="H77" s="7" t="inlineStr">
        <is>
          <t>unidad</t>
        </is>
      </c>
      <c r="I77" s="7" t="inlineStr">
        <is>
          <t>Estructura</t>
        </is>
      </c>
      <c r="J77" s="7" t="inlineStr">
        <is>
          <t>estandar</t>
        </is>
      </c>
      <c r="K77" s="7" t="inlineStr">
        <is>
          <t>importado</t>
        </is>
      </c>
      <c r="L77" s="7" t="inlineStr">
        <is>
          <t>Verificado</t>
        </is>
      </c>
      <c r="M77" s="8" t="n">
        <v>1</v>
      </c>
      <c r="N77" s="9" t="n">
        <v>6055</v>
      </c>
      <c r="O77" s="9" t="n">
        <v>6055</v>
      </c>
      <c r="P77" s="9" t="n">
        <v>6055</v>
      </c>
      <c r="Q77" s="7" t="inlineStr">
        <is>
          <t>Sí</t>
        </is>
      </c>
      <c r="R77" s="9">
        <f>IF(N77="","",IF(Q77="Sí",ROUND(N77/1.18,2),N77))</f>
        <v/>
      </c>
      <c r="S77" s="7" t="inlineStr">
        <is>
          <t>2026-09-09</t>
        </is>
      </c>
      <c r="T77" s="5" t="inlineStr">
        <is>
          <t>1 cotización de proveedores</t>
        </is>
      </c>
      <c r="AF77" s="4" t="n">
        <v>5</v>
      </c>
    </row>
    <row r="78">
      <c r="A78" s="7" t="inlineStr">
        <is>
          <t>MAT-02-029</t>
        </is>
      </c>
      <c r="B78" s="7" t="inlineStr">
        <is>
          <t>Materiales</t>
        </is>
      </c>
      <c r="C78" s="7" t="inlineStr">
        <is>
          <t>Cemento, morteros y aditivos</t>
        </is>
      </c>
      <c r="D78" s="5" t="inlineStr">
        <is>
          <t>Aditivo para hormigón fibra de refuerzo, 0.6 kg</t>
        </is>
      </c>
      <c r="E78" s="5" t="inlineStr"/>
      <c r="F78" s="5" t="inlineStr">
        <is>
          <t>Material retirado en almacén</t>
        </is>
      </c>
      <c r="G78" s="5" t="inlineStr">
        <is>
          <t>aditivo, impermeabilizante de mezcla</t>
        </is>
      </c>
      <c r="H78" s="7" t="inlineStr">
        <is>
          <t>unidad</t>
        </is>
      </c>
      <c r="I78" s="7" t="inlineStr">
        <is>
          <t>Estructura</t>
        </is>
      </c>
      <c r="J78" s="7" t="inlineStr">
        <is>
          <t>estandar</t>
        </is>
      </c>
      <c r="K78" s="7" t="inlineStr">
        <is>
          <t>importado</t>
        </is>
      </c>
      <c r="L78" s="7" t="inlineStr">
        <is>
          <t>Verificado</t>
        </is>
      </c>
      <c r="M78" s="8" t="n">
        <v>1</v>
      </c>
      <c r="N78" s="9" t="n">
        <v>454.75</v>
      </c>
      <c r="O78" s="9" t="n">
        <v>454.75</v>
      </c>
      <c r="P78" s="9" t="n">
        <v>454.75</v>
      </c>
      <c r="Q78" s="7" t="inlineStr">
        <is>
          <t>Sí</t>
        </is>
      </c>
      <c r="R78" s="9">
        <f>IF(N78="","",IF(Q78="Sí",ROUND(N78/1.18,2),N78))</f>
        <v/>
      </c>
      <c r="S78" s="7" t="inlineStr">
        <is>
          <t>2026-09-09</t>
        </is>
      </c>
      <c r="T78" s="5" t="inlineStr">
        <is>
          <t>1 cotización de proveedores</t>
        </is>
      </c>
      <c r="AJ78" s="4" t="inlineStr">
        <is>
          <t>fibra de refuerzo</t>
        </is>
      </c>
      <c r="AK78" s="5" t="inlineStr">
        <is>
          <t>Peso (kg): 0.6</t>
        </is>
      </c>
    </row>
    <row r="79">
      <c r="A79" s="7" t="inlineStr">
        <is>
          <t>MAT-02-030</t>
        </is>
      </c>
      <c r="B79" s="7" t="inlineStr">
        <is>
          <t>Materiales</t>
        </is>
      </c>
      <c r="C79" s="7" t="inlineStr">
        <is>
          <t>Cemento, morteros y aditivos</t>
        </is>
      </c>
      <c r="D79" s="5" t="inlineStr">
        <is>
          <t>Aditivo para hormigón impermeabilizante, 1/2 galón</t>
        </is>
      </c>
      <c r="E79" s="5" t="inlineStr"/>
      <c r="F79" s="5" t="inlineStr">
        <is>
          <t>Material retirado en almacén</t>
        </is>
      </c>
      <c r="G79" s="5" t="inlineStr">
        <is>
          <t>aditivo, impermeabilizante de mezcla</t>
        </is>
      </c>
      <c r="H79" s="7" t="inlineStr">
        <is>
          <t>unidad</t>
        </is>
      </c>
      <c r="I79" s="7" t="inlineStr">
        <is>
          <t>Estructura</t>
        </is>
      </c>
      <c r="J79" s="7" t="inlineStr">
        <is>
          <t>estandar</t>
        </is>
      </c>
      <c r="K79" s="7" t="inlineStr">
        <is>
          <t>importado</t>
        </is>
      </c>
      <c r="L79" s="7" t="inlineStr">
        <is>
          <t>Verificado</t>
        </is>
      </c>
      <c r="M79" s="8" t="n">
        <v>1</v>
      </c>
      <c r="N79" s="9" t="n">
        <v>535</v>
      </c>
      <c r="O79" s="9" t="n">
        <v>465</v>
      </c>
      <c r="P79" s="9" t="n">
        <v>570</v>
      </c>
      <c r="Q79" s="7" t="inlineStr">
        <is>
          <t>Sí</t>
        </is>
      </c>
      <c r="R79" s="9">
        <f>IF(N79="","",IF(Q79="Sí",ROUND(N79/1.18,2),N79))</f>
        <v/>
      </c>
      <c r="S79" s="7" t="inlineStr">
        <is>
          <t>2026-09-09</t>
        </is>
      </c>
      <c r="T79" s="5" t="inlineStr">
        <is>
          <t>3 cotizaciones de proveedores</t>
        </is>
      </c>
      <c r="AF79" s="4" t="n">
        <v>0.5</v>
      </c>
      <c r="AJ79" s="4" t="inlineStr">
        <is>
          <t>impermeabilizante</t>
        </is>
      </c>
    </row>
    <row r="80">
      <c r="A80" s="7" t="inlineStr">
        <is>
          <t>MAT-02-031</t>
        </is>
      </c>
      <c r="B80" s="7" t="inlineStr">
        <is>
          <t>Materiales</t>
        </is>
      </c>
      <c r="C80" s="7" t="inlineStr">
        <is>
          <t>Cemento, morteros y aditivos</t>
        </is>
      </c>
      <c r="D80" s="5" t="inlineStr">
        <is>
          <t>Aditivo para hormigón impermeabilizante, 1/4 galón</t>
        </is>
      </c>
      <c r="E80" s="5" t="inlineStr"/>
      <c r="F80" s="5" t="inlineStr">
        <is>
          <t>Material retirado en almacén</t>
        </is>
      </c>
      <c r="G80" s="5" t="inlineStr">
        <is>
          <t>aditivo, impermeabilizante de mezcla</t>
        </is>
      </c>
      <c r="H80" s="7" t="inlineStr">
        <is>
          <t>unidad</t>
        </is>
      </c>
      <c r="I80" s="7" t="inlineStr">
        <is>
          <t>Estructura</t>
        </is>
      </c>
      <c r="J80" s="7" t="inlineStr">
        <is>
          <t>estandar</t>
        </is>
      </c>
      <c r="K80" s="7" t="inlineStr">
        <is>
          <t>importado</t>
        </is>
      </c>
      <c r="L80" s="7" t="inlineStr">
        <is>
          <t>Verificado</t>
        </is>
      </c>
      <c r="M80" s="8" t="n">
        <v>1</v>
      </c>
      <c r="N80" s="9" t="n">
        <v>395</v>
      </c>
      <c r="O80" s="9" t="n">
        <v>395</v>
      </c>
      <c r="P80" s="9" t="n">
        <v>395</v>
      </c>
      <c r="Q80" s="7" t="inlineStr">
        <is>
          <t>Sí</t>
        </is>
      </c>
      <c r="R80" s="9">
        <f>IF(N80="","",IF(Q80="Sí",ROUND(N80/1.18,2),N80))</f>
        <v/>
      </c>
      <c r="S80" s="7" t="inlineStr">
        <is>
          <t>2026-09-09</t>
        </is>
      </c>
      <c r="T80" s="5" t="inlineStr">
        <is>
          <t>1 cotización de proveedores</t>
        </is>
      </c>
      <c r="AF80" s="4" t="n">
        <v>0.25</v>
      </c>
      <c r="AJ80" s="4" t="inlineStr">
        <is>
          <t>impermeabilizante</t>
        </is>
      </c>
    </row>
    <row r="81">
      <c r="A81" s="7" t="inlineStr">
        <is>
          <t>MAT-02-032</t>
        </is>
      </c>
      <c r="B81" s="7" t="inlineStr">
        <is>
          <t>Materiales</t>
        </is>
      </c>
      <c r="C81" s="7" t="inlineStr">
        <is>
          <t>Cemento, morteros y aditivos</t>
        </is>
      </c>
      <c r="D81" s="5" t="inlineStr">
        <is>
          <t>Aditivo para hormigón impermeabilizante, 1 galón</t>
        </is>
      </c>
      <c r="E81" s="5" t="inlineStr"/>
      <c r="F81" s="5" t="inlineStr">
        <is>
          <t>Material retirado en almacén</t>
        </is>
      </c>
      <c r="G81" s="5" t="inlineStr">
        <is>
          <t>aditivo, impermeabilizante de mezcla</t>
        </is>
      </c>
      <c r="H81" s="7" t="inlineStr">
        <is>
          <t>unidad</t>
        </is>
      </c>
      <c r="I81" s="7" t="inlineStr">
        <is>
          <t>Estructura</t>
        </is>
      </c>
      <c r="J81" s="7" t="inlineStr">
        <is>
          <t>estandar</t>
        </is>
      </c>
      <c r="K81" s="7" t="inlineStr">
        <is>
          <t>importado</t>
        </is>
      </c>
      <c r="L81" s="7" t="inlineStr">
        <is>
          <t>Verificado</t>
        </is>
      </c>
      <c r="M81" s="8" t="n">
        <v>1</v>
      </c>
      <c r="N81" s="9" t="n">
        <v>1072.5</v>
      </c>
      <c r="O81" s="9" t="n">
        <v>959</v>
      </c>
      <c r="P81" s="9" t="n">
        <v>1185</v>
      </c>
      <c r="Q81" s="7" t="inlineStr">
        <is>
          <t>Sí</t>
        </is>
      </c>
      <c r="R81" s="9">
        <f>IF(N81="","",IF(Q81="Sí",ROUND(N81/1.18,2),N81))</f>
        <v/>
      </c>
      <c r="S81" s="7" t="inlineStr">
        <is>
          <t>2026-09-09</t>
        </is>
      </c>
      <c r="T81" s="5" t="inlineStr">
        <is>
          <t>4 cotizaciones de proveedores</t>
        </is>
      </c>
      <c r="AF81" s="4" t="n">
        <v>1</v>
      </c>
      <c r="AJ81" s="4" t="inlineStr">
        <is>
          <t>impermeabilizante</t>
        </is>
      </c>
    </row>
    <row r="82">
      <c r="A82" s="7" t="inlineStr">
        <is>
          <t>MAT-02-033</t>
        </is>
      </c>
      <c r="B82" s="7" t="inlineStr">
        <is>
          <t>Materiales</t>
        </is>
      </c>
      <c r="C82" s="7" t="inlineStr">
        <is>
          <t>Cemento, morteros y aditivos</t>
        </is>
      </c>
      <c r="D82" s="5" t="inlineStr">
        <is>
          <t>Aditivo para hormigón impermeabilizante, 32 oz</t>
        </is>
      </c>
      <c r="E82" s="5" t="inlineStr"/>
      <c r="F82" s="5" t="inlineStr">
        <is>
          <t>Material retirado en almacén</t>
        </is>
      </c>
      <c r="G82" s="5" t="inlineStr">
        <is>
          <t>aditivo, impermeabilizante de mezcla</t>
        </is>
      </c>
      <c r="H82" s="7" t="inlineStr">
        <is>
          <t>unidad</t>
        </is>
      </c>
      <c r="I82" s="7" t="inlineStr">
        <is>
          <t>Estructura</t>
        </is>
      </c>
      <c r="J82" s="7" t="inlineStr">
        <is>
          <t>estandar</t>
        </is>
      </c>
      <c r="K82" s="7" t="inlineStr">
        <is>
          <t>importado</t>
        </is>
      </c>
      <c r="L82" s="7" t="inlineStr">
        <is>
          <t>Verificado</t>
        </is>
      </c>
      <c r="M82" s="8" t="n">
        <v>1</v>
      </c>
      <c r="N82" s="9" t="n">
        <v>285</v>
      </c>
      <c r="O82" s="9" t="n">
        <v>265</v>
      </c>
      <c r="P82" s="9" t="n">
        <v>305</v>
      </c>
      <c r="Q82" s="7" t="inlineStr">
        <is>
          <t>Sí</t>
        </is>
      </c>
      <c r="R82" s="9">
        <f>IF(N82="","",IF(Q82="Sí",ROUND(N82/1.18,2),N82))</f>
        <v/>
      </c>
      <c r="S82" s="7" t="inlineStr">
        <is>
          <t>2026-09-09</t>
        </is>
      </c>
      <c r="T82" s="5" t="inlineStr">
        <is>
          <t>2 cotizaciones de proveedores</t>
        </is>
      </c>
      <c r="AJ82" s="4" t="inlineStr">
        <is>
          <t>impermeabilizante</t>
        </is>
      </c>
      <c r="AK82" s="5" t="inlineStr">
        <is>
          <t>Capacidad (oz): 32</t>
        </is>
      </c>
    </row>
    <row r="83">
      <c r="A83" s="7" t="inlineStr">
        <is>
          <t>MAT-02-034</t>
        </is>
      </c>
      <c r="B83" s="7" t="inlineStr">
        <is>
          <t>Materiales</t>
        </is>
      </c>
      <c r="C83" s="7" t="inlineStr">
        <is>
          <t>Cemento, morteros y aditivos</t>
        </is>
      </c>
      <c r="D83" s="5" t="inlineStr">
        <is>
          <t>Aditivo para hormigón impermeabilizante, 5 galón</t>
        </is>
      </c>
      <c r="E83" s="5" t="inlineStr"/>
      <c r="F83" s="5" t="inlineStr">
        <is>
          <t>Material retirado en almacén</t>
        </is>
      </c>
      <c r="G83" s="5" t="inlineStr">
        <is>
          <t>aditivo, impermeabilizante de mezcla</t>
        </is>
      </c>
      <c r="H83" s="7" t="inlineStr">
        <is>
          <t>unidad</t>
        </is>
      </c>
      <c r="I83" s="7" t="inlineStr">
        <is>
          <t>Estructura</t>
        </is>
      </c>
      <c r="J83" s="7" t="inlineStr">
        <is>
          <t>estandar</t>
        </is>
      </c>
      <c r="K83" s="7" t="inlineStr">
        <is>
          <t>importado</t>
        </is>
      </c>
      <c r="L83" s="7" t="inlineStr">
        <is>
          <t>Verificado</t>
        </is>
      </c>
      <c r="M83" s="8" t="n">
        <v>1</v>
      </c>
      <c r="N83" s="9" t="n">
        <v>8617.5</v>
      </c>
      <c r="O83" s="9" t="n">
        <v>6300</v>
      </c>
      <c r="P83" s="9" t="n">
        <v>10935</v>
      </c>
      <c r="Q83" s="7" t="inlineStr">
        <is>
          <t>Sí</t>
        </is>
      </c>
      <c r="R83" s="9">
        <f>IF(N83="","",IF(Q83="Sí",ROUND(N83/1.18,2),N83))</f>
        <v/>
      </c>
      <c r="S83" s="7" t="inlineStr">
        <is>
          <t>2026-09-09</t>
        </is>
      </c>
      <c r="T83" s="5" t="inlineStr">
        <is>
          <t>2 cotizaciones de proveedores</t>
        </is>
      </c>
      <c r="AF83" s="4" t="n">
        <v>5</v>
      </c>
      <c r="AJ83" s="4" t="inlineStr">
        <is>
          <t>impermeabilizante</t>
        </is>
      </c>
    </row>
    <row r="84">
      <c r="A84" s="7" t="inlineStr">
        <is>
          <t>MAT-02-035</t>
        </is>
      </c>
      <c r="B84" s="7" t="inlineStr">
        <is>
          <t>Materiales</t>
        </is>
      </c>
      <c r="C84" s="7" t="inlineStr">
        <is>
          <t>Cemento, morteros y aditivos</t>
        </is>
      </c>
      <c r="D84" s="5" t="inlineStr">
        <is>
          <t>Aditivo para hormigón primer epóxico, 1 kg</t>
        </is>
      </c>
      <c r="E84" s="5" t="inlineStr"/>
      <c r="F84" s="5" t="inlineStr">
        <is>
          <t>Material retirado en almacén</t>
        </is>
      </c>
      <c r="G84" s="5" t="inlineStr">
        <is>
          <t>aditivo, impermeabilizante de mezcla</t>
        </is>
      </c>
      <c r="H84" s="7" t="inlineStr">
        <is>
          <t>unidad</t>
        </is>
      </c>
      <c r="I84" s="7" t="inlineStr">
        <is>
          <t>Estructura</t>
        </is>
      </c>
      <c r="J84" s="7" t="inlineStr">
        <is>
          <t>estandar</t>
        </is>
      </c>
      <c r="K84" s="7" t="inlineStr">
        <is>
          <t>importado</t>
        </is>
      </c>
      <c r="L84" s="7" t="inlineStr">
        <is>
          <t>Verificado</t>
        </is>
      </c>
      <c r="M84" s="8" t="n">
        <v>1</v>
      </c>
      <c r="N84" s="9" t="n">
        <v>1610.75</v>
      </c>
      <c r="O84" s="9" t="n">
        <v>1610.75</v>
      </c>
      <c r="P84" s="9" t="n">
        <v>1610.75</v>
      </c>
      <c r="Q84" s="7" t="inlineStr">
        <is>
          <t>Sí</t>
        </is>
      </c>
      <c r="R84" s="9">
        <f>IF(N84="","",IF(Q84="Sí",ROUND(N84/1.18,2),N84))</f>
        <v/>
      </c>
      <c r="S84" s="7" t="inlineStr">
        <is>
          <t>2026-09-09</t>
        </is>
      </c>
      <c r="T84" s="5" t="inlineStr">
        <is>
          <t>1 cotización de proveedores</t>
        </is>
      </c>
      <c r="AJ84" s="4" t="inlineStr">
        <is>
          <t>primer epóxico</t>
        </is>
      </c>
      <c r="AK84" s="5" t="inlineStr">
        <is>
          <t>Peso (kg): 1</t>
        </is>
      </c>
    </row>
    <row r="85">
      <c r="A85" s="7" t="inlineStr">
        <is>
          <t>MAT-02-036</t>
        </is>
      </c>
      <c r="B85" s="7" t="inlineStr">
        <is>
          <t>Materiales</t>
        </is>
      </c>
      <c r="C85" s="7" t="inlineStr">
        <is>
          <t>Cemento, morteros y aditivos</t>
        </is>
      </c>
      <c r="D85" s="5" t="inlineStr">
        <is>
          <t>Aditivo para hormigón texturizado, 1 galón</t>
        </is>
      </c>
      <c r="E85" s="5" t="inlineStr"/>
      <c r="F85" s="5" t="inlineStr">
        <is>
          <t>Material retirado en almacén</t>
        </is>
      </c>
      <c r="G85" s="5" t="inlineStr">
        <is>
          <t>aditivo, impermeabilizante de mezcla</t>
        </is>
      </c>
      <c r="H85" s="7" t="inlineStr">
        <is>
          <t>unidad</t>
        </is>
      </c>
      <c r="I85" s="7" t="inlineStr">
        <is>
          <t>Estructura</t>
        </is>
      </c>
      <c r="J85" s="7" t="inlineStr">
        <is>
          <t>estandar</t>
        </is>
      </c>
      <c r="K85" s="7" t="inlineStr">
        <is>
          <t>importado</t>
        </is>
      </c>
      <c r="L85" s="7" t="inlineStr">
        <is>
          <t>Verificado</t>
        </is>
      </c>
      <c r="M85" s="8" t="n">
        <v>1</v>
      </c>
      <c r="N85" s="9" t="n">
        <v>2005</v>
      </c>
      <c r="O85" s="9" t="n">
        <v>2005</v>
      </c>
      <c r="P85" s="9" t="n">
        <v>2005</v>
      </c>
      <c r="Q85" s="7" t="inlineStr">
        <is>
          <t>Sí</t>
        </is>
      </c>
      <c r="R85" s="9">
        <f>IF(N85="","",IF(Q85="Sí",ROUND(N85/1.18,2),N85))</f>
        <v/>
      </c>
      <c r="S85" s="7" t="inlineStr">
        <is>
          <t>2026-09-09</t>
        </is>
      </c>
      <c r="T85" s="5" t="inlineStr">
        <is>
          <t>1 cotización de proveedores</t>
        </is>
      </c>
      <c r="AF85" s="4" t="n">
        <v>1</v>
      </c>
      <c r="AJ85" s="4" t="inlineStr">
        <is>
          <t>texturizado</t>
        </is>
      </c>
    </row>
    <row r="86">
      <c r="A86" s="7" t="inlineStr">
        <is>
          <t>MAT-02-037</t>
        </is>
      </c>
      <c r="B86" s="7" t="inlineStr">
        <is>
          <t>Materiales</t>
        </is>
      </c>
      <c r="C86" s="7" t="inlineStr">
        <is>
          <t>Cemento, morteros y aditivos</t>
        </is>
      </c>
      <c r="D86" s="5" t="inlineStr">
        <is>
          <t>Cemento autonivelante, 40 lb</t>
        </is>
      </c>
      <c r="E86" s="5" t="inlineStr"/>
      <c r="F86" s="5" t="inlineStr">
        <is>
          <t>Material retirado en almacén</t>
        </is>
      </c>
      <c r="G86" s="5" t="inlineStr">
        <is>
          <t>cemento</t>
        </is>
      </c>
      <c r="H86" s="7" t="inlineStr">
        <is>
          <t>unidad</t>
        </is>
      </c>
      <c r="I86" s="7" t="inlineStr">
        <is>
          <t>Estructura</t>
        </is>
      </c>
      <c r="J86" s="7" t="inlineStr">
        <is>
          <t>estandar</t>
        </is>
      </c>
      <c r="K86" s="7" t="inlineStr">
        <is>
          <t>importado</t>
        </is>
      </c>
      <c r="L86" s="7" t="inlineStr">
        <is>
          <t>Verificado</t>
        </is>
      </c>
      <c r="M86" s="8" t="n">
        <v>1</v>
      </c>
      <c r="N86" s="9" t="n">
        <v>3952.5</v>
      </c>
      <c r="O86" s="9" t="n">
        <v>3952.5</v>
      </c>
      <c r="P86" s="9" t="n">
        <v>3952.5</v>
      </c>
      <c r="Q86" s="7" t="inlineStr">
        <is>
          <t>Sí</t>
        </is>
      </c>
      <c r="R86" s="9">
        <f>IF(N86="","",IF(Q86="Sí",ROUND(N86/1.18,2),N86))</f>
        <v/>
      </c>
      <c r="S86" s="7" t="inlineStr">
        <is>
          <t>2026-09-09</t>
        </is>
      </c>
      <c r="T86" s="5" t="inlineStr">
        <is>
          <t>1 cotización de proveedores</t>
        </is>
      </c>
      <c r="AG86" s="4" t="n">
        <v>40</v>
      </c>
      <c r="AJ86" s="4" t="inlineStr">
        <is>
          <t>autonivelante</t>
        </is>
      </c>
    </row>
    <row r="87">
      <c r="A87" s="7" t="inlineStr">
        <is>
          <t>MAT-02-038</t>
        </is>
      </c>
      <c r="B87" s="7" t="inlineStr">
        <is>
          <t>Materiales</t>
        </is>
      </c>
      <c r="C87" s="7" t="inlineStr">
        <is>
          <t>Cemento, morteros y aditivos</t>
        </is>
      </c>
      <c r="D87" s="5" t="inlineStr">
        <is>
          <t>Cemento blanco, 10 lb</t>
        </is>
      </c>
      <c r="E87" s="5" t="inlineStr"/>
      <c r="F87" s="5" t="inlineStr">
        <is>
          <t>Material retirado en almacén</t>
        </is>
      </c>
      <c r="G87" s="5" t="inlineStr">
        <is>
          <t>cemento</t>
        </is>
      </c>
      <c r="H87" s="7" t="inlineStr">
        <is>
          <t>funda</t>
        </is>
      </c>
      <c r="I87" s="7" t="inlineStr">
        <is>
          <t>Estructura</t>
        </is>
      </c>
      <c r="J87" s="7" t="inlineStr">
        <is>
          <t>estandar</t>
        </is>
      </c>
      <c r="K87" s="7" t="inlineStr">
        <is>
          <t>importado</t>
        </is>
      </c>
      <c r="L87" s="7" t="inlineStr">
        <is>
          <t>Verificado</t>
        </is>
      </c>
      <c r="M87" s="8" t="n">
        <v>1</v>
      </c>
      <c r="N87" s="9" t="n">
        <v>533.8</v>
      </c>
      <c r="O87" s="9" t="n">
        <v>533.8</v>
      </c>
      <c r="P87" s="9" t="n">
        <v>533.8</v>
      </c>
      <c r="Q87" s="7" t="inlineStr">
        <is>
          <t>Sí</t>
        </is>
      </c>
      <c r="R87" s="9">
        <f>IF(N87="","",IF(Q87="Sí",ROUND(N87/1.18,2),N87))</f>
        <v/>
      </c>
      <c r="S87" s="7" t="inlineStr">
        <is>
          <t>2026-09-09</t>
        </is>
      </c>
      <c r="T87" s="5" t="inlineStr">
        <is>
          <t>1 cotización de proveedores</t>
        </is>
      </c>
      <c r="AG87" s="4" t="n">
        <v>10</v>
      </c>
      <c r="AJ87" s="4" t="inlineStr">
        <is>
          <t>blanco</t>
        </is>
      </c>
    </row>
    <row r="88">
      <c r="A88" s="7" t="inlineStr">
        <is>
          <t>MAT-02-039</t>
        </is>
      </c>
      <c r="B88" s="7" t="inlineStr">
        <is>
          <t>Materiales</t>
        </is>
      </c>
      <c r="C88" s="7" t="inlineStr">
        <is>
          <t>Cemento, morteros y aditivos</t>
        </is>
      </c>
      <c r="D88" s="5" t="inlineStr">
        <is>
          <t>Cemento gris, 10 lb</t>
        </is>
      </c>
      <c r="E88" s="5" t="inlineStr"/>
      <c r="F88" s="5" t="inlineStr">
        <is>
          <t>Material retirado en almacén</t>
        </is>
      </c>
      <c r="G88" s="5" t="inlineStr">
        <is>
          <t>cemento</t>
        </is>
      </c>
      <c r="H88" s="7" t="inlineStr">
        <is>
          <t>unidad</t>
        </is>
      </c>
      <c r="I88" s="7" t="inlineStr">
        <is>
          <t>Estructura</t>
        </is>
      </c>
      <c r="J88" s="7" t="inlineStr">
        <is>
          <t>estandar</t>
        </is>
      </c>
      <c r="K88" s="7" t="inlineStr">
        <is>
          <t>importado</t>
        </is>
      </c>
      <c r="L88" s="7" t="inlineStr">
        <is>
          <t>Verificado</t>
        </is>
      </c>
      <c r="M88" s="8" t="n">
        <v>1</v>
      </c>
      <c r="N88" s="9" t="n">
        <v>377.4</v>
      </c>
      <c r="O88" s="9" t="n">
        <v>377.4</v>
      </c>
      <c r="P88" s="9" t="n">
        <v>377.4</v>
      </c>
      <c r="Q88" s="7" t="inlineStr">
        <is>
          <t>Sí</t>
        </is>
      </c>
      <c r="R88" s="9">
        <f>IF(N88="","",IF(Q88="Sí",ROUND(N88/1.18,2),N88))</f>
        <v/>
      </c>
      <c r="S88" s="7" t="inlineStr">
        <is>
          <t>2026-09-09</t>
        </is>
      </c>
      <c r="T88" s="5" t="inlineStr">
        <is>
          <t>1 cotización de proveedores</t>
        </is>
      </c>
      <c r="AG88" s="4" t="n">
        <v>10</v>
      </c>
      <c r="AJ88" s="4" t="inlineStr">
        <is>
          <t>gris</t>
        </is>
      </c>
    </row>
    <row r="89">
      <c r="A89" s="7" t="inlineStr">
        <is>
          <t>MAT-02-040</t>
        </is>
      </c>
      <c r="B89" s="7" t="inlineStr">
        <is>
          <t>Materiales</t>
        </is>
      </c>
      <c r="C89" s="7" t="inlineStr">
        <is>
          <t>Cemento, morteros y aditivos</t>
        </is>
      </c>
      <c r="D89" s="5" t="inlineStr">
        <is>
          <t>Cemento hidráulico, 1 galón</t>
        </is>
      </c>
      <c r="E89" s="5" t="inlineStr"/>
      <c r="F89" s="5" t="inlineStr">
        <is>
          <t>Material retirado en almacén</t>
        </is>
      </c>
      <c r="G89" s="5" t="inlineStr">
        <is>
          <t>cemento</t>
        </is>
      </c>
      <c r="H89" s="7" t="inlineStr">
        <is>
          <t>unidad</t>
        </is>
      </c>
      <c r="I89" s="7" t="inlineStr">
        <is>
          <t>Estructura</t>
        </is>
      </c>
      <c r="J89" s="7" t="inlineStr">
        <is>
          <t>estandar</t>
        </is>
      </c>
      <c r="K89" s="7" t="inlineStr">
        <is>
          <t>importado</t>
        </is>
      </c>
      <c r="L89" s="7" t="inlineStr">
        <is>
          <t>Verificado</t>
        </is>
      </c>
      <c r="M89" s="8" t="n">
        <v>1</v>
      </c>
      <c r="N89" s="9" t="n">
        <v>949.45</v>
      </c>
      <c r="O89" s="9" t="n">
        <v>949.45</v>
      </c>
      <c r="P89" s="9" t="n">
        <v>949.45</v>
      </c>
      <c r="Q89" s="7" t="inlineStr">
        <is>
          <t>Sí</t>
        </is>
      </c>
      <c r="R89" s="9">
        <f>IF(N89="","",IF(Q89="Sí",ROUND(N89/1.18,2),N89))</f>
        <v/>
      </c>
      <c r="S89" s="7" t="inlineStr">
        <is>
          <t>2026-09-09</t>
        </is>
      </c>
      <c r="T89" s="5" t="inlineStr">
        <is>
          <t>1 cotización de proveedores</t>
        </is>
      </c>
      <c r="AF89" s="4" t="n">
        <v>1</v>
      </c>
      <c r="AJ89" s="4" t="inlineStr">
        <is>
          <t>hidráulico</t>
        </is>
      </c>
    </row>
    <row r="90">
      <c r="A90" s="7" t="inlineStr">
        <is>
          <t>MAT-02-041</t>
        </is>
      </c>
      <c r="B90" s="7" t="inlineStr">
        <is>
          <t>Materiales</t>
        </is>
      </c>
      <c r="C90" s="7" t="inlineStr">
        <is>
          <t>Cemento, morteros y aditivos</t>
        </is>
      </c>
      <c r="D90" s="5" t="inlineStr">
        <is>
          <t>Cemento hidráulico, 40 lb</t>
        </is>
      </c>
      <c r="E90" s="5" t="inlineStr"/>
      <c r="F90" s="5" t="inlineStr">
        <is>
          <t>Material retirado en almacén</t>
        </is>
      </c>
      <c r="G90" s="5" t="inlineStr">
        <is>
          <t>cemento</t>
        </is>
      </c>
      <c r="H90" s="7" t="inlineStr">
        <is>
          <t>unidad</t>
        </is>
      </c>
      <c r="I90" s="7" t="inlineStr">
        <is>
          <t>Estructura</t>
        </is>
      </c>
      <c r="J90" s="7" t="inlineStr">
        <is>
          <t>estandar</t>
        </is>
      </c>
      <c r="K90" s="7" t="inlineStr">
        <is>
          <t>importado</t>
        </is>
      </c>
      <c r="L90" s="7" t="inlineStr">
        <is>
          <t>Verificado</t>
        </is>
      </c>
      <c r="M90" s="8" t="n">
        <v>1</v>
      </c>
      <c r="N90" s="9" t="n">
        <v>2817.75</v>
      </c>
      <c r="O90" s="9" t="n">
        <v>2817.75</v>
      </c>
      <c r="P90" s="9" t="n">
        <v>2817.75</v>
      </c>
      <c r="Q90" s="7" t="inlineStr">
        <is>
          <t>Sí</t>
        </is>
      </c>
      <c r="R90" s="9">
        <f>IF(N90="","",IF(Q90="Sí",ROUND(N90/1.18,2),N90))</f>
        <v/>
      </c>
      <c r="S90" s="7" t="inlineStr">
        <is>
          <t>2026-09-09</t>
        </is>
      </c>
      <c r="T90" s="5" t="inlineStr">
        <is>
          <t>1 cotización de proveedores</t>
        </is>
      </c>
      <c r="AG90" s="4" t="n">
        <v>40</v>
      </c>
      <c r="AJ90" s="4" t="inlineStr">
        <is>
          <t>hidráulico</t>
        </is>
      </c>
    </row>
    <row r="91">
      <c r="A91" s="7" t="inlineStr">
        <is>
          <t>MAT-02-042</t>
        </is>
      </c>
      <c r="B91" s="7" t="inlineStr">
        <is>
          <t>Materiales</t>
        </is>
      </c>
      <c r="C91" s="7" t="inlineStr">
        <is>
          <t>Cemento, morteros y aditivos</t>
        </is>
      </c>
      <c r="D91" s="5" t="inlineStr">
        <is>
          <t>Derretido para cerámica, 10 lb</t>
        </is>
      </c>
      <c r="E91" s="5" t="inlineStr"/>
      <c r="F91" s="5" t="inlineStr">
        <is>
          <t>Material retirado en almacén</t>
        </is>
      </c>
      <c r="G91" s="5" t="inlineStr">
        <is>
          <t>derretido, grout, fragua</t>
        </is>
      </c>
      <c r="H91" s="7" t="inlineStr">
        <is>
          <t>unidad</t>
        </is>
      </c>
      <c r="I91" s="7" t="inlineStr">
        <is>
          <t>Pisos</t>
        </is>
      </c>
      <c r="J91" s="7" t="inlineStr">
        <is>
          <t>estandar</t>
        </is>
      </c>
      <c r="K91" s="7" t="inlineStr">
        <is>
          <t>importado</t>
        </is>
      </c>
      <c r="L91" s="7" t="inlineStr">
        <is>
          <t>Verificado</t>
        </is>
      </c>
      <c r="M91" s="8" t="n">
        <v>1</v>
      </c>
      <c r="N91" s="9" t="n">
        <v>712</v>
      </c>
      <c r="O91" s="9" t="n">
        <v>712</v>
      </c>
      <c r="P91" s="9" t="n">
        <v>712</v>
      </c>
      <c r="Q91" s="7" t="inlineStr">
        <is>
          <t>Sí</t>
        </is>
      </c>
      <c r="R91" s="9">
        <f>IF(N91="","",IF(Q91="Sí",ROUND(N91/1.18,2),N91))</f>
        <v/>
      </c>
      <c r="S91" s="7" t="inlineStr">
        <is>
          <t>2026-09-09</t>
        </is>
      </c>
      <c r="T91" s="5" t="inlineStr">
        <is>
          <t>1 cotización de proveedores</t>
        </is>
      </c>
      <c r="AG91" s="4" t="n">
        <v>10</v>
      </c>
    </row>
    <row r="92">
      <c r="A92" s="7" t="inlineStr">
        <is>
          <t>MAT-02-043</t>
        </is>
      </c>
      <c r="B92" s="7" t="inlineStr">
        <is>
          <t>Materiales</t>
        </is>
      </c>
      <c r="C92" s="7" t="inlineStr">
        <is>
          <t>Cemento, morteros y aditivos</t>
        </is>
      </c>
      <c r="D92" s="5" t="inlineStr">
        <is>
          <t>Derretido para cerámica blanco, 10 lb</t>
        </is>
      </c>
      <c r="E92" s="5" t="inlineStr"/>
      <c r="F92" s="5" t="inlineStr">
        <is>
          <t>Material retirado en almacén</t>
        </is>
      </c>
      <c r="G92" s="5" t="inlineStr">
        <is>
          <t>derretido, grout, fragua</t>
        </is>
      </c>
      <c r="H92" s="7" t="inlineStr">
        <is>
          <t>unidad</t>
        </is>
      </c>
      <c r="I92" s="7" t="inlineStr">
        <is>
          <t>Pisos</t>
        </is>
      </c>
      <c r="J92" s="7" t="inlineStr">
        <is>
          <t>estandar</t>
        </is>
      </c>
      <c r="K92" s="7" t="inlineStr">
        <is>
          <t>importado</t>
        </is>
      </c>
      <c r="L92" s="7" t="inlineStr">
        <is>
          <t>Verificado</t>
        </is>
      </c>
      <c r="M92" s="8" t="n">
        <v>1</v>
      </c>
      <c r="N92" s="9" t="n">
        <v>328</v>
      </c>
      <c r="O92" s="9" t="n">
        <v>328</v>
      </c>
      <c r="P92" s="9" t="n">
        <v>328</v>
      </c>
      <c r="Q92" s="7" t="inlineStr">
        <is>
          <t>Sí</t>
        </is>
      </c>
      <c r="R92" s="9">
        <f>IF(N92="","",IF(Q92="Sí",ROUND(N92/1.18,2),N92))</f>
        <v/>
      </c>
      <c r="S92" s="7" t="inlineStr">
        <is>
          <t>2026-09-09</t>
        </is>
      </c>
      <c r="T92" s="5" t="inlineStr">
        <is>
          <t>1 cotización de proveedores</t>
        </is>
      </c>
      <c r="AG92" s="4" t="n">
        <v>10</v>
      </c>
      <c r="AJ92" s="4" t="inlineStr">
        <is>
          <t>blanco</t>
        </is>
      </c>
    </row>
    <row r="93">
      <c r="A93" s="7" t="inlineStr">
        <is>
          <t>MAT-02-044</t>
        </is>
      </c>
      <c r="B93" s="7" t="inlineStr">
        <is>
          <t>Materiales</t>
        </is>
      </c>
      <c r="C93" s="7" t="inlineStr">
        <is>
          <t>Cemento, morteros y aditivos</t>
        </is>
      </c>
      <c r="D93" s="5" t="inlineStr">
        <is>
          <t>Derretido para cerámica, 10 lb</t>
        </is>
      </c>
      <c r="E93" s="5" t="inlineStr"/>
      <c r="F93" s="5" t="inlineStr">
        <is>
          <t>Material retirado en almacén</t>
        </is>
      </c>
      <c r="G93" s="5" t="inlineStr">
        <is>
          <t>derretido, grout, fragua</t>
        </is>
      </c>
      <c r="H93" s="7" t="inlineStr">
        <is>
          <t>unidad</t>
        </is>
      </c>
      <c r="I93" s="7" t="inlineStr">
        <is>
          <t>Pisos</t>
        </is>
      </c>
      <c r="J93" s="7" t="inlineStr">
        <is>
          <t>estandar</t>
        </is>
      </c>
      <c r="K93" s="7" t="inlineStr">
        <is>
          <t>importado</t>
        </is>
      </c>
      <c r="L93" s="7" t="inlineStr">
        <is>
          <t>Verificado</t>
        </is>
      </c>
      <c r="M93" s="8" t="n">
        <v>1</v>
      </c>
      <c r="N93" s="9" t="n">
        <v>668.95</v>
      </c>
      <c r="O93" s="9" t="n">
        <v>543.15</v>
      </c>
      <c r="P93" s="9" t="n">
        <v>786.25</v>
      </c>
      <c r="Q93" s="7" t="inlineStr">
        <is>
          <t>Sí</t>
        </is>
      </c>
      <c r="R93" s="9">
        <f>IF(N93="","",IF(Q93="Sí",ROUND(N93/1.18,2),N93))</f>
        <v/>
      </c>
      <c r="S93" s="7" t="inlineStr">
        <is>
          <t>2026-09-09</t>
        </is>
      </c>
      <c r="T93" s="5" t="inlineStr">
        <is>
          <t>7 cotizaciones de proveedores</t>
        </is>
      </c>
      <c r="AG93" s="4" t="n">
        <v>10</v>
      </c>
      <c r="AJ93" s="4" t="inlineStr">
        <is>
          <t>para cerámica</t>
        </is>
      </c>
    </row>
    <row r="94">
      <c r="A94" s="7" t="inlineStr">
        <is>
          <t>MAT-02-045</t>
        </is>
      </c>
      <c r="B94" s="7" t="inlineStr">
        <is>
          <t>Materiales</t>
        </is>
      </c>
      <c r="C94" s="7" t="inlineStr">
        <is>
          <t>Cemento, morteros y aditivos</t>
        </is>
      </c>
      <c r="D94" s="5" t="inlineStr">
        <is>
          <t>Derretido para cerámica, 50 lb</t>
        </is>
      </c>
      <c r="E94" s="5" t="inlineStr"/>
      <c r="F94" s="5" t="inlineStr">
        <is>
          <t>Material retirado en almacén</t>
        </is>
      </c>
      <c r="G94" s="5" t="inlineStr">
        <is>
          <t>derretido, grout, fragua</t>
        </is>
      </c>
      <c r="H94" s="7" t="inlineStr">
        <is>
          <t>unidad</t>
        </is>
      </c>
      <c r="I94" s="7" t="inlineStr">
        <is>
          <t>Pisos</t>
        </is>
      </c>
      <c r="J94" s="7" t="inlineStr">
        <is>
          <t>estandar</t>
        </is>
      </c>
      <c r="K94" s="7" t="inlineStr">
        <is>
          <t>importado</t>
        </is>
      </c>
      <c r="L94" s="7" t="inlineStr">
        <is>
          <t>Verificado</t>
        </is>
      </c>
      <c r="M94" s="8" t="n">
        <v>1</v>
      </c>
      <c r="N94" s="9" t="n">
        <v>1365.1</v>
      </c>
      <c r="O94" s="9" t="n">
        <v>1365.1</v>
      </c>
      <c r="P94" s="9" t="n">
        <v>1365.1</v>
      </c>
      <c r="Q94" s="7" t="inlineStr">
        <is>
          <t>Sí</t>
        </is>
      </c>
      <c r="R94" s="9">
        <f>IF(N94="","",IF(Q94="Sí",ROUND(N94/1.18,2),N94))</f>
        <v/>
      </c>
      <c r="S94" s="7" t="inlineStr">
        <is>
          <t>2026-09-09</t>
        </is>
      </c>
      <c r="T94" s="5" t="inlineStr">
        <is>
          <t>1 cotización de proveedores</t>
        </is>
      </c>
      <c r="AG94" s="4" t="n">
        <v>50</v>
      </c>
      <c r="AJ94" s="4" t="inlineStr">
        <is>
          <t>para cerámica</t>
        </is>
      </c>
    </row>
    <row r="95">
      <c r="A95" s="7" t="inlineStr">
        <is>
          <t>MAT-02-046</t>
        </is>
      </c>
      <c r="B95" s="7" t="inlineStr">
        <is>
          <t>Materiales</t>
        </is>
      </c>
      <c r="C95" s="7" t="inlineStr">
        <is>
          <t>Cemento, morteros y aditivos</t>
        </is>
      </c>
      <c r="D95" s="5" t="inlineStr">
        <is>
          <t>Mortero de anclaje, 22 kg</t>
        </is>
      </c>
      <c r="E95" s="5" t="inlineStr"/>
      <c r="F95" s="5" t="inlineStr">
        <is>
          <t>Material retirado en almacén</t>
        </is>
      </c>
      <c r="G95" s="5" t="inlineStr">
        <is>
          <t>mortero, mezcla</t>
        </is>
      </c>
      <c r="H95" s="7" t="inlineStr">
        <is>
          <t>unidad</t>
        </is>
      </c>
      <c r="I95" s="7" t="inlineStr">
        <is>
          <t>Terminación de superficies</t>
        </is>
      </c>
      <c r="J95" s="7" t="inlineStr">
        <is>
          <t>estandar</t>
        </is>
      </c>
      <c r="K95" s="7" t="inlineStr">
        <is>
          <t>importado</t>
        </is>
      </c>
      <c r="L95" s="7" t="inlineStr">
        <is>
          <t>Verificado</t>
        </is>
      </c>
      <c r="M95" s="8" t="n">
        <v>1</v>
      </c>
      <c r="N95" s="9" t="n">
        <v>1270.75</v>
      </c>
      <c r="O95" s="9" t="n">
        <v>1270.75</v>
      </c>
      <c r="P95" s="9" t="n">
        <v>1270.75</v>
      </c>
      <c r="Q95" s="7" t="inlineStr">
        <is>
          <t>Sí</t>
        </is>
      </c>
      <c r="R95" s="9">
        <f>IF(N95="","",IF(Q95="Sí",ROUND(N95/1.18,2),N95))</f>
        <v/>
      </c>
      <c r="S95" s="7" t="inlineStr">
        <is>
          <t>2026-09-09</t>
        </is>
      </c>
      <c r="T95" s="5" t="inlineStr">
        <is>
          <t>1 cotización de proveedores</t>
        </is>
      </c>
      <c r="AJ95" s="4" t="inlineStr">
        <is>
          <t>de anclaje</t>
        </is>
      </c>
      <c r="AK95" s="5" t="inlineStr">
        <is>
          <t>Peso (kg): 22</t>
        </is>
      </c>
    </row>
    <row r="96">
      <c r="A96" s="7" t="inlineStr">
        <is>
          <t>MAT-02-047</t>
        </is>
      </c>
      <c r="B96" s="7" t="inlineStr">
        <is>
          <t>Materiales</t>
        </is>
      </c>
      <c r="C96" s="7" t="inlineStr">
        <is>
          <t>Cemento, morteros y aditivos</t>
        </is>
      </c>
      <c r="D96" s="5" t="inlineStr">
        <is>
          <t>Mortero de pañete, 10 lb</t>
        </is>
      </c>
      <c r="E96" s="5" t="inlineStr"/>
      <c r="F96" s="5" t="inlineStr">
        <is>
          <t>Material retirado en almacén</t>
        </is>
      </c>
      <c r="G96" s="5" t="inlineStr">
        <is>
          <t>mortero, mezcla</t>
        </is>
      </c>
      <c r="H96" s="7" t="inlineStr">
        <is>
          <t>unidad</t>
        </is>
      </c>
      <c r="I96" s="7" t="inlineStr">
        <is>
          <t>Terminación de superficies</t>
        </is>
      </c>
      <c r="J96" s="7" t="inlineStr">
        <is>
          <t>estandar</t>
        </is>
      </c>
      <c r="K96" s="7" t="inlineStr">
        <is>
          <t>importado</t>
        </is>
      </c>
      <c r="L96" s="7" t="inlineStr">
        <is>
          <t>Verificado</t>
        </is>
      </c>
      <c r="M96" s="8" t="n">
        <v>1</v>
      </c>
      <c r="N96" s="9" t="n">
        <v>135</v>
      </c>
      <c r="O96" s="9" t="n">
        <v>135</v>
      </c>
      <c r="P96" s="9" t="n">
        <v>135</v>
      </c>
      <c r="Q96" s="7" t="inlineStr">
        <is>
          <t>Sí</t>
        </is>
      </c>
      <c r="R96" s="9">
        <f>IF(N96="","",IF(Q96="Sí",ROUND(N96/1.18,2),N96))</f>
        <v/>
      </c>
      <c r="S96" s="7" t="inlineStr">
        <is>
          <t>2026-09-09</t>
        </is>
      </c>
      <c r="T96" s="5" t="inlineStr">
        <is>
          <t>1 cotización de proveedores</t>
        </is>
      </c>
      <c r="AG96" s="4" t="n">
        <v>10</v>
      </c>
      <c r="AJ96" s="4" t="inlineStr">
        <is>
          <t>de pañete</t>
        </is>
      </c>
    </row>
    <row r="97">
      <c r="A97" s="7" t="inlineStr">
        <is>
          <t>MAT-02-048</t>
        </is>
      </c>
      <c r="B97" s="7" t="inlineStr">
        <is>
          <t>Materiales</t>
        </is>
      </c>
      <c r="C97" s="7" t="inlineStr">
        <is>
          <t>Cemento, morteros y aditivos</t>
        </is>
      </c>
      <c r="D97" s="5" t="inlineStr">
        <is>
          <t>Mortero gris, 50 lb</t>
        </is>
      </c>
      <c r="E97" s="5" t="inlineStr"/>
      <c r="F97" s="5" t="inlineStr">
        <is>
          <t>Material retirado en almacén</t>
        </is>
      </c>
      <c r="G97" s="5" t="inlineStr">
        <is>
          <t>mortero, mezcla</t>
        </is>
      </c>
      <c r="H97" s="7" t="inlineStr">
        <is>
          <t>unidad</t>
        </is>
      </c>
      <c r="I97" s="7" t="inlineStr">
        <is>
          <t>Terminación de superficies</t>
        </is>
      </c>
      <c r="J97" s="7" t="inlineStr">
        <is>
          <t>estandar</t>
        </is>
      </c>
      <c r="K97" s="7" t="inlineStr">
        <is>
          <t>importado</t>
        </is>
      </c>
      <c r="L97" s="7" t="inlineStr">
        <is>
          <t>Verificado</t>
        </is>
      </c>
      <c r="M97" s="8" t="n">
        <v>1</v>
      </c>
      <c r="N97" s="9" t="n">
        <v>1308</v>
      </c>
      <c r="O97" s="9" t="n">
        <v>1308</v>
      </c>
      <c r="P97" s="9" t="n">
        <v>1308</v>
      </c>
      <c r="Q97" s="7" t="inlineStr">
        <is>
          <t>Sí</t>
        </is>
      </c>
      <c r="R97" s="9">
        <f>IF(N97="","",IF(Q97="Sí",ROUND(N97/1.18,2),N97))</f>
        <v/>
      </c>
      <c r="S97" s="7" t="inlineStr">
        <is>
          <t>2026-09-09</t>
        </is>
      </c>
      <c r="T97" s="5" t="inlineStr">
        <is>
          <t>1 cotización de proveedores</t>
        </is>
      </c>
      <c r="AG97" s="4" t="n">
        <v>50</v>
      </c>
      <c r="AJ97" s="4" t="inlineStr">
        <is>
          <t>gris</t>
        </is>
      </c>
    </row>
    <row r="98">
      <c r="A98" s="7" t="inlineStr">
        <is>
          <t>MAT-02-049</t>
        </is>
      </c>
      <c r="B98" s="7" t="inlineStr">
        <is>
          <t>Materiales</t>
        </is>
      </c>
      <c r="C98" s="7" t="inlineStr">
        <is>
          <t>Cemento, morteros y aditivos</t>
        </is>
      </c>
      <c r="D98" s="5" t="inlineStr">
        <is>
          <t>Mortero impermeabilizante, 25 kg</t>
        </is>
      </c>
      <c r="E98" s="5" t="inlineStr"/>
      <c r="F98" s="5" t="inlineStr">
        <is>
          <t>Material retirado en almacén</t>
        </is>
      </c>
      <c r="G98" s="5" t="inlineStr">
        <is>
          <t>mortero, mezcla</t>
        </is>
      </c>
      <c r="H98" s="7" t="inlineStr">
        <is>
          <t>unidad</t>
        </is>
      </c>
      <c r="I98" s="7" t="inlineStr">
        <is>
          <t>Terminación de superficies</t>
        </is>
      </c>
      <c r="J98" s="7" t="inlineStr">
        <is>
          <t>estandar</t>
        </is>
      </c>
      <c r="K98" s="7" t="inlineStr">
        <is>
          <t>importado</t>
        </is>
      </c>
      <c r="L98" s="7" t="inlineStr">
        <is>
          <t>Verificado</t>
        </is>
      </c>
      <c r="M98" s="8" t="n">
        <v>1</v>
      </c>
      <c r="N98" s="9" t="n">
        <v>2715.75</v>
      </c>
      <c r="O98" s="9" t="n">
        <v>2715.75</v>
      </c>
      <c r="P98" s="9" t="n">
        <v>2715.75</v>
      </c>
      <c r="Q98" s="7" t="inlineStr">
        <is>
          <t>Sí</t>
        </is>
      </c>
      <c r="R98" s="9">
        <f>IF(N98="","",IF(Q98="Sí",ROUND(N98/1.18,2),N98))</f>
        <v/>
      </c>
      <c r="S98" s="7" t="inlineStr">
        <is>
          <t>2026-09-09</t>
        </is>
      </c>
      <c r="T98" s="5" t="inlineStr">
        <is>
          <t>1 cotización de proveedores</t>
        </is>
      </c>
      <c r="AJ98" s="4" t="inlineStr">
        <is>
          <t>impermeabilizante</t>
        </is>
      </c>
      <c r="AK98" s="5" t="inlineStr">
        <is>
          <t>Peso (kg): 25</t>
        </is>
      </c>
    </row>
    <row r="99">
      <c r="A99" s="7" t="inlineStr">
        <is>
          <t>MAT-02-050</t>
        </is>
      </c>
      <c r="B99" s="7" t="inlineStr">
        <is>
          <t>Materiales</t>
        </is>
      </c>
      <c r="C99" s="7" t="inlineStr">
        <is>
          <t>Cemento, morteros y aditivos</t>
        </is>
      </c>
      <c r="D99" s="5" t="inlineStr">
        <is>
          <t>Mortero para cerámica, 50 lb</t>
        </is>
      </c>
      <c r="E99" s="5" t="inlineStr"/>
      <c r="F99" s="5" t="inlineStr">
        <is>
          <t>Material retirado en almacén</t>
        </is>
      </c>
      <c r="G99" s="5" t="inlineStr">
        <is>
          <t>mortero, mezcla</t>
        </is>
      </c>
      <c r="H99" s="7" t="inlineStr">
        <is>
          <t>unidad</t>
        </is>
      </c>
      <c r="I99" s="7" t="inlineStr">
        <is>
          <t>Terminación de superficies</t>
        </is>
      </c>
      <c r="J99" s="7" t="inlineStr">
        <is>
          <t>estandar</t>
        </is>
      </c>
      <c r="K99" s="7" t="inlineStr">
        <is>
          <t>importado</t>
        </is>
      </c>
      <c r="L99" s="7" t="inlineStr">
        <is>
          <t>Verificado</t>
        </is>
      </c>
      <c r="M99" s="8" t="n">
        <v>1</v>
      </c>
      <c r="N99" s="9" t="n">
        <v>2396</v>
      </c>
      <c r="O99" s="9" t="n">
        <v>2396</v>
      </c>
      <c r="P99" s="9" t="n">
        <v>2396</v>
      </c>
      <c r="Q99" s="7" t="inlineStr">
        <is>
          <t>Sí</t>
        </is>
      </c>
      <c r="R99" s="9">
        <f>IF(N99="","",IF(Q99="Sí",ROUND(N99/1.18,2),N99))</f>
        <v/>
      </c>
      <c r="S99" s="7" t="inlineStr">
        <is>
          <t>2026-09-09</t>
        </is>
      </c>
      <c r="T99" s="5" t="inlineStr">
        <is>
          <t>1 cotización de proveedores</t>
        </is>
      </c>
      <c r="AG99" s="4" t="n">
        <v>50</v>
      </c>
      <c r="AJ99" s="4" t="inlineStr">
        <is>
          <t>para cerámica</t>
        </is>
      </c>
    </row>
    <row r="100">
      <c r="A100" s="7" t="inlineStr">
        <is>
          <t>MAT-02-051</t>
        </is>
      </c>
      <c r="B100" s="7" t="inlineStr">
        <is>
          <t>Materiales</t>
        </is>
      </c>
      <c r="C100" s="7" t="inlineStr">
        <is>
          <t>Cemento, morteros y aditivos</t>
        </is>
      </c>
      <c r="D100" s="5" t="inlineStr">
        <is>
          <t>Pegamento de cerámica para cerámica, 1/4 galón</t>
        </is>
      </c>
      <c r="E100" s="5" t="inlineStr"/>
      <c r="F100" s="5" t="inlineStr">
        <is>
          <t>Material retirado en almacén</t>
        </is>
      </c>
      <c r="G100" s="5" t="inlineStr">
        <is>
          <t>pegamento de cerámica, mortero cola</t>
        </is>
      </c>
      <c r="H100" s="7" t="inlineStr">
        <is>
          <t>unidad</t>
        </is>
      </c>
      <c r="I100" s="7" t="inlineStr">
        <is>
          <t>Pisos</t>
        </is>
      </c>
      <c r="J100" s="7" t="inlineStr">
        <is>
          <t>estandar</t>
        </is>
      </c>
      <c r="K100" s="7" t="inlineStr">
        <is>
          <t>importado</t>
        </is>
      </c>
      <c r="L100" s="7" t="inlineStr">
        <is>
          <t>Verificado</t>
        </is>
      </c>
      <c r="M100" s="8" t="n">
        <v>1</v>
      </c>
      <c r="N100" s="9" t="n">
        <v>625</v>
      </c>
      <c r="O100" s="9" t="n">
        <v>625</v>
      </c>
      <c r="P100" s="9" t="n">
        <v>625</v>
      </c>
      <c r="Q100" s="7" t="inlineStr">
        <is>
          <t>Sí</t>
        </is>
      </c>
      <c r="R100" s="9">
        <f>IF(N100="","",IF(Q100="Sí",ROUND(N100/1.18,2),N100))</f>
        <v/>
      </c>
      <c r="S100" s="7" t="inlineStr">
        <is>
          <t>2026-09-09</t>
        </is>
      </c>
      <c r="T100" s="5" t="inlineStr">
        <is>
          <t>1 cotización de proveedores</t>
        </is>
      </c>
      <c r="AF100" s="4" t="n">
        <v>0.25</v>
      </c>
      <c r="AJ100" s="4" t="inlineStr">
        <is>
          <t>para cerámica</t>
        </is>
      </c>
    </row>
    <row r="101">
      <c r="A101" s="7" t="inlineStr">
        <is>
          <t>MAT-02-052</t>
        </is>
      </c>
      <c r="B101" s="7" t="inlineStr">
        <is>
          <t>Materiales</t>
        </is>
      </c>
      <c r="C101" s="7" t="inlineStr">
        <is>
          <t>Cemento, morteros y aditivos</t>
        </is>
      </c>
      <c r="D101" s="5" t="inlineStr">
        <is>
          <t>Pegamento de cerámica para cerámica, 1 galón</t>
        </is>
      </c>
      <c r="E101" s="5" t="inlineStr"/>
      <c r="F101" s="5" t="inlineStr">
        <is>
          <t>Material retirado en almacén</t>
        </is>
      </c>
      <c r="G101" s="5" t="inlineStr">
        <is>
          <t>pegamento de cerámica, mortero cola</t>
        </is>
      </c>
      <c r="H101" s="7" t="inlineStr">
        <is>
          <t>unidad</t>
        </is>
      </c>
      <c r="I101" s="7" t="inlineStr">
        <is>
          <t>Pisos</t>
        </is>
      </c>
      <c r="J101" s="7" t="inlineStr">
        <is>
          <t>estandar</t>
        </is>
      </c>
      <c r="K101" s="7" t="inlineStr">
        <is>
          <t>importado</t>
        </is>
      </c>
      <c r="L101" s="7" t="inlineStr">
        <is>
          <t>Verificado</t>
        </is>
      </c>
      <c r="M101" s="8" t="n">
        <v>1</v>
      </c>
      <c r="N101" s="9" t="n">
        <v>1845</v>
      </c>
      <c r="O101" s="9" t="n">
        <v>1845</v>
      </c>
      <c r="P101" s="9" t="n">
        <v>1845</v>
      </c>
      <c r="Q101" s="7" t="inlineStr">
        <is>
          <t>Sí</t>
        </is>
      </c>
      <c r="R101" s="9">
        <f>IF(N101="","",IF(Q101="Sí",ROUND(N101/1.18,2),N101))</f>
        <v/>
      </c>
      <c r="S101" s="7" t="inlineStr">
        <is>
          <t>2026-09-09</t>
        </is>
      </c>
      <c r="T101" s="5" t="inlineStr">
        <is>
          <t>1 cotización de proveedores</t>
        </is>
      </c>
      <c r="AF101" s="4" t="n">
        <v>1</v>
      </c>
      <c r="AJ101" s="4" t="inlineStr">
        <is>
          <t>para cerámica</t>
        </is>
      </c>
    </row>
    <row r="102">
      <c r="A102" s="7" t="inlineStr">
        <is>
          <t>MAT-02-053</t>
        </is>
      </c>
      <c r="B102" s="7" t="inlineStr">
        <is>
          <t>Materiales</t>
        </is>
      </c>
      <c r="C102" s="7" t="inlineStr">
        <is>
          <t>Cemento, morteros y aditivos</t>
        </is>
      </c>
      <c r="D102" s="5" t="inlineStr">
        <is>
          <t>Pegamento de cerámica para cerámica, 10 lb</t>
        </is>
      </c>
      <c r="E102" s="5" t="inlineStr"/>
      <c r="F102" s="5" t="inlineStr">
        <is>
          <t>Material retirado en almacén</t>
        </is>
      </c>
      <c r="G102" s="5" t="inlineStr">
        <is>
          <t>pegamento de cerámica, mortero cola</t>
        </is>
      </c>
      <c r="H102" s="7" t="inlineStr">
        <is>
          <t>unidad</t>
        </is>
      </c>
      <c r="I102" s="7" t="inlineStr">
        <is>
          <t>Pisos</t>
        </is>
      </c>
      <c r="J102" s="7" t="inlineStr">
        <is>
          <t>estandar</t>
        </is>
      </c>
      <c r="K102" s="7" t="inlineStr">
        <is>
          <t>importado</t>
        </is>
      </c>
      <c r="L102" s="7" t="inlineStr">
        <is>
          <t>Verificado</t>
        </is>
      </c>
      <c r="M102" s="8" t="n">
        <v>1</v>
      </c>
      <c r="N102" s="9" t="n">
        <v>569.5</v>
      </c>
      <c r="O102" s="9" t="n">
        <v>437.75</v>
      </c>
      <c r="P102" s="9" t="n">
        <v>610.3</v>
      </c>
      <c r="Q102" s="7" t="inlineStr">
        <is>
          <t>Sí</t>
        </is>
      </c>
      <c r="R102" s="9">
        <f>IF(N102="","",IF(Q102="Sí",ROUND(N102/1.18,2),N102))</f>
        <v/>
      </c>
      <c r="S102" s="7" t="inlineStr">
        <is>
          <t>2026-09-09</t>
        </is>
      </c>
      <c r="T102" s="5" t="inlineStr">
        <is>
          <t>3 cotizaciones de proveedores</t>
        </is>
      </c>
      <c r="AG102" s="4" t="n">
        <v>10</v>
      </c>
      <c r="AJ102" s="4" t="inlineStr">
        <is>
          <t>para cerámica</t>
        </is>
      </c>
    </row>
    <row r="103">
      <c r="A103" s="7" t="inlineStr">
        <is>
          <t>MAT-02-054</t>
        </is>
      </c>
      <c r="B103" s="7" t="inlineStr">
        <is>
          <t>Materiales</t>
        </is>
      </c>
      <c r="C103" s="7" t="inlineStr">
        <is>
          <t>Cemento, morteros y aditivos</t>
        </is>
      </c>
      <c r="D103" s="5" t="inlineStr">
        <is>
          <t>Pegamento de cerámica para cerámica, 50 lb</t>
        </is>
      </c>
      <c r="E103" s="5" t="inlineStr"/>
      <c r="F103" s="5" t="inlineStr">
        <is>
          <t>Material retirado en almacén</t>
        </is>
      </c>
      <c r="G103" s="5" t="inlineStr">
        <is>
          <t>pegamento de cerámica, mortero cola</t>
        </is>
      </c>
      <c r="H103" s="7" t="inlineStr">
        <is>
          <t>unidad</t>
        </is>
      </c>
      <c r="I103" s="7" t="inlineStr">
        <is>
          <t>Pisos</t>
        </is>
      </c>
      <c r="J103" s="7" t="inlineStr">
        <is>
          <t>estandar</t>
        </is>
      </c>
      <c r="K103" s="7" t="inlineStr">
        <is>
          <t>importado</t>
        </is>
      </c>
      <c r="L103" s="7" t="inlineStr">
        <is>
          <t>Verificado</t>
        </is>
      </c>
      <c r="M103" s="8" t="n">
        <v>1</v>
      </c>
      <c r="N103" s="9" t="n">
        <v>330.5</v>
      </c>
      <c r="O103" s="9" t="n">
        <v>325</v>
      </c>
      <c r="P103" s="9" t="n">
        <v>336</v>
      </c>
      <c r="Q103" s="7" t="inlineStr">
        <is>
          <t>Sí</t>
        </is>
      </c>
      <c r="R103" s="9">
        <f>IF(N103="","",IF(Q103="Sí",ROUND(N103/1.18,2),N103))</f>
        <v/>
      </c>
      <c r="S103" s="7" t="inlineStr">
        <is>
          <t>2026-09-09</t>
        </is>
      </c>
      <c r="T103" s="5" t="inlineStr">
        <is>
          <t>2 cotizaciones de proveedores</t>
        </is>
      </c>
      <c r="AG103" s="4" t="n">
        <v>50</v>
      </c>
      <c r="AJ103" s="4" t="inlineStr">
        <is>
          <t>para cerámica</t>
        </is>
      </c>
    </row>
    <row r="104">
      <c r="A104" s="7" t="inlineStr">
        <is>
          <t>MAT-02-055</t>
        </is>
      </c>
      <c r="B104" s="7" t="inlineStr">
        <is>
          <t>Materiales</t>
        </is>
      </c>
      <c r="C104" s="7" t="inlineStr">
        <is>
          <t>Cemento, morteros y aditivos</t>
        </is>
      </c>
      <c r="D104" s="5" t="inlineStr">
        <is>
          <t>Yeso en polvo blanco, 10 lb</t>
        </is>
      </c>
      <c r="E104" s="5" t="inlineStr"/>
      <c r="F104" s="5" t="inlineStr">
        <is>
          <t>Material retirado en almacén</t>
        </is>
      </c>
      <c r="G104" s="5" t="inlineStr">
        <is>
          <t>yeso</t>
        </is>
      </c>
      <c r="H104" s="7" t="inlineStr">
        <is>
          <t>unidad</t>
        </is>
      </c>
      <c r="I104" s="7" t="inlineStr">
        <is>
          <t>Terminación de superficies</t>
        </is>
      </c>
      <c r="J104" s="7" t="inlineStr">
        <is>
          <t>estandar</t>
        </is>
      </c>
      <c r="K104" s="7" t="inlineStr">
        <is>
          <t>importado</t>
        </is>
      </c>
      <c r="L104" s="7" t="inlineStr">
        <is>
          <t>Verificado</t>
        </is>
      </c>
      <c r="M104" s="8" t="n">
        <v>1</v>
      </c>
      <c r="N104" s="9" t="n">
        <v>167</v>
      </c>
      <c r="O104" s="9" t="n">
        <v>167</v>
      </c>
      <c r="P104" s="9" t="n">
        <v>167</v>
      </c>
      <c r="Q104" s="7" t="inlineStr">
        <is>
          <t>Sí</t>
        </is>
      </c>
      <c r="R104" s="9">
        <f>IF(N104="","",IF(Q104="Sí",ROUND(N104/1.18,2),N104))</f>
        <v/>
      </c>
      <c r="S104" s="7" t="inlineStr">
        <is>
          <t>2026-09-09</t>
        </is>
      </c>
      <c r="T104" s="5" t="inlineStr">
        <is>
          <t>1 cotización de proveedores</t>
        </is>
      </c>
      <c r="AG104" s="4" t="n">
        <v>10</v>
      </c>
      <c r="AJ104" s="4" t="inlineStr">
        <is>
          <t>blanco</t>
        </is>
      </c>
    </row>
    <row r="105">
      <c r="A105" s="7" t="inlineStr">
        <is>
          <t>MAT-02-056</t>
        </is>
      </c>
      <c r="B105" s="7" t="inlineStr">
        <is>
          <t>Materiales</t>
        </is>
      </c>
      <c r="C105" s="7" t="inlineStr">
        <is>
          <t>Cemento, morteros y aditivos</t>
        </is>
      </c>
      <c r="D105" s="5" t="inlineStr">
        <is>
          <t>Yeso en polvo blanco, 2 lb</t>
        </is>
      </c>
      <c r="E105" s="5" t="inlineStr"/>
      <c r="F105" s="5" t="inlineStr">
        <is>
          <t>Material retirado en almacén</t>
        </is>
      </c>
      <c r="G105" s="5" t="inlineStr">
        <is>
          <t>yeso</t>
        </is>
      </c>
      <c r="H105" s="7" t="inlineStr">
        <is>
          <t>unidad</t>
        </is>
      </c>
      <c r="I105" s="7" t="inlineStr">
        <is>
          <t>Terminación de superficies</t>
        </is>
      </c>
      <c r="J105" s="7" t="inlineStr">
        <is>
          <t>estandar</t>
        </is>
      </c>
      <c r="K105" s="7" t="inlineStr">
        <is>
          <t>importado</t>
        </is>
      </c>
      <c r="L105" s="7" t="inlineStr">
        <is>
          <t>Verificado</t>
        </is>
      </c>
      <c r="M105" s="8" t="n">
        <v>3</v>
      </c>
      <c r="N105" s="9" t="n">
        <v>30</v>
      </c>
      <c r="O105" s="9" t="n">
        <v>28</v>
      </c>
      <c r="P105" s="9" t="n">
        <v>45</v>
      </c>
      <c r="Q105" s="7" t="inlineStr">
        <is>
          <t>Sí</t>
        </is>
      </c>
      <c r="R105" s="9">
        <f>IF(N105="","",IF(Q105="Sí",ROUND(N105/1.18,2),N105))</f>
        <v/>
      </c>
      <c r="S105" s="7" t="inlineStr">
        <is>
          <t>2026-09-09</t>
        </is>
      </c>
      <c r="T105" s="5" t="inlineStr">
        <is>
          <t>3 cotizaciones de proveedores</t>
        </is>
      </c>
      <c r="AG105" s="4" t="n">
        <v>2</v>
      </c>
      <c r="AJ105" s="4" t="inlineStr">
        <is>
          <t>blanco</t>
        </is>
      </c>
    </row>
    <row r="106">
      <c r="A106" s="7" t="inlineStr">
        <is>
          <t>MAT-02-057</t>
        </is>
      </c>
      <c r="B106" s="7" t="inlineStr">
        <is>
          <t>Materiales</t>
        </is>
      </c>
      <c r="C106" s="7" t="inlineStr">
        <is>
          <t>Cemento, morteros y aditivos</t>
        </is>
      </c>
      <c r="D106" s="5" t="inlineStr">
        <is>
          <t>Cemento gris, funda de 5 libras</t>
        </is>
      </c>
      <c r="E106" s="5" t="inlineStr">
        <is>
          <t>Cemento gris en presentación menuda, para reparaciones · 5 libras</t>
        </is>
      </c>
      <c r="F106" s="5" t="inlineStr">
        <is>
          <t>Material retirado en almacén</t>
        </is>
      </c>
      <c r="G106" s="5" t="inlineStr">
        <is>
          <t>cemento gris, funda pequeña de cemento</t>
        </is>
      </c>
      <c r="H106" s="7" t="inlineStr">
        <is>
          <t>funda</t>
        </is>
      </c>
      <c r="I106" s="7" t="inlineStr">
        <is>
          <t>Terminación de superficies</t>
        </is>
      </c>
      <c r="J106" s="7" t="inlineStr">
        <is>
          <t>estandar</t>
        </is>
      </c>
      <c r="K106" s="7" t="inlineStr">
        <is>
          <t>nacional</t>
        </is>
      </c>
      <c r="L106" s="7" t="inlineStr">
        <is>
          <t>Verificado</t>
        </is>
      </c>
      <c r="M106" s="8" t="n">
        <v>2</v>
      </c>
      <c r="N106" s="9" t="n">
        <v>54.68</v>
      </c>
      <c r="O106" s="9" t="n">
        <v>34.36</v>
      </c>
      <c r="P106" s="9" t="n">
        <v>75</v>
      </c>
      <c r="Q106" s="7" t="inlineStr">
        <is>
          <t>Sí</t>
        </is>
      </c>
      <c r="R106" s="9">
        <f>IF(N106="","",IF(Q106="Sí",ROUND(N106/1.18,2),N106))</f>
        <v/>
      </c>
      <c r="S106" s="7" t="inlineStr">
        <is>
          <t>2026-09-09</t>
        </is>
      </c>
      <c r="T106" s="5" t="inlineStr">
        <is>
          <t>2 cotizaciones de proveedores</t>
        </is>
      </c>
    </row>
    <row r="107">
      <c r="A107" s="7" t="inlineStr">
        <is>
          <t>MAT-02-058</t>
        </is>
      </c>
      <c r="B107" s="7" t="inlineStr">
        <is>
          <t>Materiales</t>
        </is>
      </c>
      <c r="C107" s="7" t="inlineStr">
        <is>
          <t>Cemento, morteros y aditivos</t>
        </is>
      </c>
      <c r="D107" s="5" t="inlineStr">
        <is>
          <t>Cemento gris, funda de 10 libras</t>
        </is>
      </c>
      <c r="E107" s="5" t="inlineStr">
        <is>
          <t>Cemento gris en presentación menuda, para reparaciones · 10 libras</t>
        </is>
      </c>
      <c r="F107" s="5" t="inlineStr">
        <is>
          <t>Material retirado en almacén</t>
        </is>
      </c>
      <c r="G107" s="5" t="inlineStr">
        <is>
          <t>cemento gris, funda pequeña de cemento</t>
        </is>
      </c>
      <c r="H107" s="7" t="inlineStr">
        <is>
          <t>funda</t>
        </is>
      </c>
      <c r="I107" s="7" t="inlineStr">
        <is>
          <t>Terminación de superficies</t>
        </is>
      </c>
      <c r="J107" s="7" t="inlineStr">
        <is>
          <t>estandar</t>
        </is>
      </c>
      <c r="K107" s="7" t="inlineStr">
        <is>
          <t>nacional</t>
        </is>
      </c>
      <c r="L107" s="7" t="inlineStr">
        <is>
          <t>Verificado</t>
        </is>
      </c>
      <c r="M107" s="8" t="n">
        <v>2</v>
      </c>
      <c r="N107" s="9" t="n">
        <v>119.48</v>
      </c>
      <c r="O107" s="9" t="n">
        <v>65.95999999999999</v>
      </c>
      <c r="P107" s="9" t="n">
        <v>173</v>
      </c>
      <c r="Q107" s="7" t="inlineStr">
        <is>
          <t>Sí</t>
        </is>
      </c>
      <c r="R107" s="9">
        <f>IF(N107="","",IF(Q107="Sí",ROUND(N107/1.18,2),N107))</f>
        <v/>
      </c>
      <c r="S107" s="7" t="inlineStr">
        <is>
          <t>2026-09-09</t>
        </is>
      </c>
      <c r="T107" s="5" t="inlineStr">
        <is>
          <t>2 cotizaciones de proveedores</t>
        </is>
      </c>
    </row>
    <row r="108">
      <c r="A108" s="7" t="inlineStr">
        <is>
          <t>MAT-02-059</t>
        </is>
      </c>
      <c r="B108" s="7" t="inlineStr">
        <is>
          <t>Materiales</t>
        </is>
      </c>
      <c r="C108" s="7" t="inlineStr">
        <is>
          <t>Cemento, morteros y aditivos</t>
        </is>
      </c>
      <c r="D108" s="5" t="inlineStr">
        <is>
          <t>Cemento blanco, funda de 2 libras</t>
        </is>
      </c>
      <c r="E108" s="5" t="inlineStr">
        <is>
          <t>Cemento blanco en presentación menuda, para detalles y reparaciones · 2 libras</t>
        </is>
      </c>
      <c r="F108" s="5" t="inlineStr">
        <is>
          <t>Material retirado en almacén</t>
        </is>
      </c>
      <c r="G108" s="5" t="inlineStr">
        <is>
          <t>cemento blanco</t>
        </is>
      </c>
      <c r="H108" s="7" t="inlineStr">
        <is>
          <t>funda</t>
        </is>
      </c>
      <c r="I108" s="7" t="inlineStr">
        <is>
          <t>Terminación de superficies</t>
        </is>
      </c>
      <c r="J108" s="7" t="inlineStr">
        <is>
          <t>estandar</t>
        </is>
      </c>
      <c r="K108" s="7" t="inlineStr">
        <is>
          <t>importado</t>
        </is>
      </c>
      <c r="L108" s="7" t="inlineStr">
        <is>
          <t>Verificado</t>
        </is>
      </c>
      <c r="M108" s="8" t="n">
        <v>4</v>
      </c>
      <c r="N108" s="9" t="n">
        <v>57</v>
      </c>
      <c r="O108" s="9" t="n">
        <v>49.97</v>
      </c>
      <c r="P108" s="9" t="n">
        <v>75</v>
      </c>
      <c r="Q108" s="7" t="inlineStr">
        <is>
          <t>Sí</t>
        </is>
      </c>
      <c r="R108" s="9">
        <f>IF(N108="","",IF(Q108="Sí",ROUND(N108/1.18,2),N108))</f>
        <v/>
      </c>
      <c r="S108" s="7" t="inlineStr">
        <is>
          <t>2026-09-09</t>
        </is>
      </c>
      <c r="T108" s="5" t="inlineStr">
        <is>
          <t>5 cotizaciones de proveedores</t>
        </is>
      </c>
    </row>
    <row r="109">
      <c r="A109" s="7" t="inlineStr">
        <is>
          <t>MAT-02-060</t>
        </is>
      </c>
      <c r="B109" s="7" t="inlineStr">
        <is>
          <t>Materiales</t>
        </is>
      </c>
      <c r="C109" s="7" t="inlineStr">
        <is>
          <t>Cemento, morteros y aditivos</t>
        </is>
      </c>
      <c r="D109" s="5" t="inlineStr">
        <is>
          <t>Cemento blanco, funda de 5 libras</t>
        </is>
      </c>
      <c r="E109" s="5" t="inlineStr">
        <is>
          <t>Cemento blanco en presentación menuda, para detalles y reparaciones · 5 libras</t>
        </is>
      </c>
      <c r="F109" s="5" t="inlineStr">
        <is>
          <t>Material retirado en almacén</t>
        </is>
      </c>
      <c r="G109" s="5" t="inlineStr">
        <is>
          <t>cemento blanco</t>
        </is>
      </c>
      <c r="H109" s="7" t="inlineStr">
        <is>
          <t>funda</t>
        </is>
      </c>
      <c r="I109" s="7" t="inlineStr">
        <is>
          <t>Terminación de superficies</t>
        </is>
      </c>
      <c r="J109" s="7" t="inlineStr">
        <is>
          <t>estandar</t>
        </is>
      </c>
      <c r="K109" s="7" t="inlineStr">
        <is>
          <t>importado</t>
        </is>
      </c>
      <c r="L109" s="7" t="inlineStr">
        <is>
          <t>Verificado</t>
        </is>
      </c>
      <c r="M109" s="8" t="n">
        <v>4</v>
      </c>
      <c r="N109" s="9" t="n">
        <v>138.5</v>
      </c>
      <c r="O109" s="9" t="n">
        <v>109.93</v>
      </c>
      <c r="P109" s="9" t="n">
        <v>175</v>
      </c>
      <c r="Q109" s="7" t="inlineStr">
        <is>
          <t>Sí</t>
        </is>
      </c>
      <c r="R109" s="9">
        <f>IF(N109="","",IF(Q109="Sí",ROUND(N109/1.18,2),N109))</f>
        <v/>
      </c>
      <c r="S109" s="7" t="inlineStr">
        <is>
          <t>2026-09-09</t>
        </is>
      </c>
      <c r="T109" s="5" t="inlineStr">
        <is>
          <t>4 cotizaciones de proveedores</t>
        </is>
      </c>
    </row>
    <row r="110">
      <c r="A110" s="7" t="inlineStr">
        <is>
          <t>MAT-02-061</t>
        </is>
      </c>
      <c r="B110" s="7" t="inlineStr">
        <is>
          <t>Materiales</t>
        </is>
      </c>
      <c r="C110" s="7" t="inlineStr">
        <is>
          <t>Cemento, morteros y aditivos</t>
        </is>
      </c>
      <c r="D110" s="5" t="inlineStr">
        <is>
          <t>Cemento blanco, funda de 10 libras</t>
        </is>
      </c>
      <c r="E110" s="5" t="inlineStr">
        <is>
          <t>Cemento blanco en presentación menuda, para detalles y reparaciones · 10 libras</t>
        </is>
      </c>
      <c r="F110" s="5" t="inlineStr">
        <is>
          <t>Material retirado en almacén</t>
        </is>
      </c>
      <c r="G110" s="5" t="inlineStr">
        <is>
          <t>cemento blanco</t>
        </is>
      </c>
      <c r="H110" s="7" t="inlineStr">
        <is>
          <t>funda</t>
        </is>
      </c>
      <c r="I110" s="7" t="inlineStr">
        <is>
          <t>Terminación de superficies</t>
        </is>
      </c>
      <c r="J110" s="7" t="inlineStr">
        <is>
          <t>estandar</t>
        </is>
      </c>
      <c r="K110" s="7" t="inlineStr">
        <is>
          <t>importado</t>
        </is>
      </c>
      <c r="L110" s="7" t="inlineStr">
        <is>
          <t>Verificado</t>
        </is>
      </c>
      <c r="M110" s="8" t="n">
        <v>1</v>
      </c>
      <c r="N110" s="9" t="n">
        <v>159.1</v>
      </c>
      <c r="O110" s="9" t="n">
        <v>159.1</v>
      </c>
      <c r="P110" s="9" t="n">
        <v>159.1</v>
      </c>
      <c r="Q110" s="7" t="inlineStr">
        <is>
          <t>Sí</t>
        </is>
      </c>
      <c r="R110" s="9">
        <f>IF(N110="","",IF(Q110="Sí",ROUND(N110/1.18,2),N110))</f>
        <v/>
      </c>
      <c r="S110" s="7" t="inlineStr">
        <is>
          <t>2026-09-09</t>
        </is>
      </c>
      <c r="T110" s="5" t="inlineStr">
        <is>
          <t>1 cotización de proveedores</t>
        </is>
      </c>
    </row>
    <row r="111">
      <c r="A111" s="7" t="inlineStr">
        <is>
          <t>MAT-02-062</t>
        </is>
      </c>
      <c r="B111" s="7" t="inlineStr">
        <is>
          <t>Materiales</t>
        </is>
      </c>
      <c r="C111" s="7" t="inlineStr">
        <is>
          <t>Cemento, morteros y aditivos</t>
        </is>
      </c>
      <c r="D111" s="5" t="inlineStr">
        <is>
          <t>Yeso en polvo, por libra</t>
        </is>
      </c>
      <c r="E111" s="5" t="inlineStr">
        <is>
          <t>Yeso de construcción a granel, despachado por libra</t>
        </is>
      </c>
      <c r="F111" s="5" t="inlineStr">
        <is>
          <t>Material retirado en almacén</t>
        </is>
      </c>
      <c r="G111" s="5" t="inlineStr">
        <is>
          <t>yeso en polvo, yeso de obra</t>
        </is>
      </c>
      <c r="H111" s="7" t="inlineStr">
        <is>
          <t>lb</t>
        </is>
      </c>
      <c r="I111" s="7" t="inlineStr">
        <is>
          <t>Terminación de superficies</t>
        </is>
      </c>
      <c r="J111" s="7" t="inlineStr">
        <is>
          <t>estandar</t>
        </is>
      </c>
      <c r="K111" s="7" t="inlineStr">
        <is>
          <t>nacional</t>
        </is>
      </c>
      <c r="L111" s="7" t="inlineStr">
        <is>
          <t>Verificado</t>
        </is>
      </c>
      <c r="M111" s="8" t="n">
        <v>1</v>
      </c>
      <c r="N111" s="9" t="n">
        <v>4.8</v>
      </c>
      <c r="O111" s="9" t="n">
        <v>4.8</v>
      </c>
      <c r="P111" s="9" t="n">
        <v>4.8</v>
      </c>
      <c r="Q111" s="7" t="inlineStr">
        <is>
          <t>Sí</t>
        </is>
      </c>
      <c r="R111" s="9">
        <f>IF(N111="","",IF(Q111="Sí",ROUND(N111/1.18,2),N111))</f>
        <v/>
      </c>
      <c r="S111" s="7" t="inlineStr">
        <is>
          <t>2026-09-09</t>
        </is>
      </c>
      <c r="T111" s="5" t="inlineStr">
        <is>
          <t>1 cotización de proveedores</t>
        </is>
      </c>
    </row>
    <row r="112">
      <c r="A112" s="7" t="inlineStr">
        <is>
          <t>MAT-02-063</t>
        </is>
      </c>
      <c r="B112" s="7" t="inlineStr">
        <is>
          <t>Materiales</t>
        </is>
      </c>
      <c r="C112" s="7" t="inlineStr">
        <is>
          <t>Cemento, morteros y aditivos</t>
        </is>
      </c>
      <c r="D112" s="5" t="inlineStr">
        <is>
          <t>Yeso en polvo, funda de 5 libras</t>
        </is>
      </c>
      <c r="E112" s="5" t="inlineStr">
        <is>
          <t>Yeso de construcción para plafones y terminación · funda de 5 libras</t>
        </is>
      </c>
      <c r="F112" s="5" t="inlineStr">
        <is>
          <t>Material retirado en almacén</t>
        </is>
      </c>
      <c r="G112" s="5" t="inlineStr">
        <is>
          <t>yeso en polvo, yeso de obra</t>
        </is>
      </c>
      <c r="H112" s="7" t="inlineStr">
        <is>
          <t>funda</t>
        </is>
      </c>
      <c r="I112" s="7" t="inlineStr">
        <is>
          <t>Terminación de superficies</t>
        </is>
      </c>
      <c r="J112" s="7" t="inlineStr">
        <is>
          <t>estandar</t>
        </is>
      </c>
      <c r="K112" s="7" t="inlineStr">
        <is>
          <t>nacional</t>
        </is>
      </c>
      <c r="L112" s="7" t="inlineStr">
        <is>
          <t>Verificado</t>
        </is>
      </c>
      <c r="M112" s="8" t="n">
        <v>1</v>
      </c>
      <c r="N112" s="9" t="n">
        <v>37.93</v>
      </c>
      <c r="O112" s="9" t="n">
        <v>37.93</v>
      </c>
      <c r="P112" s="9" t="n">
        <v>37.93</v>
      </c>
      <c r="Q112" s="7" t="inlineStr">
        <is>
          <t>Sí</t>
        </is>
      </c>
      <c r="R112" s="9">
        <f>IF(N112="","",IF(Q112="Sí",ROUND(N112/1.18,2),N112))</f>
        <v/>
      </c>
      <c r="S112" s="7" t="inlineStr">
        <is>
          <t>2026-09-09</t>
        </is>
      </c>
      <c r="T112" s="5" t="inlineStr">
        <is>
          <t>1 cotización de proveedores</t>
        </is>
      </c>
    </row>
    <row r="113">
      <c r="A113" s="7" t="inlineStr">
        <is>
          <t>MAT-02-064</t>
        </is>
      </c>
      <c r="B113" s="7" t="inlineStr">
        <is>
          <t>Materiales</t>
        </is>
      </c>
      <c r="C113" s="7" t="inlineStr">
        <is>
          <t>Cemento, morteros y aditivos</t>
        </is>
      </c>
      <c r="D113" s="5" t="inlineStr">
        <is>
          <t>Yeso en polvo Paloma, funda de 65 libras</t>
        </is>
      </c>
      <c r="E113" s="5" t="inlineStr">
        <is>
          <t>Yeso de construcción para plafones y terminación · funda de 65 libras</t>
        </is>
      </c>
      <c r="F113" s="5" t="inlineStr">
        <is>
          <t>Material retirado en almacén</t>
        </is>
      </c>
      <c r="G113" s="5" t="inlineStr">
        <is>
          <t>yeso en polvo, yeso de obra</t>
        </is>
      </c>
      <c r="H113" s="7" t="inlineStr">
        <is>
          <t>funda</t>
        </is>
      </c>
      <c r="I113" s="7" t="inlineStr">
        <is>
          <t>Terminación de superficies</t>
        </is>
      </c>
      <c r="J113" s="7" t="inlineStr">
        <is>
          <t>estandar</t>
        </is>
      </c>
      <c r="K113" s="7" t="inlineStr">
        <is>
          <t>nacional</t>
        </is>
      </c>
      <c r="L113" s="7" t="inlineStr">
        <is>
          <t>Verificado</t>
        </is>
      </c>
      <c r="M113" s="8" t="n">
        <v>1</v>
      </c>
      <c r="N113" s="9" t="n">
        <v>373.64</v>
      </c>
      <c r="O113" s="9" t="n">
        <v>373.64</v>
      </c>
      <c r="P113" s="9" t="n">
        <v>373.64</v>
      </c>
      <c r="Q113" s="7" t="inlineStr">
        <is>
          <t>Sí</t>
        </is>
      </c>
      <c r="R113" s="9">
        <f>IF(N113="","",IF(Q113="Sí",ROUND(N113/1.18,2),N113))</f>
        <v/>
      </c>
      <c r="S113" s="7" t="inlineStr">
        <is>
          <t>2026-09-09</t>
        </is>
      </c>
      <c r="T113" s="5" t="inlineStr">
        <is>
          <t>1 cotización de proveedores</t>
        </is>
      </c>
    </row>
    <row r="114">
      <c r="A114" s="7" t="inlineStr">
        <is>
          <t>MAT-02-065</t>
        </is>
      </c>
      <c r="B114" s="7" t="inlineStr">
        <is>
          <t>Materiales</t>
        </is>
      </c>
      <c r="C114" s="7" t="inlineStr">
        <is>
          <t>Cemento, morteros y aditivos</t>
        </is>
      </c>
      <c r="D114" s="5" t="inlineStr">
        <is>
          <t>Fibra de acero para hormigón, funda de 5.3 kg</t>
        </is>
      </c>
      <c r="E114" s="5" t="inlineStr">
        <is>
          <t>Refuerzo disperso para losas y pisos industriales · funda de 5.3 kg</t>
        </is>
      </c>
      <c r="F114" s="5" t="inlineStr">
        <is>
          <t>Material retirado en almacén</t>
        </is>
      </c>
      <c r="G114" s="5" t="inlineStr">
        <is>
          <t>fibra metálica para hormigón</t>
        </is>
      </c>
      <c r="H114" s="7" t="inlineStr">
        <is>
          <t>funda</t>
        </is>
      </c>
      <c r="I114" s="7" t="inlineStr">
        <is>
          <t>Estructura</t>
        </is>
      </c>
      <c r="J114" s="7" t="inlineStr">
        <is>
          <t>estandar</t>
        </is>
      </c>
      <c r="K114" s="7" t="inlineStr">
        <is>
          <t>importado</t>
        </is>
      </c>
      <c r="L114" s="7" t="inlineStr">
        <is>
          <t>Verificado</t>
        </is>
      </c>
      <c r="M114" s="8" t="n">
        <v>1</v>
      </c>
      <c r="N114" s="9" t="n">
        <v>1295.68</v>
      </c>
      <c r="O114" s="9" t="n">
        <v>1295.68</v>
      </c>
      <c r="P114" s="9" t="n">
        <v>1295.68</v>
      </c>
      <c r="Q114" s="7" t="inlineStr">
        <is>
          <t>Sí</t>
        </is>
      </c>
      <c r="R114" s="9">
        <f>IF(N114="","",IF(Q114="Sí",ROUND(N114/1.18,2),N114))</f>
        <v/>
      </c>
      <c r="S114" s="7" t="inlineStr">
        <is>
          <t>2026-09-09</t>
        </is>
      </c>
      <c r="T114" s="5" t="inlineStr">
        <is>
          <t>1 cotización de proveedores</t>
        </is>
      </c>
    </row>
    <row r="115">
      <c r="A115" s="7" t="inlineStr">
        <is>
          <t>MAT-02-066</t>
        </is>
      </c>
      <c r="B115" s="7" t="inlineStr">
        <is>
          <t>Materiales</t>
        </is>
      </c>
      <c r="C115" s="7" t="inlineStr">
        <is>
          <t>Cemento, morteros y aditivos</t>
        </is>
      </c>
      <c r="D115" s="5" t="inlineStr">
        <is>
          <t>Macrofibra sintética para hormigón, funda de 1.5 kg</t>
        </is>
      </c>
      <c r="E115" s="5" t="inlineStr">
        <is>
          <t>Refuerzo disperso para losas y pisos industriales · funda de 1.5 kg</t>
        </is>
      </c>
      <c r="F115" s="5" t="inlineStr">
        <is>
          <t>Material retirado en almacén</t>
        </is>
      </c>
      <c r="G115" s="5" t="inlineStr">
        <is>
          <t>fibra sintética, macrofibra</t>
        </is>
      </c>
      <c r="H115" s="7" t="inlineStr">
        <is>
          <t>funda</t>
        </is>
      </c>
      <c r="I115" s="7" t="inlineStr">
        <is>
          <t>Estructura</t>
        </is>
      </c>
      <c r="J115" s="7" t="inlineStr">
        <is>
          <t>estandar</t>
        </is>
      </c>
      <c r="K115" s="7" t="inlineStr">
        <is>
          <t>importado</t>
        </is>
      </c>
      <c r="L115" s="7" t="inlineStr">
        <is>
          <t>Verificado</t>
        </is>
      </c>
      <c r="M115" s="8" t="n">
        <v>1</v>
      </c>
      <c r="N115" s="9" t="n">
        <v>807.79</v>
      </c>
      <c r="O115" s="9" t="n">
        <v>807.79</v>
      </c>
      <c r="P115" s="9" t="n">
        <v>807.79</v>
      </c>
      <c r="Q115" s="7" t="inlineStr">
        <is>
          <t>Sí</t>
        </is>
      </c>
      <c r="R115" s="9">
        <f>IF(N115="","",IF(Q115="Sí",ROUND(N115/1.18,2),N115))</f>
        <v/>
      </c>
      <c r="S115" s="7" t="inlineStr">
        <is>
          <t>2026-09-09</t>
        </is>
      </c>
      <c r="T115" s="5" t="inlineStr">
        <is>
          <t>1 cotización de proveedores</t>
        </is>
      </c>
    </row>
    <row r="116">
      <c r="A116" s="7" t="inlineStr">
        <is>
          <t>MAT-04-027</t>
        </is>
      </c>
      <c r="B116" s="7" t="inlineStr">
        <is>
          <t>Materiales</t>
        </is>
      </c>
      <c r="C116" s="7" t="inlineStr">
        <is>
          <t>Acero de refuerzo y metales</t>
        </is>
      </c>
      <c r="D116" s="5" t="inlineStr">
        <is>
          <t>Alambre liso galvanizado calibre 10</t>
        </is>
      </c>
      <c r="E116" s="5" t="inlineStr">
        <is>
          <t>Acero al carbono con acabado galvanizado · calibre 10</t>
        </is>
      </c>
      <c r="F116" s="5" t="inlineStr">
        <is>
          <t>Material retirado en almacén</t>
        </is>
      </c>
      <c r="G116" s="5" t="inlineStr">
        <is>
          <t>alambre galvanizado, alambre de amarre</t>
        </is>
      </c>
      <c r="H116" s="7" t="inlineStr">
        <is>
          <t>lb</t>
        </is>
      </c>
      <c r="I116" s="7" t="inlineStr">
        <is>
          <t>Estructura</t>
        </is>
      </c>
      <c r="J116" s="7" t="inlineStr">
        <is>
          <t>estandar</t>
        </is>
      </c>
      <c r="K116" s="7" t="inlineStr">
        <is>
          <t>nacional</t>
        </is>
      </c>
      <c r="L116" s="7" t="inlineStr">
        <is>
          <t>Verificado</t>
        </is>
      </c>
      <c r="M116" s="8" t="n">
        <v>1</v>
      </c>
      <c r="N116" s="9" t="n">
        <v>61.12</v>
      </c>
      <c r="O116" s="9" t="n">
        <v>61.12</v>
      </c>
      <c r="P116" s="9" t="n">
        <v>61.12</v>
      </c>
      <c r="Q116" s="7" t="inlineStr">
        <is>
          <t>Sí</t>
        </is>
      </c>
      <c r="R116" s="9">
        <f>IF(N116="","",IF(Q116="Sí",ROUND(N116/1.18,2),N116))</f>
        <v/>
      </c>
      <c r="S116" s="7" t="inlineStr">
        <is>
          <t>2026-09-09</t>
        </is>
      </c>
      <c r="T116" s="5" t="inlineStr">
        <is>
          <t>1 cotización de proveedores</t>
        </is>
      </c>
    </row>
    <row r="117">
      <c r="A117" s="7" t="inlineStr">
        <is>
          <t>MAT-04-028</t>
        </is>
      </c>
      <c r="B117" s="7" t="inlineStr">
        <is>
          <t>Materiales</t>
        </is>
      </c>
      <c r="C117" s="7" t="inlineStr">
        <is>
          <t>Acero de refuerzo y metales</t>
        </is>
      </c>
      <c r="D117" s="5" t="inlineStr">
        <is>
          <t>Alambre liso galvanizado calibre 12</t>
        </is>
      </c>
      <c r="E117" s="5" t="inlineStr">
        <is>
          <t>Acero al carbono con acabado galvanizado · calibre 12</t>
        </is>
      </c>
      <c r="F117" s="5" t="inlineStr">
        <is>
          <t>Material retirado en almacén</t>
        </is>
      </c>
      <c r="G117" s="5" t="inlineStr">
        <is>
          <t>alambre galvanizado, alambre de amarre</t>
        </is>
      </c>
      <c r="H117" s="7" t="inlineStr">
        <is>
          <t>lb</t>
        </is>
      </c>
      <c r="I117" s="7" t="inlineStr">
        <is>
          <t>Estructura</t>
        </is>
      </c>
      <c r="J117" s="7" t="inlineStr">
        <is>
          <t>estandar</t>
        </is>
      </c>
      <c r="K117" s="7" t="inlineStr">
        <is>
          <t>nacional</t>
        </is>
      </c>
      <c r="L117" s="7" t="inlineStr">
        <is>
          <t>Verificado</t>
        </is>
      </c>
      <c r="M117" s="8" t="n">
        <v>1</v>
      </c>
      <c r="N117" s="9" t="n">
        <v>61.12</v>
      </c>
      <c r="O117" s="9" t="n">
        <v>61.12</v>
      </c>
      <c r="P117" s="9" t="n">
        <v>61.12</v>
      </c>
      <c r="Q117" s="7" t="inlineStr">
        <is>
          <t>Sí</t>
        </is>
      </c>
      <c r="R117" s="9">
        <f>IF(N117="","",IF(Q117="Sí",ROUND(N117/1.18,2),N117))</f>
        <v/>
      </c>
      <c r="S117" s="7" t="inlineStr">
        <is>
          <t>2026-09-09</t>
        </is>
      </c>
      <c r="T117" s="5" t="inlineStr">
        <is>
          <t>1 cotización de proveedores</t>
        </is>
      </c>
    </row>
    <row r="118">
      <c r="A118" s="7" t="inlineStr">
        <is>
          <t>MAT-04-029</t>
        </is>
      </c>
      <c r="B118" s="7" t="inlineStr">
        <is>
          <t>Materiales</t>
        </is>
      </c>
      <c r="C118" s="7" t="inlineStr">
        <is>
          <t>Acero de refuerzo y metales</t>
        </is>
      </c>
      <c r="D118" s="5" t="inlineStr">
        <is>
          <t>Alambre liso galvanizado calibre 16</t>
        </is>
      </c>
      <c r="E118" s="5" t="inlineStr">
        <is>
          <t>Acero al carbono con acabado galvanizado · calibre 16</t>
        </is>
      </c>
      <c r="F118" s="5" t="inlineStr">
        <is>
          <t>Material retirado en almacén</t>
        </is>
      </c>
      <c r="G118" s="5" t="inlineStr">
        <is>
          <t>alambre galvanizado, alambre de amarre</t>
        </is>
      </c>
      <c r="H118" s="7" t="inlineStr">
        <is>
          <t>lb</t>
        </is>
      </c>
      <c r="I118" s="7" t="inlineStr">
        <is>
          <t>Estructura</t>
        </is>
      </c>
      <c r="J118" s="7" t="inlineStr">
        <is>
          <t>estandar</t>
        </is>
      </c>
      <c r="K118" s="7" t="inlineStr">
        <is>
          <t>nacional</t>
        </is>
      </c>
      <c r="L118" s="7" t="inlineStr">
        <is>
          <t>Verificado</t>
        </is>
      </c>
      <c r="M118" s="8" t="n">
        <v>1</v>
      </c>
      <c r="N118" s="9" t="n">
        <v>56.59</v>
      </c>
      <c r="O118" s="9" t="n">
        <v>56.59</v>
      </c>
      <c r="P118" s="9" t="n">
        <v>56.59</v>
      </c>
      <c r="Q118" s="7" t="inlineStr">
        <is>
          <t>Sí</t>
        </is>
      </c>
      <c r="R118" s="9">
        <f>IF(N118="","",IF(Q118="Sí",ROUND(N118/1.18,2),N118))</f>
        <v/>
      </c>
      <c r="S118" s="7" t="inlineStr">
        <is>
          <t>2026-09-09</t>
        </is>
      </c>
      <c r="T118" s="5" t="inlineStr">
        <is>
          <t>1 cotización de proveedores</t>
        </is>
      </c>
    </row>
    <row r="119">
      <c r="A119" s="7" t="inlineStr">
        <is>
          <t>MAT-04-030</t>
        </is>
      </c>
      <c r="B119" s="7" t="inlineStr">
        <is>
          <t>Materiales</t>
        </is>
      </c>
      <c r="C119" s="7" t="inlineStr">
        <is>
          <t>Acero de refuerzo y metales</t>
        </is>
      </c>
      <c r="D119" s="5" t="inlineStr">
        <is>
          <t>Separador plástico para varilla 3/8"</t>
        </is>
      </c>
      <c r="E119" s="5" t="inlineStr">
        <is>
          <t>Silleta plástica para mantener el recubrimiento del acero · 3/8"</t>
        </is>
      </c>
      <c r="F119" s="5" t="inlineStr">
        <is>
          <t>Material retirado en almacén</t>
        </is>
      </c>
      <c r="G119" s="5" t="inlineStr">
        <is>
          <t>silleta, separador de varilla, galleta</t>
        </is>
      </c>
      <c r="H119" s="7" t="inlineStr">
        <is>
          <t>unidad</t>
        </is>
      </c>
      <c r="I119" s="7" t="inlineStr">
        <is>
          <t>Estructura</t>
        </is>
      </c>
      <c r="J119" s="7" t="inlineStr">
        <is>
          <t>estandar</t>
        </is>
      </c>
      <c r="K119" s="7" t="inlineStr">
        <is>
          <t>importado</t>
        </is>
      </c>
      <c r="L119" s="7" t="inlineStr">
        <is>
          <t>Verificado</t>
        </is>
      </c>
      <c r="M119" s="8" t="n">
        <v>1</v>
      </c>
      <c r="N119" s="9" t="n">
        <v>30.48</v>
      </c>
      <c r="O119" s="9" t="n">
        <v>30.48</v>
      </c>
      <c r="P119" s="9" t="n">
        <v>30.48</v>
      </c>
      <c r="Q119" s="7" t="inlineStr">
        <is>
          <t>Sí</t>
        </is>
      </c>
      <c r="R119" s="9">
        <f>IF(N119="","",IF(Q119="Sí",ROUND(N119/1.18,2),N119))</f>
        <v/>
      </c>
      <c r="S119" s="7" t="inlineStr">
        <is>
          <t>2026-09-09</t>
        </is>
      </c>
      <c r="T119" s="5" t="inlineStr">
        <is>
          <t>1 cotización de proveedores</t>
        </is>
      </c>
    </row>
    <row r="120">
      <c r="A120" s="7" t="inlineStr">
        <is>
          <t>MAT-04-031</t>
        </is>
      </c>
      <c r="B120" s="7" t="inlineStr">
        <is>
          <t>Materiales</t>
        </is>
      </c>
      <c r="C120" s="7" t="inlineStr">
        <is>
          <t>Acero de refuerzo y metales</t>
        </is>
      </c>
      <c r="D120" s="5" t="inlineStr">
        <is>
          <t>Separador plástico para varilla 1/2"</t>
        </is>
      </c>
      <c r="E120" s="5" t="inlineStr">
        <is>
          <t>Silleta plástica para mantener el recubrimiento del acero · 1/2"</t>
        </is>
      </c>
      <c r="F120" s="5" t="inlineStr">
        <is>
          <t>Material retirado en almacén</t>
        </is>
      </c>
      <c r="G120" s="5" t="inlineStr">
        <is>
          <t>silleta, separador de varilla, galleta</t>
        </is>
      </c>
      <c r="H120" s="7" t="inlineStr">
        <is>
          <t>unidad</t>
        </is>
      </c>
      <c r="I120" s="7" t="inlineStr">
        <is>
          <t>Estructura</t>
        </is>
      </c>
      <c r="J120" s="7" t="inlineStr">
        <is>
          <t>estandar</t>
        </is>
      </c>
      <c r="K120" s="7" t="inlineStr">
        <is>
          <t>importado</t>
        </is>
      </c>
      <c r="L120" s="7" t="inlineStr">
        <is>
          <t>Verificado</t>
        </is>
      </c>
      <c r="M120" s="8" t="n">
        <v>1</v>
      </c>
      <c r="N120" s="9" t="n">
        <v>45.71</v>
      </c>
      <c r="O120" s="9" t="n">
        <v>45.71</v>
      </c>
      <c r="P120" s="9" t="n">
        <v>45.71</v>
      </c>
      <c r="Q120" s="7" t="inlineStr">
        <is>
          <t>Sí</t>
        </is>
      </c>
      <c r="R120" s="9">
        <f>IF(N120="","",IF(Q120="Sí",ROUND(N120/1.18,2),N120))</f>
        <v/>
      </c>
      <c r="S120" s="7" t="inlineStr">
        <is>
          <t>2026-09-09</t>
        </is>
      </c>
      <c r="T120" s="5" t="inlineStr">
        <is>
          <t>1 cotización de proveedores</t>
        </is>
      </c>
    </row>
    <row r="121">
      <c r="A121" s="7" t="inlineStr">
        <is>
          <t>MAT-04-032</t>
        </is>
      </c>
      <c r="B121" s="7" t="inlineStr">
        <is>
          <t>Materiales</t>
        </is>
      </c>
      <c r="C121" s="7" t="inlineStr">
        <is>
          <t>Acero de refuerzo y metales</t>
        </is>
      </c>
      <c r="D121" s="5" t="inlineStr">
        <is>
          <t>Separador plástico para varilla 5/8"</t>
        </is>
      </c>
      <c r="E121" s="5" t="inlineStr">
        <is>
          <t>Silleta plástica para mantener el recubrimiento del acero · 5/8"</t>
        </is>
      </c>
      <c r="F121" s="5" t="inlineStr">
        <is>
          <t>Material retirado en almacén</t>
        </is>
      </c>
      <c r="G121" s="5" t="inlineStr">
        <is>
          <t>silleta, separador de varilla, galleta</t>
        </is>
      </c>
      <c r="H121" s="7" t="inlineStr">
        <is>
          <t>unidad</t>
        </is>
      </c>
      <c r="I121" s="7" t="inlineStr">
        <is>
          <t>Estructura</t>
        </is>
      </c>
      <c r="J121" s="7" t="inlineStr">
        <is>
          <t>estandar</t>
        </is>
      </c>
      <c r="K121" s="7" t="inlineStr">
        <is>
          <t>importado</t>
        </is>
      </c>
      <c r="L121" s="7" t="inlineStr">
        <is>
          <t>Verificado</t>
        </is>
      </c>
      <c r="M121" s="8" t="n">
        <v>1</v>
      </c>
      <c r="N121" s="9" t="n">
        <v>54.43</v>
      </c>
      <c r="O121" s="9" t="n">
        <v>54.43</v>
      </c>
      <c r="P121" s="9" t="n">
        <v>54.43</v>
      </c>
      <c r="Q121" s="7" t="inlineStr">
        <is>
          <t>Sí</t>
        </is>
      </c>
      <c r="R121" s="9">
        <f>IF(N121="","",IF(Q121="Sí",ROUND(N121/1.18,2),N121))</f>
        <v/>
      </c>
      <c r="S121" s="7" t="inlineStr">
        <is>
          <t>2026-09-09</t>
        </is>
      </c>
      <c r="T121" s="5" t="inlineStr">
        <is>
          <t>1 cotización de proveedores</t>
        </is>
      </c>
    </row>
    <row r="122">
      <c r="A122" s="7" t="inlineStr">
        <is>
          <t>MAT-04-033</t>
        </is>
      </c>
      <c r="B122" s="7" t="inlineStr">
        <is>
          <t>Materiales</t>
        </is>
      </c>
      <c r="C122" s="7" t="inlineStr">
        <is>
          <t>Acero de refuerzo y metales</t>
        </is>
      </c>
      <c r="D122" s="5" t="inlineStr">
        <is>
          <t>Separador plástico para varilla 3/4"</t>
        </is>
      </c>
      <c r="E122" s="5" t="inlineStr">
        <is>
          <t>Silleta plástica para mantener el recubrimiento del acero · 3/4"</t>
        </is>
      </c>
      <c r="F122" s="5" t="inlineStr">
        <is>
          <t>Material retirado en almacén</t>
        </is>
      </c>
      <c r="G122" s="5" t="inlineStr">
        <is>
          <t>silleta, separador de varilla, galleta</t>
        </is>
      </c>
      <c r="H122" s="7" t="inlineStr">
        <is>
          <t>unidad</t>
        </is>
      </c>
      <c r="I122" s="7" t="inlineStr">
        <is>
          <t>Estructura</t>
        </is>
      </c>
      <c r="J122" s="7" t="inlineStr">
        <is>
          <t>estandar</t>
        </is>
      </c>
      <c r="K122" s="7" t="inlineStr">
        <is>
          <t>importado</t>
        </is>
      </c>
      <c r="L122" s="7" t="inlineStr">
        <is>
          <t>Verificado</t>
        </is>
      </c>
      <c r="M122" s="8" t="n">
        <v>1</v>
      </c>
      <c r="N122" s="9" t="n">
        <v>63.13</v>
      </c>
      <c r="O122" s="9" t="n">
        <v>63.13</v>
      </c>
      <c r="P122" s="9" t="n">
        <v>63.13</v>
      </c>
      <c r="Q122" s="7" t="inlineStr">
        <is>
          <t>Sí</t>
        </is>
      </c>
      <c r="R122" s="9">
        <f>IF(N122="","",IF(Q122="Sí",ROUND(N122/1.18,2),N122))</f>
        <v/>
      </c>
      <c r="S122" s="7" t="inlineStr">
        <is>
          <t>2026-09-09</t>
        </is>
      </c>
      <c r="T122" s="5" t="inlineStr">
        <is>
          <t>1 cotización de proveedores</t>
        </is>
      </c>
    </row>
    <row r="123">
      <c r="A123" s="7" t="inlineStr">
        <is>
          <t>MAT-04-034</t>
        </is>
      </c>
      <c r="B123" s="7" t="inlineStr">
        <is>
          <t>Materiales</t>
        </is>
      </c>
      <c r="C123" s="7" t="inlineStr">
        <is>
          <t>Acero de refuerzo y metales</t>
        </is>
      </c>
      <c r="D123" s="5" t="inlineStr">
        <is>
          <t>Separador plástico para varilla 1"</t>
        </is>
      </c>
      <c r="E123" s="5" t="inlineStr">
        <is>
          <t>Silleta plástica para mantener el recubrimiento del acero · 1"</t>
        </is>
      </c>
      <c r="F123" s="5" t="inlineStr">
        <is>
          <t>Material retirado en almacén</t>
        </is>
      </c>
      <c r="G123" s="5" t="inlineStr">
        <is>
          <t>silleta, separador de varilla, galleta</t>
        </is>
      </c>
      <c r="H123" s="7" t="inlineStr">
        <is>
          <t>unidad</t>
        </is>
      </c>
      <c r="I123" s="7" t="inlineStr">
        <is>
          <t>Estructura</t>
        </is>
      </c>
      <c r="J123" s="7" t="inlineStr">
        <is>
          <t>estandar</t>
        </is>
      </c>
      <c r="K123" s="7" t="inlineStr">
        <is>
          <t>importado</t>
        </is>
      </c>
      <c r="L123" s="7" t="inlineStr">
        <is>
          <t>Verificado</t>
        </is>
      </c>
      <c r="M123" s="8" t="n">
        <v>1</v>
      </c>
      <c r="N123" s="9" t="n">
        <v>70.75</v>
      </c>
      <c r="O123" s="9" t="n">
        <v>70.75</v>
      </c>
      <c r="P123" s="9" t="n">
        <v>70.75</v>
      </c>
      <c r="Q123" s="7" t="inlineStr">
        <is>
          <t>Sí</t>
        </is>
      </c>
      <c r="R123" s="9">
        <f>IF(N123="","",IF(Q123="Sí",ROUND(N123/1.18,2),N123))</f>
        <v/>
      </c>
      <c r="S123" s="7" t="inlineStr">
        <is>
          <t>2026-09-09</t>
        </is>
      </c>
      <c r="T123" s="5" t="inlineStr">
        <is>
          <t>1 cotización de proveedores</t>
        </is>
      </c>
    </row>
    <row r="124">
      <c r="A124" s="7" t="inlineStr">
        <is>
          <t>MAT-04-035</t>
        </is>
      </c>
      <c r="B124" s="7" t="inlineStr">
        <is>
          <t>Materiales</t>
        </is>
      </c>
      <c r="C124" s="7" t="inlineStr">
        <is>
          <t>Acero de refuerzo y metales</t>
        </is>
      </c>
      <c r="D124" s="5" t="inlineStr">
        <is>
          <t>Separador plástico para varilla 1 1/4"</t>
        </is>
      </c>
      <c r="E124" s="5" t="inlineStr">
        <is>
          <t>Silleta plástica para mantener el recubrimiento del acero · 1 1/4"</t>
        </is>
      </c>
      <c r="F124" s="5" t="inlineStr">
        <is>
          <t>Material retirado en almacén</t>
        </is>
      </c>
      <c r="G124" s="5" t="inlineStr">
        <is>
          <t>silleta, separador de varilla, galleta</t>
        </is>
      </c>
      <c r="H124" s="7" t="inlineStr">
        <is>
          <t>unidad</t>
        </is>
      </c>
      <c r="I124" s="7" t="inlineStr">
        <is>
          <t>Estructura</t>
        </is>
      </c>
      <c r="J124" s="7" t="inlineStr">
        <is>
          <t>estandar</t>
        </is>
      </c>
      <c r="K124" s="7" t="inlineStr">
        <is>
          <t>importado</t>
        </is>
      </c>
      <c r="L124" s="7" t="inlineStr">
        <is>
          <t>Verificado</t>
        </is>
      </c>
      <c r="M124" s="8" t="n">
        <v>1</v>
      </c>
      <c r="N124" s="9" t="n">
        <v>78.36</v>
      </c>
      <c r="O124" s="9" t="n">
        <v>78.36</v>
      </c>
      <c r="P124" s="9" t="n">
        <v>78.36</v>
      </c>
      <c r="Q124" s="7" t="inlineStr">
        <is>
          <t>Sí</t>
        </is>
      </c>
      <c r="R124" s="9">
        <f>IF(N124="","",IF(Q124="Sí",ROUND(N124/1.18,2),N124))</f>
        <v/>
      </c>
      <c r="S124" s="7" t="inlineStr">
        <is>
          <t>2026-09-09</t>
        </is>
      </c>
      <c r="T124" s="5" t="inlineStr">
        <is>
          <t>1 cotización de proveedores</t>
        </is>
      </c>
    </row>
    <row r="125">
      <c r="A125" s="7" t="inlineStr">
        <is>
          <t>MAT-04-036</t>
        </is>
      </c>
      <c r="B125" s="7" t="inlineStr">
        <is>
          <t>Materiales</t>
        </is>
      </c>
      <c r="C125" s="7" t="inlineStr">
        <is>
          <t>Acero de refuerzo y metales</t>
        </is>
      </c>
      <c r="D125" s="5" t="inlineStr">
        <is>
          <t>Coupler mecánico para varilla 3/4"</t>
        </is>
      </c>
      <c r="E125" s="5" t="inlineStr">
        <is>
          <t>Empalme mecánico roscado para varilla de refuerzo · 3/4" · serie Q19 (19 mm)</t>
        </is>
      </c>
      <c r="F125" s="5" t="inlineStr">
        <is>
          <t>Material retirado en almacén</t>
        </is>
      </c>
      <c r="G125" s="5" t="inlineStr">
        <is>
          <t>coupler, empalme mecánico de varilla</t>
        </is>
      </c>
      <c r="H125" s="7" t="inlineStr">
        <is>
          <t>unidad</t>
        </is>
      </c>
      <c r="I125" s="7" t="inlineStr">
        <is>
          <t>Estructura</t>
        </is>
      </c>
      <c r="J125" s="7" t="inlineStr">
        <is>
          <t>estandar</t>
        </is>
      </c>
      <c r="K125" s="7" t="inlineStr">
        <is>
          <t>importado</t>
        </is>
      </c>
      <c r="L125" s="7" t="inlineStr">
        <is>
          <t>Verificado</t>
        </is>
      </c>
      <c r="M125" s="8" t="n">
        <v>1</v>
      </c>
      <c r="N125" s="9" t="n">
        <v>228.57</v>
      </c>
      <c r="O125" s="9" t="n">
        <v>228.57</v>
      </c>
      <c r="P125" s="9" t="n">
        <v>228.57</v>
      </c>
      <c r="Q125" s="7" t="inlineStr">
        <is>
          <t>Sí</t>
        </is>
      </c>
      <c r="R125" s="9">
        <f>IF(N125="","",IF(Q125="Sí",ROUND(N125/1.18,2),N125))</f>
        <v/>
      </c>
      <c r="S125" s="7" t="inlineStr">
        <is>
          <t>2026-09-09</t>
        </is>
      </c>
      <c r="T125" s="5" t="inlineStr">
        <is>
          <t>1 cotización de proveedores</t>
        </is>
      </c>
    </row>
    <row r="126">
      <c r="A126" s="7" t="inlineStr">
        <is>
          <t>MAT-04-037</t>
        </is>
      </c>
      <c r="B126" s="7" t="inlineStr">
        <is>
          <t>Materiales</t>
        </is>
      </c>
      <c r="C126" s="7" t="inlineStr">
        <is>
          <t>Acero de refuerzo y metales</t>
        </is>
      </c>
      <c r="D126" s="5" t="inlineStr">
        <is>
          <t>Coupler mecánico para varilla 1"</t>
        </is>
      </c>
      <c r="E126" s="5" t="inlineStr">
        <is>
          <t>Empalme mecánico roscado para varilla de refuerzo · 1" · serie Q25 (25 mm)</t>
        </is>
      </c>
      <c r="F126" s="5" t="inlineStr">
        <is>
          <t>Material retirado en almacén</t>
        </is>
      </c>
      <c r="G126" s="5" t="inlineStr">
        <is>
          <t>coupler, empalme mecánico de varilla</t>
        </is>
      </c>
      <c r="H126" s="7" t="inlineStr">
        <is>
          <t>unidad</t>
        </is>
      </c>
      <c r="I126" s="7" t="inlineStr">
        <is>
          <t>Estructura</t>
        </is>
      </c>
      <c r="J126" s="7" t="inlineStr">
        <is>
          <t>estandar</t>
        </is>
      </c>
      <c r="K126" s="7" t="inlineStr">
        <is>
          <t>importado</t>
        </is>
      </c>
      <c r="L126" s="7" t="inlineStr">
        <is>
          <t>Verificado</t>
        </is>
      </c>
      <c r="M126" s="8" t="n">
        <v>1</v>
      </c>
      <c r="N126" s="9" t="n">
        <v>434.26</v>
      </c>
      <c r="O126" s="9" t="n">
        <v>434.26</v>
      </c>
      <c r="P126" s="9" t="n">
        <v>434.26</v>
      </c>
      <c r="Q126" s="7" t="inlineStr">
        <is>
          <t>Sí</t>
        </is>
      </c>
      <c r="R126" s="9">
        <f>IF(N126="","",IF(Q126="Sí",ROUND(N126/1.18,2),N126))</f>
        <v/>
      </c>
      <c r="S126" s="7" t="inlineStr">
        <is>
          <t>2026-09-09</t>
        </is>
      </c>
      <c r="T126" s="5" t="inlineStr">
        <is>
          <t>1 cotización de proveedores</t>
        </is>
      </c>
    </row>
    <row r="127">
      <c r="A127" s="7" t="inlineStr">
        <is>
          <t>MAT-04-038</t>
        </is>
      </c>
      <c r="B127" s="7" t="inlineStr">
        <is>
          <t>Materiales</t>
        </is>
      </c>
      <c r="C127" s="7" t="inlineStr">
        <is>
          <t>Acero de refuerzo y metales</t>
        </is>
      </c>
      <c r="D127" s="5" t="inlineStr">
        <is>
          <t>Coupler mecánico para varilla 1 1/8"</t>
        </is>
      </c>
      <c r="E127" s="5" t="inlineStr">
        <is>
          <t>Empalme mecánico roscado para varilla de refuerzo · 1 1/8" · serie Q28 (28 mm)</t>
        </is>
      </c>
      <c r="F127" s="5" t="inlineStr">
        <is>
          <t>Material retirado en almacén</t>
        </is>
      </c>
      <c r="G127" s="5" t="inlineStr">
        <is>
          <t>coupler, empalme mecánico de varilla</t>
        </is>
      </c>
      <c r="H127" s="7" t="inlineStr">
        <is>
          <t>unidad</t>
        </is>
      </c>
      <c r="I127" s="7" t="inlineStr">
        <is>
          <t>Estructura</t>
        </is>
      </c>
      <c r="J127" s="7" t="inlineStr">
        <is>
          <t>estandar</t>
        </is>
      </c>
      <c r="K127" s="7" t="inlineStr">
        <is>
          <t>importado</t>
        </is>
      </c>
      <c r="L127" s="7" t="inlineStr">
        <is>
          <t>Verificado</t>
        </is>
      </c>
      <c r="M127" s="8" t="n">
        <v>1</v>
      </c>
      <c r="N127" s="9" t="n">
        <v>697.6799999999999</v>
      </c>
      <c r="O127" s="9" t="n">
        <v>697.6799999999999</v>
      </c>
      <c r="P127" s="9" t="n">
        <v>697.6799999999999</v>
      </c>
      <c r="Q127" s="7" t="inlineStr">
        <is>
          <t>Sí</t>
        </is>
      </c>
      <c r="R127" s="9">
        <f>IF(N127="","",IF(Q127="Sí",ROUND(N127/1.18,2),N127))</f>
        <v/>
      </c>
      <c r="S127" s="7" t="inlineStr">
        <is>
          <t>2026-09-09</t>
        </is>
      </c>
      <c r="T127" s="5" t="inlineStr">
        <is>
          <t>1 cotización de proveedores</t>
        </is>
      </c>
    </row>
    <row r="128">
      <c r="A128" s="7" t="inlineStr">
        <is>
          <t>MAT-04-039</t>
        </is>
      </c>
      <c r="B128" s="7" t="inlineStr">
        <is>
          <t>Materiales</t>
        </is>
      </c>
      <c r="C128" s="7" t="inlineStr">
        <is>
          <t>Acero de refuerzo y metales</t>
        </is>
      </c>
      <c r="D128" s="5" t="inlineStr">
        <is>
          <t>Coupler mecánico para varilla 1 1/4"</t>
        </is>
      </c>
      <c r="E128" s="5" t="inlineStr">
        <is>
          <t>Empalme mecánico roscado para varilla de refuerzo · 1 1/4" · serie Q32 (32 mm)</t>
        </is>
      </c>
      <c r="F128" s="5" t="inlineStr">
        <is>
          <t>Material retirado en almacén</t>
        </is>
      </c>
      <c r="G128" s="5" t="inlineStr">
        <is>
          <t>coupler, empalme mecánico de varilla</t>
        </is>
      </c>
      <c r="H128" s="7" t="inlineStr">
        <is>
          <t>unidad</t>
        </is>
      </c>
      <c r="I128" s="7" t="inlineStr">
        <is>
          <t>Estructura</t>
        </is>
      </c>
      <c r="J128" s="7" t="inlineStr">
        <is>
          <t>estandar</t>
        </is>
      </c>
      <c r="K128" s="7" t="inlineStr">
        <is>
          <t>importado</t>
        </is>
      </c>
      <c r="L128" s="7" t="inlineStr">
        <is>
          <t>Verificado</t>
        </is>
      </c>
      <c r="M128" s="8" t="n">
        <v>1</v>
      </c>
      <c r="N128" s="9" t="n">
        <v>854.4</v>
      </c>
      <c r="O128" s="9" t="n">
        <v>854.4</v>
      </c>
      <c r="P128" s="9" t="n">
        <v>854.4</v>
      </c>
      <c r="Q128" s="7" t="inlineStr">
        <is>
          <t>Sí</t>
        </is>
      </c>
      <c r="R128" s="9">
        <f>IF(N128="","",IF(Q128="Sí",ROUND(N128/1.18,2),N128))</f>
        <v/>
      </c>
      <c r="S128" s="7" t="inlineStr">
        <is>
          <t>2026-09-09</t>
        </is>
      </c>
      <c r="T128" s="5" t="inlineStr">
        <is>
          <t>1 cotización de proveedores</t>
        </is>
      </c>
    </row>
    <row r="129">
      <c r="A129" s="7" t="inlineStr">
        <is>
          <t>MAT-04-040</t>
        </is>
      </c>
      <c r="B129" s="7" t="inlineStr">
        <is>
          <t>Materiales</t>
        </is>
      </c>
      <c r="C129" s="7" t="inlineStr">
        <is>
          <t>Acero de refuerzo y metales</t>
        </is>
      </c>
      <c r="D129" s="5" t="inlineStr">
        <is>
          <t>Coupler mecánico para varilla 1 3/8"</t>
        </is>
      </c>
      <c r="E129" s="5" t="inlineStr">
        <is>
          <t>Empalme mecánico roscado para varilla de refuerzo · 1 3/8" · serie Q35 (35 mm)</t>
        </is>
      </c>
      <c r="F129" s="5" t="inlineStr">
        <is>
          <t>Material retirado en almacén</t>
        </is>
      </c>
      <c r="G129" s="5" t="inlineStr">
        <is>
          <t>coupler, empalme mecánico de varilla</t>
        </is>
      </c>
      <c r="H129" s="7" t="inlineStr">
        <is>
          <t>unidad</t>
        </is>
      </c>
      <c r="I129" s="7" t="inlineStr">
        <is>
          <t>Estructura</t>
        </is>
      </c>
      <c r="J129" s="7" t="inlineStr">
        <is>
          <t>estandar</t>
        </is>
      </c>
      <c r="K129" s="7" t="inlineStr">
        <is>
          <t>importado</t>
        </is>
      </c>
      <c r="L129" s="7" t="inlineStr">
        <is>
          <t>Verificado</t>
        </is>
      </c>
      <c r="M129" s="8" t="n">
        <v>1</v>
      </c>
      <c r="N129" s="9" t="n">
        <v>1066.64</v>
      </c>
      <c r="O129" s="9" t="n">
        <v>1066.64</v>
      </c>
      <c r="P129" s="9" t="n">
        <v>1066.64</v>
      </c>
      <c r="Q129" s="7" t="inlineStr">
        <is>
          <t>Sí</t>
        </is>
      </c>
      <c r="R129" s="9">
        <f>IF(N129="","",IF(Q129="Sí",ROUND(N129/1.18,2),N129))</f>
        <v/>
      </c>
      <c r="S129" s="7" t="inlineStr">
        <is>
          <t>2026-09-09</t>
        </is>
      </c>
      <c r="T129" s="5" t="inlineStr">
        <is>
          <t>1 cotización de proveedores</t>
        </is>
      </c>
    </row>
    <row r="130">
      <c r="A130" s="7" t="inlineStr">
        <is>
          <t>MAT-04-041</t>
        </is>
      </c>
      <c r="B130" s="7" t="inlineStr">
        <is>
          <t>Materiales</t>
        </is>
      </c>
      <c r="C130" s="7" t="inlineStr">
        <is>
          <t>Acero de refuerzo y metales</t>
        </is>
      </c>
      <c r="D130" s="5" t="inlineStr">
        <is>
          <t>Alambre galvanizado picado, caja de 50 lb</t>
        </is>
      </c>
      <c r="E130" s="5" t="inlineStr">
        <is>
          <t>Alambre galvanizado cortado a medida para amarre · caja de 50 libras</t>
        </is>
      </c>
      <c r="F130" s="5" t="inlineStr">
        <is>
          <t>Material retirado en almacén</t>
        </is>
      </c>
      <c r="G130" s="5" t="inlineStr">
        <is>
          <t>alambre picado, alambre cortado de amarre</t>
        </is>
      </c>
      <c r="H130" s="7" t="inlineStr">
        <is>
          <t>caja</t>
        </is>
      </c>
      <c r="I130" s="7" t="inlineStr">
        <is>
          <t>Estructura</t>
        </is>
      </c>
      <c r="J130" s="7" t="inlineStr">
        <is>
          <t>estandar</t>
        </is>
      </c>
      <c r="K130" s="7" t="inlineStr">
        <is>
          <t>importado</t>
        </is>
      </c>
      <c r="L130" s="7" t="inlineStr">
        <is>
          <t>Verificado</t>
        </is>
      </c>
      <c r="M130" s="8" t="n">
        <v>1</v>
      </c>
      <c r="N130" s="9" t="n">
        <v>2488.96</v>
      </c>
      <c r="O130" s="9" t="n">
        <v>2488.96</v>
      </c>
      <c r="P130" s="9" t="n">
        <v>2488.96</v>
      </c>
      <c r="Q130" s="7" t="inlineStr">
        <is>
          <t>Sí</t>
        </is>
      </c>
      <c r="R130" s="9">
        <f>IF(N130="","",IF(Q130="Sí",ROUND(N130/1.18,2),N130))</f>
        <v/>
      </c>
      <c r="S130" s="7" t="inlineStr">
        <is>
          <t>2026-09-09</t>
        </is>
      </c>
      <c r="T130" s="5" t="inlineStr">
        <is>
          <t>1 cotización de proveedores</t>
        </is>
      </c>
    </row>
    <row r="131">
      <c r="A131" s="7" t="inlineStr">
        <is>
          <t>MAT-04-042</t>
        </is>
      </c>
      <c r="B131" s="7" t="inlineStr">
        <is>
          <t>Materiales</t>
        </is>
      </c>
      <c r="C131" s="7" t="inlineStr">
        <is>
          <t>Acero de refuerzo y metales</t>
        </is>
      </c>
      <c r="D131" s="5" t="inlineStr">
        <is>
          <t>Alambre liso galvanizado picado calibre 16, paquete de 10 lb</t>
        </is>
      </c>
      <c r="E131" s="5" t="inlineStr">
        <is>
          <t>Alambre liso galvanizado cortado para amarre · calibre 16 · paquete de 10 libras</t>
        </is>
      </c>
      <c r="F131" s="5" t="inlineStr">
        <is>
          <t>Material retirado en almacén</t>
        </is>
      </c>
      <c r="G131" s="5" t="inlineStr">
        <is>
          <t>alambre picado, alambre de amarre cortado</t>
        </is>
      </c>
      <c r="H131" s="7" t="inlineStr">
        <is>
          <t>paquete</t>
        </is>
      </c>
      <c r="I131" s="7" t="inlineStr">
        <is>
          <t>Estructura</t>
        </is>
      </c>
      <c r="J131" s="7" t="inlineStr">
        <is>
          <t>estandar</t>
        </is>
      </c>
      <c r="K131" s="7" t="inlineStr">
        <is>
          <t>importado</t>
        </is>
      </c>
      <c r="L131" s="7" t="inlineStr">
        <is>
          <t>Verificado</t>
        </is>
      </c>
      <c r="M131" s="8" t="n">
        <v>1</v>
      </c>
      <c r="N131" s="9" t="n">
        <v>619.63</v>
      </c>
      <c r="O131" s="9" t="n">
        <v>619.63</v>
      </c>
      <c r="P131" s="9" t="n">
        <v>619.63</v>
      </c>
      <c r="Q131" s="7" t="inlineStr">
        <is>
          <t>Sí</t>
        </is>
      </c>
      <c r="R131" s="9">
        <f>IF(N131="","",IF(Q131="Sí",ROUND(N131/1.18,2),N131))</f>
        <v/>
      </c>
      <c r="S131" s="7" t="inlineStr">
        <is>
          <t>2026-09-09</t>
        </is>
      </c>
      <c r="T131" s="5" t="inlineStr">
        <is>
          <t>1 cotización de proveedores</t>
        </is>
      </c>
    </row>
    <row r="132">
      <c r="A132" s="7" t="inlineStr">
        <is>
          <t>MAT-06-018</t>
        </is>
      </c>
      <c r="B132" s="7" t="inlineStr">
        <is>
          <t>Materiales</t>
        </is>
      </c>
      <c r="C132" s="7" t="inlineStr">
        <is>
          <t>Madera y encofrado</t>
        </is>
      </c>
      <c r="D132" s="5" t="inlineStr">
        <is>
          <t>Madera de pino americano cepillada, 1" x 10" x 16 pies</t>
        </is>
      </c>
      <c r="E132" s="5" t="inlineStr">
        <is>
          <t>Pieza de 1" x 10" en 16 pies, cepillada</t>
        </is>
      </c>
      <c r="F132" s="5" t="inlineStr">
        <is>
          <t>Material retirado en almacén</t>
        </is>
      </c>
      <c r="G132" s="5" t="inlineStr">
        <is>
          <t>madera, pino, cuartón, tabla, alfarda, encofrado</t>
        </is>
      </c>
      <c r="H132" s="7" t="inlineStr">
        <is>
          <t>unidad</t>
        </is>
      </c>
      <c r="I132" s="7" t="inlineStr">
        <is>
          <t>Estructura</t>
        </is>
      </c>
      <c r="J132" s="7" t="inlineStr">
        <is>
          <t>estandar</t>
        </is>
      </c>
      <c r="K132" s="7" t="inlineStr">
        <is>
          <t>importado</t>
        </is>
      </c>
      <c r="L132" s="7" t="inlineStr">
        <is>
          <t>Verificado</t>
        </is>
      </c>
      <c r="M132" s="8" t="n">
        <v>1</v>
      </c>
      <c r="N132" s="9" t="n">
        <v>1425</v>
      </c>
      <c r="O132" s="9" t="n">
        <v>1425</v>
      </c>
      <c r="P132" s="9" t="n">
        <v>1425</v>
      </c>
      <c r="Q132" s="7" t="inlineStr">
        <is>
          <t>Sí</t>
        </is>
      </c>
      <c r="R132" s="9">
        <f>IF(N132="","",IF(Q132="Sí",ROUND(N132/1.18,2),N132))</f>
        <v/>
      </c>
      <c r="S132" s="7" t="inlineStr">
        <is>
          <t>2026-09-09</t>
        </is>
      </c>
      <c r="T132" s="5" t="inlineStr">
        <is>
          <t>1 cotización de proveedores</t>
        </is>
      </c>
      <c r="AE132" s="4" t="n">
        <v>16</v>
      </c>
      <c r="AK132" s="5" t="inlineStr">
        <is>
          <t>especie: pino americano · escuadria: 1" x 10" · acabado: cepillada</t>
        </is>
      </c>
    </row>
    <row r="133">
      <c r="A133" s="7" t="inlineStr">
        <is>
          <t>MAT-06-019</t>
        </is>
      </c>
      <c r="B133" s="7" t="inlineStr">
        <is>
          <t>Materiales</t>
        </is>
      </c>
      <c r="C133" s="7" t="inlineStr">
        <is>
          <t>Madera y encofrado</t>
        </is>
      </c>
      <c r="D133" s="5" t="inlineStr">
        <is>
          <t>Madera de pino americano cepillada, 1" x 4" x 10 pies</t>
        </is>
      </c>
      <c r="E133" s="5" t="inlineStr">
        <is>
          <t>Pieza de 1" x 4" en 10 pies, cepillada</t>
        </is>
      </c>
      <c r="F133" s="5" t="inlineStr">
        <is>
          <t>Material retirado en almacén</t>
        </is>
      </c>
      <c r="G133" s="5" t="inlineStr">
        <is>
          <t>madera, pino, cuartón, tabla, alfarda, encofrado</t>
        </is>
      </c>
      <c r="H133" s="7" t="inlineStr">
        <is>
          <t>unidad</t>
        </is>
      </c>
      <c r="I133" s="7" t="inlineStr">
        <is>
          <t>Estructura</t>
        </is>
      </c>
      <c r="J133" s="7" t="inlineStr">
        <is>
          <t>estandar</t>
        </is>
      </c>
      <c r="K133" s="7" t="inlineStr">
        <is>
          <t>importado</t>
        </is>
      </c>
      <c r="L133" s="7" t="inlineStr">
        <is>
          <t>Verificado</t>
        </is>
      </c>
      <c r="M133" s="8" t="n">
        <v>1</v>
      </c>
      <c r="N133" s="9" t="n">
        <v>310.01</v>
      </c>
      <c r="O133" s="9" t="n">
        <v>310.01</v>
      </c>
      <c r="P133" s="9" t="n">
        <v>310.01</v>
      </c>
      <c r="Q133" s="7" t="inlineStr">
        <is>
          <t>Sí</t>
        </is>
      </c>
      <c r="R133" s="9">
        <f>IF(N133="","",IF(Q133="Sí",ROUND(N133/1.18,2),N133))</f>
        <v/>
      </c>
      <c r="S133" s="7" t="inlineStr">
        <is>
          <t>2026-09-09</t>
        </is>
      </c>
      <c r="T133" s="5" t="inlineStr">
        <is>
          <t>1 cotización de proveedores</t>
        </is>
      </c>
      <c r="AE133" s="4" t="n">
        <v>10</v>
      </c>
      <c r="AK133" s="5" t="inlineStr">
        <is>
          <t>especie: pino americano · escuadria: 1" x 4" · acabado: cepillada</t>
        </is>
      </c>
    </row>
    <row r="134">
      <c r="A134" s="7" t="inlineStr">
        <is>
          <t>MAT-06-020</t>
        </is>
      </c>
      <c r="B134" s="7" t="inlineStr">
        <is>
          <t>Materiales</t>
        </is>
      </c>
      <c r="C134" s="7" t="inlineStr">
        <is>
          <t>Madera y encofrado</t>
        </is>
      </c>
      <c r="D134" s="5" t="inlineStr">
        <is>
          <t>Madera de pino americano cepillada, 2" x 4" x 12 pies</t>
        </is>
      </c>
      <c r="E134" s="5" t="inlineStr">
        <is>
          <t>Pieza de 2" x 4" en 12 pies, cepillada</t>
        </is>
      </c>
      <c r="F134" s="5" t="inlineStr">
        <is>
          <t>Material retirado en almacén</t>
        </is>
      </c>
      <c r="G134" s="5" t="inlineStr">
        <is>
          <t>madera, pino, cuartón, tabla, alfarda, encofrado</t>
        </is>
      </c>
      <c r="H134" s="7" t="inlineStr">
        <is>
          <t>unidad</t>
        </is>
      </c>
      <c r="I134" s="7" t="inlineStr">
        <is>
          <t>Estructura</t>
        </is>
      </c>
      <c r="J134" s="7" t="inlineStr">
        <is>
          <t>estandar</t>
        </is>
      </c>
      <c r="K134" s="7" t="inlineStr">
        <is>
          <t>importado</t>
        </is>
      </c>
      <c r="L134" s="7" t="inlineStr">
        <is>
          <t>Verificado</t>
        </is>
      </c>
      <c r="M134" s="8" t="n">
        <v>1</v>
      </c>
      <c r="N134" s="9" t="n">
        <v>635.01</v>
      </c>
      <c r="O134" s="9" t="n">
        <v>635.01</v>
      </c>
      <c r="P134" s="9" t="n">
        <v>635.01</v>
      </c>
      <c r="Q134" s="7" t="inlineStr">
        <is>
          <t>Sí</t>
        </is>
      </c>
      <c r="R134" s="9">
        <f>IF(N134="","",IF(Q134="Sí",ROUND(N134/1.18,2),N134))</f>
        <v/>
      </c>
      <c r="S134" s="7" t="inlineStr">
        <is>
          <t>2026-09-09</t>
        </is>
      </c>
      <c r="T134" s="5" t="inlineStr">
        <is>
          <t>1 cotización de proveedores</t>
        </is>
      </c>
      <c r="AE134" s="4" t="n">
        <v>12</v>
      </c>
      <c r="AK134" s="5" t="inlineStr">
        <is>
          <t>especie: pino americano · escuadria: 2" x 4" · acabado: cepillada</t>
        </is>
      </c>
    </row>
    <row r="135">
      <c r="A135" s="7" t="inlineStr">
        <is>
          <t>MAT-06-021</t>
        </is>
      </c>
      <c r="B135" s="7" t="inlineStr">
        <is>
          <t>Materiales</t>
        </is>
      </c>
      <c r="C135" s="7" t="inlineStr">
        <is>
          <t>Madera y encofrado</t>
        </is>
      </c>
      <c r="D135" s="5" t="inlineStr">
        <is>
          <t>Madera de pino americano bruta, 2" x 4" x 16 pies</t>
        </is>
      </c>
      <c r="E135" s="5" t="inlineStr">
        <is>
          <t>Pieza de 2" x 4" en 16 pies, bruta</t>
        </is>
      </c>
      <c r="F135" s="5" t="inlineStr">
        <is>
          <t>Material retirado en almacén</t>
        </is>
      </c>
      <c r="G135" s="5" t="inlineStr">
        <is>
          <t>madera, pino, cuartón, tabla, alfarda, encofrado</t>
        </is>
      </c>
      <c r="H135" s="7" t="inlineStr">
        <is>
          <t>unidad</t>
        </is>
      </c>
      <c r="I135" s="7" t="inlineStr">
        <is>
          <t>Estructura</t>
        </is>
      </c>
      <c r="J135" s="7" t="inlineStr">
        <is>
          <t>estandar</t>
        </is>
      </c>
      <c r="K135" s="7" t="inlineStr">
        <is>
          <t>importado</t>
        </is>
      </c>
      <c r="L135" s="7" t="inlineStr">
        <is>
          <t>Verificado</t>
        </is>
      </c>
      <c r="M135" s="8" t="n">
        <v>1</v>
      </c>
      <c r="N135" s="9" t="n">
        <v>1010</v>
      </c>
      <c r="O135" s="9" t="n">
        <v>1010</v>
      </c>
      <c r="P135" s="9" t="n">
        <v>1010</v>
      </c>
      <c r="Q135" s="7" t="inlineStr">
        <is>
          <t>Sí</t>
        </is>
      </c>
      <c r="R135" s="9">
        <f>IF(N135="","",IF(Q135="Sí",ROUND(N135/1.18,2),N135))</f>
        <v/>
      </c>
      <c r="S135" s="7" t="inlineStr">
        <is>
          <t>2026-09-09</t>
        </is>
      </c>
      <c r="T135" s="5" t="inlineStr">
        <is>
          <t>1 cotización de proveedores</t>
        </is>
      </c>
      <c r="AE135" s="4" t="n">
        <v>16</v>
      </c>
      <c r="AK135" s="5" t="inlineStr">
        <is>
          <t>especie: pino americano · escuadria: 2" x 4" · acabado: bruta</t>
        </is>
      </c>
    </row>
    <row r="136">
      <c r="A136" s="7" t="inlineStr">
        <is>
          <t>MAT-06-022</t>
        </is>
      </c>
      <c r="B136" s="7" t="inlineStr">
        <is>
          <t>Materiales</t>
        </is>
      </c>
      <c r="C136" s="7" t="inlineStr">
        <is>
          <t>Madera y encofrado</t>
        </is>
      </c>
      <c r="D136" s="5" t="inlineStr">
        <is>
          <t>Plywood de formaleta 3/4", 4 x 8 pies</t>
        </is>
      </c>
      <c r="E136" s="5" t="inlineStr">
        <is>
          <t>Hoja de 4 x 8 pies y 3/4" de espesor</t>
        </is>
      </c>
      <c r="F136" s="5" t="inlineStr">
        <is>
          <t>Material retirado en almacén</t>
        </is>
      </c>
      <c r="G136" s="5" t="inlineStr">
        <is>
          <t>plywood, panel, hoja, formaleta, MDF</t>
        </is>
      </c>
      <c r="H136" s="7" t="inlineStr">
        <is>
          <t>plancha</t>
        </is>
      </c>
      <c r="I136" s="7" t="inlineStr">
        <is>
          <t>Estructura</t>
        </is>
      </c>
      <c r="J136" s="7" t="inlineStr">
        <is>
          <t>estandar</t>
        </is>
      </c>
      <c r="K136" s="7" t="inlineStr">
        <is>
          <t>importado</t>
        </is>
      </c>
      <c r="L136" s="7" t="inlineStr">
        <is>
          <t>Verificado</t>
        </is>
      </c>
      <c r="M136" s="8" t="n">
        <v>1</v>
      </c>
      <c r="N136" s="9" t="n">
        <v>2470</v>
      </c>
      <c r="O136" s="9" t="n">
        <v>2470</v>
      </c>
      <c r="P136" s="9" t="n">
        <v>2470</v>
      </c>
      <c r="Q136" s="7" t="inlineStr">
        <is>
          <t>Sí</t>
        </is>
      </c>
      <c r="R136" s="9">
        <f>IF(N136="","",IF(Q136="Sí",ROUND(N136/1.18,2),N136))</f>
        <v/>
      </c>
      <c r="S136" s="7" t="inlineStr">
        <is>
          <t>2026-09-09</t>
        </is>
      </c>
      <c r="T136" s="5" t="inlineStr">
        <is>
          <t>1 cotización de proveedores</t>
        </is>
      </c>
      <c r="Z136" s="4" t="inlineStr">
        <is>
          <t>4 x 8 pies</t>
        </is>
      </c>
      <c r="AK136" s="5" t="inlineStr">
        <is>
          <t>material: Plywood de formaleta · espesor: 3/4"</t>
        </is>
      </c>
    </row>
    <row r="137">
      <c r="A137" s="7" t="inlineStr">
        <is>
          <t>MAT-06-023</t>
        </is>
      </c>
      <c r="B137" s="7" t="inlineStr">
        <is>
          <t>Materiales</t>
        </is>
      </c>
      <c r="C137" s="7" t="inlineStr">
        <is>
          <t>Madera y encofrado</t>
        </is>
      </c>
      <c r="D137" s="5" t="inlineStr">
        <is>
          <t>Plywood de okume 1/4", 4 x 8 pies</t>
        </is>
      </c>
      <c r="E137" s="5" t="inlineStr">
        <is>
          <t>Hoja de 4 x 8 pies y 1/4" de espesor</t>
        </is>
      </c>
      <c r="F137" s="5" t="inlineStr">
        <is>
          <t>Material retirado en almacén</t>
        </is>
      </c>
      <c r="G137" s="5" t="inlineStr">
        <is>
          <t>plywood, panel, hoja, formaleta, MDF</t>
        </is>
      </c>
      <c r="H137" s="7" t="inlineStr">
        <is>
          <t>plancha</t>
        </is>
      </c>
      <c r="I137" s="7" t="inlineStr">
        <is>
          <t>Estructura</t>
        </is>
      </c>
      <c r="J137" s="7" t="inlineStr">
        <is>
          <t>estandar</t>
        </is>
      </c>
      <c r="K137" s="7" t="inlineStr">
        <is>
          <t>importado</t>
        </is>
      </c>
      <c r="L137" s="7" t="inlineStr">
        <is>
          <t>Verificado</t>
        </is>
      </c>
      <c r="M137" s="8" t="n">
        <v>1</v>
      </c>
      <c r="N137" s="9" t="n">
        <v>849.6</v>
      </c>
      <c r="O137" s="9" t="n">
        <v>849.6</v>
      </c>
      <c r="P137" s="9" t="n">
        <v>849.6</v>
      </c>
      <c r="Q137" s="7" t="inlineStr">
        <is>
          <t>Sí</t>
        </is>
      </c>
      <c r="R137" s="9">
        <f>IF(N137="","",IF(Q137="Sí",ROUND(N137/1.18,2),N137))</f>
        <v/>
      </c>
      <c r="S137" s="7" t="inlineStr">
        <is>
          <t>2026-09-09</t>
        </is>
      </c>
      <c r="T137" s="5" t="inlineStr">
        <is>
          <t>1 cotización de proveedores</t>
        </is>
      </c>
      <c r="Z137" s="4" t="inlineStr">
        <is>
          <t>4 x 8 pies</t>
        </is>
      </c>
      <c r="AK137" s="5" t="inlineStr">
        <is>
          <t>material: Plywood de okume · espesor: 1/4"</t>
        </is>
      </c>
    </row>
    <row r="138">
      <c r="A138" s="7" t="inlineStr">
        <is>
          <t>MAT-06-024</t>
        </is>
      </c>
      <c r="B138" s="7" t="inlineStr">
        <is>
          <t>Materiales</t>
        </is>
      </c>
      <c r="C138" s="7" t="inlineStr">
        <is>
          <t>Madera y encofrado</t>
        </is>
      </c>
      <c r="D138" s="5" t="inlineStr">
        <is>
          <t>Plywood MDF hidrófugo 1/2", 4 x 8 pies</t>
        </is>
      </c>
      <c r="E138" s="5" t="inlineStr">
        <is>
          <t>Hoja de 4 x 8 pies y 1/2" de espesor</t>
        </is>
      </c>
      <c r="F138" s="5" t="inlineStr">
        <is>
          <t>Material retirado en almacén</t>
        </is>
      </c>
      <c r="G138" s="5" t="inlineStr">
        <is>
          <t>plywood, panel, hoja, formaleta, MDF</t>
        </is>
      </c>
      <c r="H138" s="7" t="inlineStr">
        <is>
          <t>plancha</t>
        </is>
      </c>
      <c r="I138" s="7" t="inlineStr">
        <is>
          <t>Estructura</t>
        </is>
      </c>
      <c r="J138" s="7" t="inlineStr">
        <is>
          <t>estandar</t>
        </is>
      </c>
      <c r="K138" s="7" t="inlineStr">
        <is>
          <t>importado</t>
        </is>
      </c>
      <c r="L138" s="7" t="inlineStr">
        <is>
          <t>Verificado</t>
        </is>
      </c>
      <c r="M138" s="8" t="n">
        <v>1</v>
      </c>
      <c r="N138" s="9" t="n">
        <v>1735</v>
      </c>
      <c r="O138" s="9" t="n">
        <v>1735</v>
      </c>
      <c r="P138" s="9" t="n">
        <v>1735</v>
      </c>
      <c r="Q138" s="7" t="inlineStr">
        <is>
          <t>Sí</t>
        </is>
      </c>
      <c r="R138" s="9">
        <f>IF(N138="","",IF(Q138="Sí",ROUND(N138/1.18,2),N138))</f>
        <v/>
      </c>
      <c r="S138" s="7" t="inlineStr">
        <is>
          <t>2026-09-09</t>
        </is>
      </c>
      <c r="T138" s="5" t="inlineStr">
        <is>
          <t>1 cotización de proveedores</t>
        </is>
      </c>
      <c r="Z138" s="4" t="inlineStr">
        <is>
          <t>4 x 8 pies</t>
        </is>
      </c>
      <c r="AK138" s="5" t="inlineStr">
        <is>
          <t>material: Plywood MDF hidrófugo · espesor: 1/2"</t>
        </is>
      </c>
    </row>
    <row r="139">
      <c r="A139" s="7" t="inlineStr">
        <is>
          <t>MAT-06-025</t>
        </is>
      </c>
      <c r="B139" s="7" t="inlineStr">
        <is>
          <t>Materiales</t>
        </is>
      </c>
      <c r="C139" s="7" t="inlineStr">
        <is>
          <t>Madera y encofrado</t>
        </is>
      </c>
      <c r="D139" s="5" t="inlineStr">
        <is>
          <t>Plywood, 4'X8'X/4" calibre 1/4"</t>
        </is>
      </c>
      <c r="E139" s="5" t="inlineStr"/>
      <c r="F139" s="5" t="inlineStr">
        <is>
          <t>Material retirado en almacén</t>
        </is>
      </c>
      <c r="G139" s="5" t="inlineStr">
        <is>
          <t>plywood, plancha de madera</t>
        </is>
      </c>
      <c r="H139" s="7" t="inlineStr">
        <is>
          <t>unidad</t>
        </is>
      </c>
      <c r="I139" s="7" t="inlineStr">
        <is>
          <t>Estructura</t>
        </is>
      </c>
      <c r="J139" s="7" t="inlineStr">
        <is>
          <t>estandar</t>
        </is>
      </c>
      <c r="K139" s="7" t="inlineStr">
        <is>
          <t>importado</t>
        </is>
      </c>
      <c r="L139" s="7" t="inlineStr">
        <is>
          <t>Verificado</t>
        </is>
      </c>
      <c r="M139" s="8" t="n">
        <v>1</v>
      </c>
      <c r="N139" s="9" t="n">
        <v>825</v>
      </c>
      <c r="O139" s="9" t="n">
        <v>825</v>
      </c>
      <c r="P139" s="9" t="n">
        <v>825</v>
      </c>
      <c r="Q139" s="7" t="inlineStr">
        <is>
          <t>Sí</t>
        </is>
      </c>
      <c r="R139" s="9">
        <f>IF(N139="","",IF(Q139="Sí",ROUND(N139/1.18,2),N139))</f>
        <v/>
      </c>
      <c r="S139" s="7" t="inlineStr">
        <is>
          <t>2026-09-09</t>
        </is>
      </c>
      <c r="T139" s="5" t="inlineStr">
        <is>
          <t>1 cotización de proveedores</t>
        </is>
      </c>
      <c r="AH139" s="4" t="inlineStr">
        <is>
          <t>1/4"</t>
        </is>
      </c>
      <c r="AI139" s="4" t="inlineStr">
        <is>
          <t>4'X8'X/4"</t>
        </is>
      </c>
    </row>
    <row r="140">
      <c r="A140" s="7" t="inlineStr">
        <is>
          <t>MAT-06-026</t>
        </is>
      </c>
      <c r="B140" s="7" t="inlineStr">
        <is>
          <t>Materiales</t>
        </is>
      </c>
      <c r="C140" s="7" t="inlineStr">
        <is>
          <t>Madera y encofrado</t>
        </is>
      </c>
      <c r="D140" s="5" t="inlineStr">
        <is>
          <t>Plywood, 4'X8'X1/4"</t>
        </is>
      </c>
      <c r="E140" s="5" t="inlineStr"/>
      <c r="F140" s="5" t="inlineStr">
        <is>
          <t>Material retirado en almacén</t>
        </is>
      </c>
      <c r="G140" s="5" t="inlineStr">
        <is>
          <t>plywood, plancha de madera</t>
        </is>
      </c>
      <c r="H140" s="7" t="inlineStr">
        <is>
          <t>unidad</t>
        </is>
      </c>
      <c r="I140" s="7" t="inlineStr">
        <is>
          <t>Estructura</t>
        </is>
      </c>
      <c r="J140" s="7" t="inlineStr">
        <is>
          <t>estandar</t>
        </is>
      </c>
      <c r="K140" s="7" t="inlineStr">
        <is>
          <t>importado</t>
        </is>
      </c>
      <c r="L140" s="7" t="inlineStr">
        <is>
          <t>Verificado</t>
        </is>
      </c>
      <c r="M140" s="8" t="n">
        <v>1</v>
      </c>
      <c r="N140" s="9" t="n">
        <v>780</v>
      </c>
      <c r="O140" s="9" t="n">
        <v>780</v>
      </c>
      <c r="P140" s="9" t="n">
        <v>780</v>
      </c>
      <c r="Q140" s="7" t="inlineStr">
        <is>
          <t>Sí</t>
        </is>
      </c>
      <c r="R140" s="9">
        <f>IF(N140="","",IF(Q140="Sí",ROUND(N140/1.18,2),N140))</f>
        <v/>
      </c>
      <c r="S140" s="7" t="inlineStr">
        <is>
          <t>2026-09-09</t>
        </is>
      </c>
      <c r="T140" s="5" t="inlineStr">
        <is>
          <t>1 cotización de proveedores</t>
        </is>
      </c>
      <c r="AH140" s="4" t="inlineStr">
        <is>
          <t>1/4"</t>
        </is>
      </c>
      <c r="AI140" s="4" t="inlineStr">
        <is>
          <t>4'X8'X1/4"</t>
        </is>
      </c>
    </row>
    <row r="141">
      <c r="A141" s="7" t="inlineStr">
        <is>
          <t>MAT-06-027</t>
        </is>
      </c>
      <c r="B141" s="7" t="inlineStr">
        <is>
          <t>Materiales</t>
        </is>
      </c>
      <c r="C141" s="7" t="inlineStr">
        <is>
          <t>Madera y encofrado</t>
        </is>
      </c>
      <c r="D141" s="5" t="inlineStr">
        <is>
          <t>Plywood, 4'X8'X1/8"</t>
        </is>
      </c>
      <c r="E141" s="5" t="inlineStr"/>
      <c r="F141" s="5" t="inlineStr">
        <is>
          <t>Material retirado en almacén</t>
        </is>
      </c>
      <c r="G141" s="5" t="inlineStr">
        <is>
          <t>plywood, plancha de madera</t>
        </is>
      </c>
      <c r="H141" s="7" t="inlineStr">
        <is>
          <t>unidad</t>
        </is>
      </c>
      <c r="I141" s="7" t="inlineStr">
        <is>
          <t>Estructura</t>
        </is>
      </c>
      <c r="J141" s="7" t="inlineStr">
        <is>
          <t>estandar</t>
        </is>
      </c>
      <c r="K141" s="7" t="inlineStr">
        <is>
          <t>importado</t>
        </is>
      </c>
      <c r="L141" s="7" t="inlineStr">
        <is>
          <t>Verificado</t>
        </is>
      </c>
      <c r="M141" s="8" t="n">
        <v>1</v>
      </c>
      <c r="N141" s="9" t="n">
        <v>475</v>
      </c>
      <c r="O141" s="9" t="n">
        <v>475</v>
      </c>
      <c r="P141" s="9" t="n">
        <v>475</v>
      </c>
      <c r="Q141" s="7" t="inlineStr">
        <is>
          <t>Sí</t>
        </is>
      </c>
      <c r="R141" s="9">
        <f>IF(N141="","",IF(Q141="Sí",ROUND(N141/1.18,2),N141))</f>
        <v/>
      </c>
      <c r="S141" s="7" t="inlineStr">
        <is>
          <t>2026-09-09</t>
        </is>
      </c>
      <c r="T141" s="5" t="inlineStr">
        <is>
          <t>1 cotización de proveedores</t>
        </is>
      </c>
      <c r="AH141" s="4" t="inlineStr">
        <is>
          <t>1/8"</t>
        </is>
      </c>
      <c r="AI141" s="4" t="inlineStr">
        <is>
          <t>4'X8'X1/8"</t>
        </is>
      </c>
    </row>
    <row r="142">
      <c r="A142" s="7" t="inlineStr">
        <is>
          <t>MAT-06-028</t>
        </is>
      </c>
      <c r="B142" s="7" t="inlineStr">
        <is>
          <t>Materiales</t>
        </is>
      </c>
      <c r="C142" s="7" t="inlineStr">
        <is>
          <t>Madera y encofrado</t>
        </is>
      </c>
      <c r="D142" s="5" t="inlineStr">
        <is>
          <t>Plywood, 4'X8'X3/8"</t>
        </is>
      </c>
      <c r="E142" s="5" t="inlineStr"/>
      <c r="F142" s="5" t="inlineStr">
        <is>
          <t>Material retirado en almacén</t>
        </is>
      </c>
      <c r="G142" s="5" t="inlineStr">
        <is>
          <t>plywood, plancha de madera</t>
        </is>
      </c>
      <c r="H142" s="7" t="inlineStr">
        <is>
          <t>unidad</t>
        </is>
      </c>
      <c r="I142" s="7" t="inlineStr">
        <is>
          <t>Estructura</t>
        </is>
      </c>
      <c r="J142" s="7" t="inlineStr">
        <is>
          <t>estandar</t>
        </is>
      </c>
      <c r="K142" s="7" t="inlineStr">
        <is>
          <t>importado</t>
        </is>
      </c>
      <c r="L142" s="7" t="inlineStr">
        <is>
          <t>Verificado</t>
        </is>
      </c>
      <c r="M142" s="8" t="n">
        <v>1</v>
      </c>
      <c r="N142" s="9" t="n">
        <v>1180</v>
      </c>
      <c r="O142" s="9" t="n">
        <v>1115</v>
      </c>
      <c r="P142" s="9" t="n">
        <v>1245</v>
      </c>
      <c r="Q142" s="7" t="inlineStr">
        <is>
          <t>Sí</t>
        </is>
      </c>
      <c r="R142" s="9">
        <f>IF(N142="","",IF(Q142="Sí",ROUND(N142/1.18,2),N142))</f>
        <v/>
      </c>
      <c r="S142" s="7" t="inlineStr">
        <is>
          <t>2026-09-09</t>
        </is>
      </c>
      <c r="T142" s="5" t="inlineStr">
        <is>
          <t>2 cotizaciones de proveedores</t>
        </is>
      </c>
      <c r="AH142" s="4" t="inlineStr">
        <is>
          <t>3/8"</t>
        </is>
      </c>
      <c r="AI142" s="4" t="inlineStr">
        <is>
          <t>4'X8'X3/8"</t>
        </is>
      </c>
    </row>
    <row r="143">
      <c r="A143" s="7" t="inlineStr">
        <is>
          <t>MAT-06-029</t>
        </is>
      </c>
      <c r="B143" s="7" t="inlineStr">
        <is>
          <t>Materiales</t>
        </is>
      </c>
      <c r="C143" s="7" t="inlineStr">
        <is>
          <t>Madera y encofrado</t>
        </is>
      </c>
      <c r="D143" s="5" t="inlineStr">
        <is>
          <t>Plywood, 4X8'</t>
        </is>
      </c>
      <c r="E143" s="5" t="inlineStr"/>
      <c r="F143" s="5" t="inlineStr">
        <is>
          <t>Material retirado en almacén</t>
        </is>
      </c>
      <c r="G143" s="5" t="inlineStr">
        <is>
          <t>plywood, plancha de madera</t>
        </is>
      </c>
      <c r="H143" s="7" t="inlineStr">
        <is>
          <t>unidad</t>
        </is>
      </c>
      <c r="I143" s="7" t="inlineStr">
        <is>
          <t>Estructura</t>
        </is>
      </c>
      <c r="J143" s="7" t="inlineStr">
        <is>
          <t>estandar</t>
        </is>
      </c>
      <c r="K143" s="7" t="inlineStr">
        <is>
          <t>importado</t>
        </is>
      </c>
      <c r="L143" s="7" t="inlineStr">
        <is>
          <t>Verificado</t>
        </is>
      </c>
      <c r="M143" s="8" t="n">
        <v>1</v>
      </c>
      <c r="N143" s="9" t="n">
        <v>1995</v>
      </c>
      <c r="O143" s="9" t="n">
        <v>1995</v>
      </c>
      <c r="P143" s="9" t="n">
        <v>1995</v>
      </c>
      <c r="Q143" s="7" t="inlineStr">
        <is>
          <t>Sí</t>
        </is>
      </c>
      <c r="R143" s="9">
        <f>IF(N143="","",IF(Q143="Sí",ROUND(N143/1.18,2),N143))</f>
        <v/>
      </c>
      <c r="S143" s="7" t="inlineStr">
        <is>
          <t>2026-09-09</t>
        </is>
      </c>
      <c r="T143" s="5" t="inlineStr">
        <is>
          <t>1 cotización de proveedores</t>
        </is>
      </c>
      <c r="AI143" s="4" t="inlineStr">
        <is>
          <t>4X8'</t>
        </is>
      </c>
    </row>
    <row r="144">
      <c r="A144" s="7" t="inlineStr">
        <is>
          <t>MAT-07-011</t>
        </is>
      </c>
      <c r="B144" s="7" t="inlineStr">
        <is>
          <t>Materiales</t>
        </is>
      </c>
      <c r="C144" s="7" t="inlineStr">
        <is>
          <t>Techos e impermeabilización</t>
        </is>
      </c>
      <c r="D144" s="5" t="inlineStr">
        <is>
          <t>Zinc acanalado calibre 29, 3 x 6 pies</t>
        </is>
      </c>
      <c r="E144" s="5" t="inlineStr">
        <is>
          <t>Lámina galvanizada acanalado calibre 29 · 3 x 6 pies</t>
        </is>
      </c>
      <c r="F144" s="5" t="inlineStr">
        <is>
          <t>Material retirado en almacén</t>
        </is>
      </c>
      <c r="G144" s="5" t="inlineStr">
        <is>
          <t>plancha de zinc, lámina de zinc</t>
        </is>
      </c>
      <c r="H144" s="7" t="inlineStr">
        <is>
          <t>plancha</t>
        </is>
      </c>
      <c r="I144" s="7" t="inlineStr">
        <is>
          <t>Techos</t>
        </is>
      </c>
      <c r="J144" s="7" t="inlineStr">
        <is>
          <t>economica</t>
        </is>
      </c>
      <c r="K144" s="7" t="inlineStr">
        <is>
          <t>nacional</t>
        </is>
      </c>
      <c r="L144" s="7" t="inlineStr">
        <is>
          <t>Verificado</t>
        </is>
      </c>
      <c r="M144" s="8" t="n">
        <v>2</v>
      </c>
      <c r="N144" s="9" t="n">
        <v>296.18</v>
      </c>
      <c r="O144" s="9" t="n">
        <v>270.21</v>
      </c>
      <c r="P144" s="9" t="n">
        <v>338</v>
      </c>
      <c r="Q144" s="7" t="inlineStr">
        <is>
          <t>Sí</t>
        </is>
      </c>
      <c r="R144" s="9">
        <f>IF(N144="","",IF(Q144="Sí",ROUND(N144/1.18,2),N144))</f>
        <v/>
      </c>
      <c r="S144" s="7" t="inlineStr">
        <is>
          <t>2026-09-09</t>
        </is>
      </c>
      <c r="T144" s="5" t="inlineStr">
        <is>
          <t>3 cotizaciones de proveedores</t>
        </is>
      </c>
    </row>
    <row r="145">
      <c r="A145" s="7" t="inlineStr">
        <is>
          <t>MAT-07-012</t>
        </is>
      </c>
      <c r="B145" s="7" t="inlineStr">
        <is>
          <t>Materiales</t>
        </is>
      </c>
      <c r="C145" s="7" t="inlineStr">
        <is>
          <t>Techos e impermeabilización</t>
        </is>
      </c>
      <c r="D145" s="5" t="inlineStr">
        <is>
          <t>Zinc acanalado calibre 29, 3 x 12 pies</t>
        </is>
      </c>
      <c r="E145" s="5" t="inlineStr">
        <is>
          <t>Lámina galvanizada acanalado calibre 29 · 3 x 12 pies</t>
        </is>
      </c>
      <c r="F145" s="5" t="inlineStr">
        <is>
          <t>Material retirado en almacén</t>
        </is>
      </c>
      <c r="G145" s="5" t="inlineStr">
        <is>
          <t>plancha de zinc, lámina de zinc</t>
        </is>
      </c>
      <c r="H145" s="7" t="inlineStr">
        <is>
          <t>plancha</t>
        </is>
      </c>
      <c r="I145" s="7" t="inlineStr">
        <is>
          <t>Techos</t>
        </is>
      </c>
      <c r="J145" s="7" t="inlineStr">
        <is>
          <t>economica</t>
        </is>
      </c>
      <c r="K145" s="7" t="inlineStr">
        <is>
          <t>nacional</t>
        </is>
      </c>
      <c r="L145" s="7" t="inlineStr">
        <is>
          <t>Verificado</t>
        </is>
      </c>
      <c r="M145" s="8" t="n">
        <v>1</v>
      </c>
      <c r="N145" s="9" t="n">
        <v>592.36</v>
      </c>
      <c r="O145" s="9" t="n">
        <v>592.36</v>
      </c>
      <c r="P145" s="9" t="n">
        <v>592.36</v>
      </c>
      <c r="Q145" s="7" t="inlineStr">
        <is>
          <t>Sí</t>
        </is>
      </c>
      <c r="R145" s="9">
        <f>IF(N145="","",IF(Q145="Sí",ROUND(N145/1.18,2),N145))</f>
        <v/>
      </c>
      <c r="S145" s="7" t="inlineStr">
        <is>
          <t>2026-09-09</t>
        </is>
      </c>
      <c r="T145" s="5" t="inlineStr">
        <is>
          <t>1 cotización de proveedores</t>
        </is>
      </c>
    </row>
    <row r="146">
      <c r="A146" s="7" t="inlineStr">
        <is>
          <t>MAT-07-013</t>
        </is>
      </c>
      <c r="B146" s="7" t="inlineStr">
        <is>
          <t>Materiales</t>
        </is>
      </c>
      <c r="C146" s="7" t="inlineStr">
        <is>
          <t>Techos e impermeabilización</t>
        </is>
      </c>
      <c r="D146" s="5" t="inlineStr">
        <is>
          <t>Zinc acanalado calibre 34, 3 x 6 pies</t>
        </is>
      </c>
      <c r="E146" s="5" t="inlineStr">
        <is>
          <t>Lámina galvanizada acanalado calibre 34 · 3 x 6 pies</t>
        </is>
      </c>
      <c r="F146" s="5" t="inlineStr">
        <is>
          <t>Material retirado en almacén</t>
        </is>
      </c>
      <c r="G146" s="5" t="inlineStr">
        <is>
          <t>plancha de zinc, lámina de zinc</t>
        </is>
      </c>
      <c r="H146" s="7" t="inlineStr">
        <is>
          <t>plancha</t>
        </is>
      </c>
      <c r="I146" s="7" t="inlineStr">
        <is>
          <t>Techos</t>
        </is>
      </c>
      <c r="J146" s="7" t="inlineStr">
        <is>
          <t>economica</t>
        </is>
      </c>
      <c r="K146" s="7" t="inlineStr">
        <is>
          <t>nacional</t>
        </is>
      </c>
      <c r="L146" s="7" t="inlineStr">
        <is>
          <t>Verificado</t>
        </is>
      </c>
      <c r="M146" s="8" t="n">
        <v>3</v>
      </c>
      <c r="N146" s="9" t="n">
        <v>245</v>
      </c>
      <c r="O146" s="9" t="n">
        <v>208.33</v>
      </c>
      <c r="P146" s="9" t="n">
        <v>275.01</v>
      </c>
      <c r="Q146" s="7" t="inlineStr">
        <is>
          <t>Sí</t>
        </is>
      </c>
      <c r="R146" s="9">
        <f>IF(N146="","",IF(Q146="Sí",ROUND(N146/1.18,2),N146))</f>
        <v/>
      </c>
      <c r="S146" s="7" t="inlineStr">
        <is>
          <t>2026-09-09</t>
        </is>
      </c>
      <c r="T146" s="5" t="inlineStr">
        <is>
          <t>3 cotizaciones de proveedores</t>
        </is>
      </c>
    </row>
    <row r="147">
      <c r="A147" s="7" t="inlineStr">
        <is>
          <t>MAT-07-014</t>
        </is>
      </c>
      <c r="B147" s="7" t="inlineStr">
        <is>
          <t>Materiales</t>
        </is>
      </c>
      <c r="C147" s="7" t="inlineStr">
        <is>
          <t>Techos e impermeabilización</t>
        </is>
      </c>
      <c r="D147" s="5" t="inlineStr">
        <is>
          <t>Zinc acanalado calibre 34, 3 x 12 pies</t>
        </is>
      </c>
      <c r="E147" s="5" t="inlineStr">
        <is>
          <t>Lámina galvanizada acanalado calibre 34 · 3 x 12 pies</t>
        </is>
      </c>
      <c r="F147" s="5" t="inlineStr">
        <is>
          <t>Material retirado en almacén</t>
        </is>
      </c>
      <c r="G147" s="5" t="inlineStr">
        <is>
          <t>plancha de zinc, lámina de zinc</t>
        </is>
      </c>
      <c r="H147" s="7" t="inlineStr">
        <is>
          <t>plancha</t>
        </is>
      </c>
      <c r="I147" s="7" t="inlineStr">
        <is>
          <t>Techos</t>
        </is>
      </c>
      <c r="J147" s="7" t="inlineStr">
        <is>
          <t>economica</t>
        </is>
      </c>
      <c r="K147" s="7" t="inlineStr">
        <is>
          <t>nacional</t>
        </is>
      </c>
      <c r="L147" s="7" t="inlineStr">
        <is>
          <t>Verificado</t>
        </is>
      </c>
      <c r="M147" s="8" t="n">
        <v>1</v>
      </c>
      <c r="N147" s="9" t="n">
        <v>414.3</v>
      </c>
      <c r="O147" s="9" t="n">
        <v>414.3</v>
      </c>
      <c r="P147" s="9" t="n">
        <v>414.3</v>
      </c>
      <c r="Q147" s="7" t="inlineStr">
        <is>
          <t>Sí</t>
        </is>
      </c>
      <c r="R147" s="9">
        <f>IF(N147="","",IF(Q147="Sí",ROUND(N147/1.18,2),N147))</f>
        <v/>
      </c>
      <c r="S147" s="7" t="inlineStr">
        <is>
          <t>2026-09-09</t>
        </is>
      </c>
      <c r="T147" s="5" t="inlineStr">
        <is>
          <t>1 cotización de proveedores</t>
        </is>
      </c>
    </row>
    <row r="148">
      <c r="A148" s="7" t="inlineStr">
        <is>
          <t>MAT-07-015</t>
        </is>
      </c>
      <c r="B148" s="7" t="inlineStr">
        <is>
          <t>Materiales</t>
        </is>
      </c>
      <c r="C148" s="7" t="inlineStr">
        <is>
          <t>Techos e impermeabilización</t>
        </is>
      </c>
      <c r="D148" s="5" t="inlineStr">
        <is>
          <t>Teja de acero gravillado, 2 piezas por m²</t>
        </is>
      </c>
      <c r="E148" s="5" t="inlineStr">
        <is>
          <t>Cubierta de teja medida por metro cuadrado, que es como se presupuesta. El formato de la pieza cambia con cada modelo; las piezas por metro, no</t>
        </is>
      </c>
      <c r="F148" s="5" t="inlineStr">
        <is>
          <t>Material retirado en almacén</t>
        </is>
      </c>
      <c r="G148" s="5" t="inlineStr">
        <is>
          <t>teja, techo de teja, cubierta, teja gravillada</t>
        </is>
      </c>
      <c r="H148" s="7" t="inlineStr">
        <is>
          <t>m²</t>
        </is>
      </c>
      <c r="I148" s="7" t="inlineStr">
        <is>
          <t>Techos</t>
        </is>
      </c>
      <c r="J148" s="7" t="inlineStr">
        <is>
          <t>estandar</t>
        </is>
      </c>
      <c r="K148" s="7" t="inlineStr">
        <is>
          <t>importado</t>
        </is>
      </c>
      <c r="L148" s="7" t="inlineStr">
        <is>
          <t>Verificado</t>
        </is>
      </c>
      <c r="M148" s="8" t="n">
        <v>1</v>
      </c>
      <c r="N148" s="9" t="n">
        <v>1461.38</v>
      </c>
      <c r="O148" s="9" t="n">
        <v>1026.24</v>
      </c>
      <c r="P148" s="9" t="n">
        <v>1896.52</v>
      </c>
      <c r="Q148" s="7" t="inlineStr">
        <is>
          <t>Sí</t>
        </is>
      </c>
      <c r="R148" s="9">
        <f>IF(N148="","",IF(Q148="Sí",ROUND(N148/1.18,2),N148))</f>
        <v/>
      </c>
      <c r="S148" s="7" t="inlineStr">
        <is>
          <t>2026-09-09</t>
        </is>
      </c>
      <c r="T148" s="5" t="inlineStr">
        <is>
          <t>2 cotizaciones de proveedores</t>
        </is>
      </c>
      <c r="AK148" s="5" t="inlineStr">
        <is>
          <t>material: acero gravillado · piezas_m2: 2</t>
        </is>
      </c>
    </row>
    <row r="149">
      <c r="A149" s="7" t="inlineStr">
        <is>
          <t>MAT-07-016</t>
        </is>
      </c>
      <c r="B149" s="7" t="inlineStr">
        <is>
          <t>Materiales</t>
        </is>
      </c>
      <c r="C149" s="7" t="inlineStr">
        <is>
          <t>Techos e impermeabilización</t>
        </is>
      </c>
      <c r="D149" s="5" t="inlineStr">
        <is>
          <t>Teja de cerámica, 10.5 piezas por m²</t>
        </is>
      </c>
      <c r="E149" s="5" t="inlineStr">
        <is>
          <t>Cubierta de teja medida por metro cuadrado, que es como se presupuesta. El formato de la pieza cambia con cada modelo; las piezas por metro, no</t>
        </is>
      </c>
      <c r="F149" s="5" t="inlineStr">
        <is>
          <t>Material retirado en almacén</t>
        </is>
      </c>
      <c r="G149" s="5" t="inlineStr">
        <is>
          <t>teja, techo de teja, cubierta, teja gravillada</t>
        </is>
      </c>
      <c r="H149" s="7" t="inlineStr">
        <is>
          <t>m²</t>
        </is>
      </c>
      <c r="I149" s="7" t="inlineStr">
        <is>
          <t>Techos</t>
        </is>
      </c>
      <c r="J149" s="7" t="inlineStr">
        <is>
          <t>estandar</t>
        </is>
      </c>
      <c r="K149" s="7" t="inlineStr">
        <is>
          <t>importado</t>
        </is>
      </c>
      <c r="L149" s="7" t="inlineStr">
        <is>
          <t>Verificado</t>
        </is>
      </c>
      <c r="M149" s="8" t="n">
        <v>1</v>
      </c>
      <c r="N149" s="9" t="n">
        <v>1677.27</v>
      </c>
      <c r="O149" s="9" t="n">
        <v>1677.27</v>
      </c>
      <c r="P149" s="9" t="n">
        <v>1677.27</v>
      </c>
      <c r="Q149" s="7" t="inlineStr">
        <is>
          <t>Sí</t>
        </is>
      </c>
      <c r="R149" s="9">
        <f>IF(N149="","",IF(Q149="Sí",ROUND(N149/1.18,2),N149))</f>
        <v/>
      </c>
      <c r="S149" s="7" t="inlineStr">
        <is>
          <t>2026-09-09</t>
        </is>
      </c>
      <c r="T149" s="5" t="inlineStr">
        <is>
          <t>1 cotización de proveedores</t>
        </is>
      </c>
      <c r="AK149" s="5" t="inlineStr">
        <is>
          <t>material: cerámica · piezas_m2: 10.5</t>
        </is>
      </c>
    </row>
    <row r="150">
      <c r="A150" s="7" t="inlineStr">
        <is>
          <t>MAT-07-017</t>
        </is>
      </c>
      <c r="B150" s="7" t="inlineStr">
        <is>
          <t>Materiales</t>
        </is>
      </c>
      <c r="C150" s="7" t="inlineStr">
        <is>
          <t>Techos e impermeabilización</t>
        </is>
      </c>
      <c r="D150" s="5" t="inlineStr">
        <is>
          <t>Teja de cerámica, 11.5 piezas por m²</t>
        </is>
      </c>
      <c r="E150" s="5" t="inlineStr">
        <is>
          <t>Cubierta de teja medida por metro cuadrado, que es como se presupuesta. El formato de la pieza cambia con cada modelo; las piezas por metro, no</t>
        </is>
      </c>
      <c r="F150" s="5" t="inlineStr">
        <is>
          <t>Material retirado en almacén</t>
        </is>
      </c>
      <c r="G150" s="5" t="inlineStr">
        <is>
          <t>teja, techo de teja, cubierta, teja gravillada</t>
        </is>
      </c>
      <c r="H150" s="7" t="inlineStr">
        <is>
          <t>m²</t>
        </is>
      </c>
      <c r="I150" s="7" t="inlineStr">
        <is>
          <t>Techos</t>
        </is>
      </c>
      <c r="J150" s="7" t="inlineStr">
        <is>
          <t>estandar</t>
        </is>
      </c>
      <c r="K150" s="7" t="inlineStr">
        <is>
          <t>importado</t>
        </is>
      </c>
      <c r="L150" s="7" t="inlineStr">
        <is>
          <t>Verificado</t>
        </is>
      </c>
      <c r="M150" s="8" t="n">
        <v>1</v>
      </c>
      <c r="N150" s="9" t="n">
        <v>2064.49</v>
      </c>
      <c r="O150" s="9" t="n">
        <v>2043.67</v>
      </c>
      <c r="P150" s="9" t="n">
        <v>2085.3</v>
      </c>
      <c r="Q150" s="7" t="inlineStr">
        <is>
          <t>Sí</t>
        </is>
      </c>
      <c r="R150" s="9">
        <f>IF(N150="","",IF(Q150="Sí",ROUND(N150/1.18,2),N150))</f>
        <v/>
      </c>
      <c r="S150" s="7" t="inlineStr">
        <is>
          <t>2026-09-09</t>
        </is>
      </c>
      <c r="T150" s="5" t="inlineStr">
        <is>
          <t>2 cotizaciones de proveedores</t>
        </is>
      </c>
      <c r="AK150" s="5" t="inlineStr">
        <is>
          <t>material: cerámica · piezas_m2: 11.5</t>
        </is>
      </c>
    </row>
    <row r="151">
      <c r="A151" s="7" t="inlineStr">
        <is>
          <t>MAT-07-018</t>
        </is>
      </c>
      <c r="B151" s="7" t="inlineStr">
        <is>
          <t>Materiales</t>
        </is>
      </c>
      <c r="C151" s="7" t="inlineStr">
        <is>
          <t>Techos e impermeabilización</t>
        </is>
      </c>
      <c r="D151" s="5" t="inlineStr">
        <is>
          <t>Caballete para teja de acero gravillado</t>
        </is>
      </c>
      <c r="E151" s="5" t="inlineStr">
        <is>
          <t>Remate de cumbrera. El final cierra el extremo del caballete</t>
        </is>
      </c>
      <c r="F151" s="5" t="inlineStr">
        <is>
          <t>Material retirado en almacén</t>
        </is>
      </c>
      <c r="G151" s="5" t="inlineStr">
        <is>
          <t>caballete, cumbrera, remate de techo</t>
        </is>
      </c>
      <c r="H151" s="7" t="inlineStr">
        <is>
          <t>unidad</t>
        </is>
      </c>
      <c r="I151" s="7" t="inlineStr">
        <is>
          <t>Techos</t>
        </is>
      </c>
      <c r="J151" s="7" t="inlineStr">
        <is>
          <t>estandar</t>
        </is>
      </c>
      <c r="K151" s="7" t="inlineStr">
        <is>
          <t>importado</t>
        </is>
      </c>
      <c r="L151" s="7" t="inlineStr">
        <is>
          <t>Verificado</t>
        </is>
      </c>
      <c r="M151" s="8" t="n">
        <v>1</v>
      </c>
      <c r="N151" s="9" t="n">
        <v>353.39</v>
      </c>
      <c r="O151" s="9" t="n">
        <v>202.34</v>
      </c>
      <c r="P151" s="9" t="n">
        <v>394.64</v>
      </c>
      <c r="Q151" s="7" t="inlineStr">
        <is>
          <t>Sí</t>
        </is>
      </c>
      <c r="R151" s="9">
        <f>IF(N151="","",IF(Q151="Sí",ROUND(N151/1.18,2),N151))</f>
        <v/>
      </c>
      <c r="S151" s="7" t="inlineStr">
        <is>
          <t>2026-09-09</t>
        </is>
      </c>
      <c r="T151" s="5" t="inlineStr">
        <is>
          <t>4 cotizaciones de proveedores</t>
        </is>
      </c>
      <c r="AK151" s="5" t="inlineStr">
        <is>
          <t>pieza: caballete · material: acero gravillado</t>
        </is>
      </c>
    </row>
    <row r="152">
      <c r="A152" s="7" t="inlineStr">
        <is>
          <t>MAT-07-019</t>
        </is>
      </c>
      <c r="B152" s="7" t="inlineStr">
        <is>
          <t>Materiales</t>
        </is>
      </c>
      <c r="C152" s="7" t="inlineStr">
        <is>
          <t>Techos e impermeabilización</t>
        </is>
      </c>
      <c r="D152" s="5" t="inlineStr">
        <is>
          <t>Final de caballete para teja de acero gravillado</t>
        </is>
      </c>
      <c r="E152" s="5" t="inlineStr">
        <is>
          <t>Remate de cumbrera. El final cierra el extremo del caballete</t>
        </is>
      </c>
      <c r="F152" s="5" t="inlineStr">
        <is>
          <t>Material retirado en almacén</t>
        </is>
      </c>
      <c r="G152" s="5" t="inlineStr">
        <is>
          <t>caballete, cumbrera, remate de techo</t>
        </is>
      </c>
      <c r="H152" s="7" t="inlineStr">
        <is>
          <t>unidad</t>
        </is>
      </c>
      <c r="I152" s="7" t="inlineStr">
        <is>
          <t>Techos</t>
        </is>
      </c>
      <c r="J152" s="7" t="inlineStr">
        <is>
          <t>estandar</t>
        </is>
      </c>
      <c r="K152" s="7" t="inlineStr">
        <is>
          <t>importado</t>
        </is>
      </c>
      <c r="L152" s="7" t="inlineStr">
        <is>
          <t>Verificado</t>
        </is>
      </c>
      <c r="M152" s="8" t="n">
        <v>1</v>
      </c>
      <c r="N152" s="9" t="n">
        <v>136.66</v>
      </c>
      <c r="O152" s="9" t="n">
        <v>131.47</v>
      </c>
      <c r="P152" s="9" t="n">
        <v>179.5</v>
      </c>
      <c r="Q152" s="7" t="inlineStr">
        <is>
          <t>Sí</t>
        </is>
      </c>
      <c r="R152" s="9">
        <f>IF(N152="","",IF(Q152="Sí",ROUND(N152/1.18,2),N152))</f>
        <v/>
      </c>
      <c r="S152" s="7" t="inlineStr">
        <is>
          <t>2026-09-09</t>
        </is>
      </c>
      <c r="T152" s="5" t="inlineStr">
        <is>
          <t>3 cotizaciones de proveedores</t>
        </is>
      </c>
      <c r="AK152" s="5" t="inlineStr">
        <is>
          <t>pieza: final · material: acero gravillado</t>
        </is>
      </c>
    </row>
    <row r="153">
      <c r="A153" s="7" t="inlineStr">
        <is>
          <t>MAT-07-020</t>
        </is>
      </c>
      <c r="B153" s="7" t="inlineStr">
        <is>
          <t>Materiales</t>
        </is>
      </c>
      <c r="C153" s="7" t="inlineStr">
        <is>
          <t>Techos e impermeabilización</t>
        </is>
      </c>
      <c r="D153" s="5" t="inlineStr">
        <is>
          <t>Final de caballete para teja de cerámica</t>
        </is>
      </c>
      <c r="E153" s="5" t="inlineStr">
        <is>
          <t>Remate de cumbrera. El final cierra el extremo del caballete</t>
        </is>
      </c>
      <c r="F153" s="5" t="inlineStr">
        <is>
          <t>Material retirado en almacén</t>
        </is>
      </c>
      <c r="G153" s="5" t="inlineStr">
        <is>
          <t>caballete, cumbrera, remate de techo</t>
        </is>
      </c>
      <c r="H153" s="7" t="inlineStr">
        <is>
          <t>unidad</t>
        </is>
      </c>
      <c r="I153" s="7" t="inlineStr">
        <is>
          <t>Techos</t>
        </is>
      </c>
      <c r="J153" s="7" t="inlineStr">
        <is>
          <t>estandar</t>
        </is>
      </c>
      <c r="K153" s="7" t="inlineStr">
        <is>
          <t>importado</t>
        </is>
      </c>
      <c r="L153" s="7" t="inlineStr">
        <is>
          <t>Verificado</t>
        </is>
      </c>
      <c r="M153" s="8" t="n">
        <v>1</v>
      </c>
      <c r="N153" s="9" t="n">
        <v>2198.43</v>
      </c>
      <c r="O153" s="9" t="n">
        <v>2198.43</v>
      </c>
      <c r="P153" s="9" t="n">
        <v>2198.43</v>
      </c>
      <c r="Q153" s="7" t="inlineStr">
        <is>
          <t>Sí</t>
        </is>
      </c>
      <c r="R153" s="9">
        <f>IF(N153="","",IF(Q153="Sí",ROUND(N153/1.18,2),N153))</f>
        <v/>
      </c>
      <c r="S153" s="7" t="inlineStr">
        <is>
          <t>2026-09-09</t>
        </is>
      </c>
      <c r="T153" s="5" t="inlineStr">
        <is>
          <t>1 cotización de proveedores</t>
        </is>
      </c>
      <c r="AK153" s="5" t="inlineStr">
        <is>
          <t>pieza: final · material: cerámica</t>
        </is>
      </c>
    </row>
    <row r="154">
      <c r="A154" s="7" t="inlineStr">
        <is>
          <t>MAT-07-021</t>
        </is>
      </c>
      <c r="B154" s="7" t="inlineStr">
        <is>
          <t>Materiales</t>
        </is>
      </c>
      <c r="C154" s="7" t="inlineStr">
        <is>
          <t>Techos e impermeabilización</t>
        </is>
      </c>
      <c r="D154" s="5" t="inlineStr">
        <is>
          <t>Zinc liso calibre 29, 3 x 6 pies</t>
        </is>
      </c>
      <c r="E154" s="5" t="inlineStr">
        <is>
          <t>Lámina galvanizada liso calibre 29 · 3 x 6 pies</t>
        </is>
      </c>
      <c r="F154" s="5" t="inlineStr">
        <is>
          <t>Material retirado en almacén</t>
        </is>
      </c>
      <c r="G154" s="5" t="inlineStr">
        <is>
          <t>plancha de zinc, lámina de zinc</t>
        </is>
      </c>
      <c r="H154" s="7" t="inlineStr">
        <is>
          <t>plancha</t>
        </is>
      </c>
      <c r="I154" s="7" t="inlineStr">
        <is>
          <t>Techos</t>
        </is>
      </c>
      <c r="J154" s="7" t="inlineStr">
        <is>
          <t>economica</t>
        </is>
      </c>
      <c r="K154" s="7" t="inlineStr">
        <is>
          <t>nacional</t>
        </is>
      </c>
      <c r="L154" s="7" t="inlineStr">
        <is>
          <t>Verificado</t>
        </is>
      </c>
      <c r="M154" s="8" t="n">
        <v>1</v>
      </c>
      <c r="N154" s="9" t="n">
        <v>283.27</v>
      </c>
      <c r="O154" s="9" t="n">
        <v>270.35</v>
      </c>
      <c r="P154" s="9" t="n">
        <v>296.18</v>
      </c>
      <c r="Q154" s="7" t="inlineStr">
        <is>
          <t>Sí</t>
        </is>
      </c>
      <c r="R154" s="9">
        <f>IF(N154="","",IF(Q154="Sí",ROUND(N154/1.18,2),N154))</f>
        <v/>
      </c>
      <c r="S154" s="7" t="inlineStr">
        <is>
          <t>2026-09-09</t>
        </is>
      </c>
      <c r="T154" s="5" t="inlineStr">
        <is>
          <t>2 cotizaciones de proveedores</t>
        </is>
      </c>
    </row>
    <row r="155">
      <c r="A155" s="7" t="inlineStr">
        <is>
          <t>MAT-07-022</t>
        </is>
      </c>
      <c r="B155" s="7" t="inlineStr">
        <is>
          <t>Materiales</t>
        </is>
      </c>
      <c r="C155" s="7" t="inlineStr">
        <is>
          <t>Techos e impermeabilización</t>
        </is>
      </c>
      <c r="D155" s="5" t="inlineStr">
        <is>
          <t>Zinc liso calibre 34, 3 x 6 pies</t>
        </is>
      </c>
      <c r="E155" s="5" t="inlineStr">
        <is>
          <t>Lámina galvanizada liso calibre 34 · 3 x 6 pies</t>
        </is>
      </c>
      <c r="F155" s="5" t="inlineStr">
        <is>
          <t>Material retirado en almacén</t>
        </is>
      </c>
      <c r="G155" s="5" t="inlineStr">
        <is>
          <t>plancha de zinc, lámina de zinc</t>
        </is>
      </c>
      <c r="H155" s="7" t="inlineStr">
        <is>
          <t>plancha</t>
        </is>
      </c>
      <c r="I155" s="7" t="inlineStr">
        <is>
          <t>Techos</t>
        </is>
      </c>
      <c r="J155" s="7" t="inlineStr">
        <is>
          <t>economica</t>
        </is>
      </c>
      <c r="K155" s="7" t="inlineStr">
        <is>
          <t>nacional</t>
        </is>
      </c>
      <c r="L155" s="7" t="inlineStr">
        <is>
          <t>Verificado</t>
        </is>
      </c>
      <c r="M155" s="8" t="n">
        <v>1</v>
      </c>
      <c r="N155" s="9" t="n">
        <v>208.95</v>
      </c>
      <c r="O155" s="9" t="n">
        <v>208.33</v>
      </c>
      <c r="P155" s="9" t="n">
        <v>209.56</v>
      </c>
      <c r="Q155" s="7" t="inlineStr">
        <is>
          <t>Sí</t>
        </is>
      </c>
      <c r="R155" s="9">
        <f>IF(N155="","",IF(Q155="Sí",ROUND(N155/1.18,2),N155))</f>
        <v/>
      </c>
      <c r="S155" s="7" t="inlineStr">
        <is>
          <t>2026-09-09</t>
        </is>
      </c>
      <c r="T155" s="5" t="inlineStr">
        <is>
          <t>2 cotizaciones de proveedores</t>
        </is>
      </c>
    </row>
    <row r="156">
      <c r="A156" s="7" t="inlineStr">
        <is>
          <t>MAT-07-023</t>
        </is>
      </c>
      <c r="B156" s="7" t="inlineStr">
        <is>
          <t>Materiales</t>
        </is>
      </c>
      <c r="C156" s="7" t="inlineStr">
        <is>
          <t>Techos e impermeabilización</t>
        </is>
      </c>
      <c r="D156" s="5" t="inlineStr">
        <is>
          <t>Zinc translúcido 3 x 6 pies</t>
        </is>
      </c>
      <c r="E156" s="5" t="inlineStr">
        <is>
          <t>Lámina traslúcida para entrada de luz · 3 x 6 pies</t>
        </is>
      </c>
      <c r="F156" s="5" t="inlineStr">
        <is>
          <t>Material retirado en almacén</t>
        </is>
      </c>
      <c r="G156" s="5" t="inlineStr">
        <is>
          <t>zinc transparente, lámina traslúcida</t>
        </is>
      </c>
      <c r="H156" s="7" t="inlineStr">
        <is>
          <t>plancha</t>
        </is>
      </c>
      <c r="I156" s="7" t="inlineStr">
        <is>
          <t>Techos</t>
        </is>
      </c>
      <c r="J156" s="7" t="inlineStr">
        <is>
          <t>estandar</t>
        </is>
      </c>
      <c r="K156" s="7" t="inlineStr">
        <is>
          <t>importado</t>
        </is>
      </c>
      <c r="L156" s="7" t="inlineStr">
        <is>
          <t>Verificado</t>
        </is>
      </c>
      <c r="M156" s="8" t="n">
        <v>3</v>
      </c>
      <c r="N156" s="9" t="n">
        <v>1161.17</v>
      </c>
      <c r="O156" s="9" t="n">
        <v>1050.01</v>
      </c>
      <c r="P156" s="9" t="n">
        <v>1795</v>
      </c>
      <c r="Q156" s="7" t="inlineStr">
        <is>
          <t>Sí</t>
        </is>
      </c>
      <c r="R156" s="9">
        <f>IF(N156="","",IF(Q156="Sí",ROUND(N156/1.18,2),N156))</f>
        <v/>
      </c>
      <c r="S156" s="7" t="inlineStr">
        <is>
          <t>2026-09-09</t>
        </is>
      </c>
      <c r="T156" s="5" t="inlineStr">
        <is>
          <t>4 cotizaciones de proveedores</t>
        </is>
      </c>
    </row>
    <row r="157">
      <c r="A157" s="7" t="inlineStr">
        <is>
          <t>MAT-07-024</t>
        </is>
      </c>
      <c r="B157" s="7" t="inlineStr">
        <is>
          <t>Materiales</t>
        </is>
      </c>
      <c r="C157" s="7" t="inlineStr">
        <is>
          <t>Techos e impermeabilización</t>
        </is>
      </c>
      <c r="D157" s="5" t="inlineStr">
        <is>
          <t>Caballete para aluzinc 21"</t>
        </is>
      </c>
      <c r="E157" s="5" t="inlineStr">
        <is>
          <t>Pieza de remate para cumbrera de techo de aluzinc · desarrollo 21"</t>
        </is>
      </c>
      <c r="F157" s="5" t="inlineStr">
        <is>
          <t>Material retirado en almacén</t>
        </is>
      </c>
      <c r="G157" s="5" t="inlineStr">
        <is>
          <t>cumbrera, capote de techo</t>
        </is>
      </c>
      <c r="H157" s="7" t="inlineStr">
        <is>
          <t>unidad</t>
        </is>
      </c>
      <c r="I157" s="7" t="inlineStr">
        <is>
          <t>Techos</t>
        </is>
      </c>
      <c r="J157" s="7" t="inlineStr">
        <is>
          <t>estandar</t>
        </is>
      </c>
      <c r="K157" s="7" t="inlineStr">
        <is>
          <t>importado</t>
        </is>
      </c>
      <c r="L157" s="7" t="inlineStr">
        <is>
          <t>Verificado</t>
        </is>
      </c>
      <c r="M157" s="8" t="n">
        <v>1</v>
      </c>
      <c r="N157" s="9" t="n">
        <v>660</v>
      </c>
      <c r="O157" s="9" t="n">
        <v>660</v>
      </c>
      <c r="P157" s="9" t="n">
        <v>660</v>
      </c>
      <c r="Q157" s="7" t="inlineStr">
        <is>
          <t>Sí</t>
        </is>
      </c>
      <c r="R157" s="9">
        <f>IF(N157="","",IF(Q157="Sí",ROUND(N157/1.18,2),N157))</f>
        <v/>
      </c>
      <c r="S157" s="7" t="inlineStr">
        <is>
          <t>2026-09-09</t>
        </is>
      </c>
      <c r="T157" s="5" t="inlineStr">
        <is>
          <t>1 cotización de proveedores</t>
        </is>
      </c>
    </row>
    <row r="158">
      <c r="A158" s="7" t="inlineStr">
        <is>
          <t>MAT-07-025</t>
        </is>
      </c>
      <c r="B158" s="7" t="inlineStr">
        <is>
          <t>Materiales</t>
        </is>
      </c>
      <c r="C158" s="7" t="inlineStr">
        <is>
          <t>Techos e impermeabilización</t>
        </is>
      </c>
      <c r="D158" s="5" t="inlineStr">
        <is>
          <t>Caballete de fibra para techo fibra de refuerzo, 0.76x0.6</t>
        </is>
      </c>
      <c r="E158" s="5" t="inlineStr"/>
      <c r="F158" s="5" t="inlineStr">
        <is>
          <t>Material retirado en almacén</t>
        </is>
      </c>
      <c r="G158" s="5" t="inlineStr">
        <is>
          <t>caballete, cumbrera</t>
        </is>
      </c>
      <c r="H158" s="7" t="inlineStr">
        <is>
          <t>unidad</t>
        </is>
      </c>
      <c r="I158" s="7" t="inlineStr">
        <is>
          <t>Techos</t>
        </is>
      </c>
      <c r="J158" s="7" t="inlineStr">
        <is>
          <t>estandar</t>
        </is>
      </c>
      <c r="K158" s="7" t="inlineStr">
        <is>
          <t>importado</t>
        </is>
      </c>
      <c r="L158" s="7" t="inlineStr">
        <is>
          <t>Verificado</t>
        </is>
      </c>
      <c r="M158" s="8" t="n">
        <v>1</v>
      </c>
      <c r="N158" s="9" t="n">
        <v>1535</v>
      </c>
      <c r="O158" s="9" t="n">
        <v>1535</v>
      </c>
      <c r="P158" s="9" t="n">
        <v>1535</v>
      </c>
      <c r="Q158" s="7" t="inlineStr">
        <is>
          <t>Sí</t>
        </is>
      </c>
      <c r="R158" s="9">
        <f>IF(N158="","",IF(Q158="Sí",ROUND(N158/1.18,2),N158))</f>
        <v/>
      </c>
      <c r="S158" s="7" t="inlineStr">
        <is>
          <t>2026-09-09</t>
        </is>
      </c>
      <c r="T158" s="5" t="inlineStr">
        <is>
          <t>1 cotización de proveedores</t>
        </is>
      </c>
      <c r="AI158" s="4" t="inlineStr">
        <is>
          <t>0.76x0.6</t>
        </is>
      </c>
      <c r="AJ158" s="4" t="inlineStr">
        <is>
          <t>fibra de refuerzo</t>
        </is>
      </c>
    </row>
    <row r="159">
      <c r="A159" s="7" t="inlineStr">
        <is>
          <t>MAT-07-026</t>
        </is>
      </c>
      <c r="B159" s="7" t="inlineStr">
        <is>
          <t>Materiales</t>
        </is>
      </c>
      <c r="C159" s="7" t="inlineStr">
        <is>
          <t>Techos e impermeabilización</t>
        </is>
      </c>
      <c r="D159" s="5" t="inlineStr">
        <is>
          <t>Plancha tipo teja de fibra fibra de refuerzo, 0.76X1.15</t>
        </is>
      </c>
      <c r="E159" s="5" t="inlineStr"/>
      <c r="F159" s="5" t="inlineStr">
        <is>
          <t>Material retirado en almacén</t>
        </is>
      </c>
      <c r="G159" s="5" t="inlineStr">
        <is>
          <t>teja de fibra</t>
        </is>
      </c>
      <c r="H159" s="7" t="inlineStr">
        <is>
          <t>unidad</t>
        </is>
      </c>
      <c r="I159" s="7" t="inlineStr">
        <is>
          <t>Techos</t>
        </is>
      </c>
      <c r="J159" s="7" t="inlineStr">
        <is>
          <t>estandar</t>
        </is>
      </c>
      <c r="K159" s="7" t="inlineStr">
        <is>
          <t>importado</t>
        </is>
      </c>
      <c r="L159" s="7" t="inlineStr">
        <is>
          <t>Verificado</t>
        </is>
      </c>
      <c r="M159" s="8" t="n">
        <v>1</v>
      </c>
      <c r="N159" s="9" t="n">
        <v>1450</v>
      </c>
      <c r="O159" s="9" t="n">
        <v>1450</v>
      </c>
      <c r="P159" s="9" t="n">
        <v>1450</v>
      </c>
      <c r="Q159" s="7" t="inlineStr">
        <is>
          <t>Sí</t>
        </is>
      </c>
      <c r="R159" s="9">
        <f>IF(N159="","",IF(Q159="Sí",ROUND(N159/1.18,2),N159))</f>
        <v/>
      </c>
      <c r="S159" s="7" t="inlineStr">
        <is>
          <t>2026-09-09</t>
        </is>
      </c>
      <c r="T159" s="5" t="inlineStr">
        <is>
          <t>1 cotización de proveedores</t>
        </is>
      </c>
      <c r="AI159" s="4" t="inlineStr">
        <is>
          <t>0.76X1.15</t>
        </is>
      </c>
      <c r="AJ159" s="4" t="inlineStr">
        <is>
          <t>fibra de refuerzo</t>
        </is>
      </c>
    </row>
    <row r="160">
      <c r="A160" s="7" t="inlineStr">
        <is>
          <t>MAT-07-027</t>
        </is>
      </c>
      <c r="B160" s="7" t="inlineStr">
        <is>
          <t>Materiales</t>
        </is>
      </c>
      <c r="C160" s="7" t="inlineStr">
        <is>
          <t>Techos e impermeabilización</t>
        </is>
      </c>
      <c r="D160" s="5" t="inlineStr">
        <is>
          <t>Caballete de zinc calibre 29, 6 pies</t>
        </is>
      </c>
      <c r="E160" s="5" t="inlineStr">
        <is>
          <t>Pieza de remate para cumbrera de techo de zinc · calibre 29 · 6 pies</t>
        </is>
      </c>
      <c r="F160" s="5" t="inlineStr">
        <is>
          <t>Material retirado en almacén</t>
        </is>
      </c>
      <c r="G160" s="5" t="inlineStr">
        <is>
          <t>cumbrera de zinc, capote de techo</t>
        </is>
      </c>
      <c r="H160" s="7" t="inlineStr">
        <is>
          <t>unidad</t>
        </is>
      </c>
      <c r="I160" s="7" t="inlineStr">
        <is>
          <t>Techos</t>
        </is>
      </c>
      <c r="J160" s="7" t="inlineStr">
        <is>
          <t>economica</t>
        </is>
      </c>
      <c r="K160" s="7" t="inlineStr">
        <is>
          <t>nacional</t>
        </is>
      </c>
      <c r="L160" s="7" t="inlineStr">
        <is>
          <t>Verificado</t>
        </is>
      </c>
      <c r="M160" s="8" t="n">
        <v>1</v>
      </c>
      <c r="N160" s="9" t="n">
        <v>141.1</v>
      </c>
      <c r="O160" s="9" t="n">
        <v>141.1</v>
      </c>
      <c r="P160" s="9" t="n">
        <v>141.1</v>
      </c>
      <c r="Q160" s="7" t="inlineStr">
        <is>
          <t>Sí</t>
        </is>
      </c>
      <c r="R160" s="9">
        <f>IF(N160="","",IF(Q160="Sí",ROUND(N160/1.18,2),N160))</f>
        <v/>
      </c>
      <c r="S160" s="7" t="inlineStr">
        <is>
          <t>2026-09-09</t>
        </is>
      </c>
      <c r="T160" s="5" t="inlineStr">
        <is>
          <t>1 cotización de proveedores</t>
        </is>
      </c>
    </row>
    <row r="161">
      <c r="A161" s="7" t="inlineStr">
        <is>
          <t>MAT-07-028</t>
        </is>
      </c>
      <c r="B161" s="7" t="inlineStr">
        <is>
          <t>Materiales</t>
        </is>
      </c>
      <c r="C161" s="7" t="inlineStr">
        <is>
          <t>Techos e impermeabilización</t>
        </is>
      </c>
      <c r="D161" s="5" t="inlineStr">
        <is>
          <t>Caballete de zinc calibre 34, 6 pies</t>
        </is>
      </c>
      <c r="E161" s="5" t="inlineStr">
        <is>
          <t>Pieza de remate para cumbrera de techo de zinc · calibre 34 · 6 pies</t>
        </is>
      </c>
      <c r="F161" s="5" t="inlineStr">
        <is>
          <t>Material retirado en almacén</t>
        </is>
      </c>
      <c r="G161" s="5" t="inlineStr">
        <is>
          <t>cumbrera de zinc, capote de techo</t>
        </is>
      </c>
      <c r="H161" s="7" t="inlineStr">
        <is>
          <t>unidad</t>
        </is>
      </c>
      <c r="I161" s="7" t="inlineStr">
        <is>
          <t>Techos</t>
        </is>
      </c>
      <c r="J161" s="7" t="inlineStr">
        <is>
          <t>economica</t>
        </is>
      </c>
      <c r="K161" s="7" t="inlineStr">
        <is>
          <t>nacional</t>
        </is>
      </c>
      <c r="L161" s="7" t="inlineStr">
        <is>
          <t>Verificado</t>
        </is>
      </c>
      <c r="M161" s="8" t="n">
        <v>1</v>
      </c>
      <c r="N161" s="9" t="n">
        <v>104.29</v>
      </c>
      <c r="O161" s="9" t="n">
        <v>104.29</v>
      </c>
      <c r="P161" s="9" t="n">
        <v>104.29</v>
      </c>
      <c r="Q161" s="7" t="inlineStr">
        <is>
          <t>Sí</t>
        </is>
      </c>
      <c r="R161" s="9">
        <f>IF(N161="","",IF(Q161="Sí",ROUND(N161/1.18,2),N161))</f>
        <v/>
      </c>
      <c r="S161" s="7" t="inlineStr">
        <is>
          <t>2026-09-09</t>
        </is>
      </c>
      <c r="T161" s="5" t="inlineStr">
        <is>
          <t>1 cotización de proveedores</t>
        </is>
      </c>
    </row>
    <row r="162">
      <c r="A162" s="7" t="inlineStr">
        <is>
          <t>MAT-07-029</t>
        </is>
      </c>
      <c r="B162" s="7" t="inlineStr">
        <is>
          <t>Materiales</t>
        </is>
      </c>
      <c r="C162" s="7" t="inlineStr">
        <is>
          <t>Techos e impermeabilización</t>
        </is>
      </c>
      <c r="D162" s="5" t="inlineStr">
        <is>
          <t>Caño para aluzinc 6" x 7" x 10 pies</t>
        </is>
      </c>
      <c r="E162" s="5" t="inlineStr">
        <is>
          <t>Canal de desagüe para techo de aluzinc · 6" x 7" · tramo de 10 pies</t>
        </is>
      </c>
      <c r="F162" s="5" t="inlineStr">
        <is>
          <t>Material retirado en almacén</t>
        </is>
      </c>
      <c r="G162" s="5" t="inlineStr">
        <is>
          <t>canal de techo, canaleta de aluzinc</t>
        </is>
      </c>
      <c r="H162" s="7" t="inlineStr">
        <is>
          <t>unidad</t>
        </is>
      </c>
      <c r="I162" s="7" t="inlineStr">
        <is>
          <t>Techos</t>
        </is>
      </c>
      <c r="J162" s="7" t="inlineStr">
        <is>
          <t>estandar</t>
        </is>
      </c>
      <c r="K162" s="7" t="inlineStr">
        <is>
          <t>importado</t>
        </is>
      </c>
      <c r="L162" s="7" t="inlineStr">
        <is>
          <t>Verificado</t>
        </is>
      </c>
      <c r="M162" s="8" t="n">
        <v>1</v>
      </c>
      <c r="N162" s="9" t="n">
        <v>659.86</v>
      </c>
      <c r="O162" s="9" t="n">
        <v>659.86</v>
      </c>
      <c r="P162" s="9" t="n">
        <v>659.86</v>
      </c>
      <c r="Q162" s="7" t="inlineStr">
        <is>
          <t>Sí</t>
        </is>
      </c>
      <c r="R162" s="9">
        <f>IF(N162="","",IF(Q162="Sí",ROUND(N162/1.18,2),N162))</f>
        <v/>
      </c>
      <c r="S162" s="7" t="inlineStr">
        <is>
          <t>2026-09-09</t>
        </is>
      </c>
      <c r="T162" s="5" t="inlineStr">
        <is>
          <t>1 cotización de proveedores</t>
        </is>
      </c>
    </row>
    <row r="163">
      <c r="A163" s="7" t="inlineStr">
        <is>
          <t>MAT-08-014</t>
        </is>
      </c>
      <c r="B163" s="7" t="inlineStr">
        <is>
          <t>Materiales</t>
        </is>
      </c>
      <c r="C163" s="7" t="inlineStr">
        <is>
          <t>Pisos y revestimientos</t>
        </is>
      </c>
      <c r="D163" s="5" t="inlineStr">
        <is>
          <t>Cerámica de pared, 100 x 30 cm</t>
        </is>
      </c>
      <c r="E163" s="5" t="inlineStr">
        <is>
          <t>Baldosa de campo de 100 x 30 cm, pasta cerámica esmaltada. El color, el diseño y la marca son de la cotización</t>
        </is>
      </c>
      <c r="F163" s="5" t="inlineStr">
        <is>
          <t>Material retirado en almacén</t>
        </is>
      </c>
      <c r="G163" s="5" t="inlineStr">
        <is>
          <t>piso, cerámica, porcelanato, baldosa, azulejo, revestimiento, loza</t>
        </is>
      </c>
      <c r="H163" s="7" t="inlineStr">
        <is>
          <t>m²</t>
        </is>
      </c>
      <c r="I163" s="7" t="inlineStr">
        <is>
          <t>Pisos</t>
        </is>
      </c>
      <c r="J163" s="7" t="inlineStr">
        <is>
          <t>estandar</t>
        </is>
      </c>
      <c r="K163" s="7" t="inlineStr">
        <is>
          <t>importado</t>
        </is>
      </c>
      <c r="L163" s="7" t="inlineStr">
        <is>
          <t>Verificado</t>
        </is>
      </c>
      <c r="M163" s="8" t="n">
        <v>1</v>
      </c>
      <c r="N163" s="9" t="n">
        <v>1999.41</v>
      </c>
      <c r="O163" s="9" t="n">
        <v>1303.85</v>
      </c>
      <c r="P163" s="9" t="n">
        <v>2223.5</v>
      </c>
      <c r="Q163" s="7" t="inlineStr">
        <is>
          <t>Sí</t>
        </is>
      </c>
      <c r="R163" s="9">
        <f>IF(N163="","",IF(Q163="Sí",ROUND(N163/1.18,2),N163))</f>
        <v/>
      </c>
      <c r="S163" s="7" t="inlineStr">
        <is>
          <t>2026-09-09</t>
        </is>
      </c>
      <c r="T163" s="5" t="inlineStr">
        <is>
          <t>11 cotizaciones de proveedores</t>
        </is>
      </c>
      <c r="X163" s="4" t="n">
        <v>100</v>
      </c>
      <c r="Z163" s="4" t="inlineStr">
        <is>
          <t>100 x 30 cm</t>
        </is>
      </c>
      <c r="AJ163" s="4" t="inlineStr">
        <is>
          <t>pared</t>
        </is>
      </c>
      <c r="AK163" s="5" t="inlineStr">
        <is>
          <t>material: ceramica · ancho_cm: 30 · piezas_m2: 3.17</t>
        </is>
      </c>
    </row>
    <row r="164">
      <c r="A164" s="7" t="inlineStr">
        <is>
          <t>MAT-08-015</t>
        </is>
      </c>
      <c r="B164" s="7" t="inlineStr">
        <is>
          <t>Materiales</t>
        </is>
      </c>
      <c r="C164" s="7" t="inlineStr">
        <is>
          <t>Pisos y revestimientos</t>
        </is>
      </c>
      <c r="D164" s="5" t="inlineStr">
        <is>
          <t>Cerámica de pared, 100 x 33 cm</t>
        </is>
      </c>
      <c r="E164" s="5" t="inlineStr">
        <is>
          <t>Baldosa de campo de 100 x 33 cm, pasta cerámica esmaltada. El color, el diseño y la marca son de la cotización</t>
        </is>
      </c>
      <c r="F164" s="5" t="inlineStr">
        <is>
          <t>Material retirado en almacén</t>
        </is>
      </c>
      <c r="G164" s="5" t="inlineStr">
        <is>
          <t>piso, cerámica, porcelanato, baldosa, azulejo, revestimiento, loza</t>
        </is>
      </c>
      <c r="H164" s="7" t="inlineStr">
        <is>
          <t>m²</t>
        </is>
      </c>
      <c r="I164" s="7" t="inlineStr">
        <is>
          <t>Pisos</t>
        </is>
      </c>
      <c r="J164" s="7" t="inlineStr">
        <is>
          <t>estandar</t>
        </is>
      </c>
      <c r="K164" s="7" t="inlineStr">
        <is>
          <t>importado</t>
        </is>
      </c>
      <c r="L164" s="7" t="inlineStr">
        <is>
          <t>Verificado</t>
        </is>
      </c>
      <c r="M164" s="8" t="n">
        <v>1</v>
      </c>
      <c r="N164" s="9" t="n">
        <v>1532.13</v>
      </c>
      <c r="O164" s="9" t="n">
        <v>1239.18</v>
      </c>
      <c r="P164" s="9" t="n">
        <v>1825.08</v>
      </c>
      <c r="Q164" s="7" t="inlineStr">
        <is>
          <t>Sí</t>
        </is>
      </c>
      <c r="R164" s="9">
        <f>IF(N164="","",IF(Q164="Sí",ROUND(N164/1.18,2),N164))</f>
        <v/>
      </c>
      <c r="S164" s="7" t="inlineStr">
        <is>
          <t>2026-09-09</t>
        </is>
      </c>
      <c r="T164" s="5" t="inlineStr">
        <is>
          <t>2 cotizaciones de proveedores</t>
        </is>
      </c>
      <c r="X164" s="4" t="n">
        <v>100</v>
      </c>
      <c r="Z164" s="4" t="inlineStr">
        <is>
          <t>100 x 33 cm</t>
        </is>
      </c>
      <c r="AJ164" s="4" t="inlineStr">
        <is>
          <t>pared</t>
        </is>
      </c>
      <c r="AK164" s="5" t="inlineStr">
        <is>
          <t>material: ceramica · ancho_cm: 33 · piezas_m2: 3 · espesor_mm: 5</t>
        </is>
      </c>
    </row>
    <row r="165">
      <c r="A165" s="7" t="inlineStr">
        <is>
          <t>MAT-08-016</t>
        </is>
      </c>
      <c r="B165" s="7" t="inlineStr">
        <is>
          <t>Materiales</t>
        </is>
      </c>
      <c r="C165" s="7" t="inlineStr">
        <is>
          <t>Pisos y revestimientos</t>
        </is>
      </c>
      <c r="D165" s="5" t="inlineStr">
        <is>
          <t>Cerámica de pared, 113 x 55 cm</t>
        </is>
      </c>
      <c r="E165" s="5" t="inlineStr">
        <is>
          <t>Baldosa de campo de 113 x 55 cm, pasta cerámica esmaltada. El color, el diseño y la marca son de la cotización</t>
        </is>
      </c>
      <c r="F165" s="5" t="inlineStr">
        <is>
          <t>Material retirado en almacén</t>
        </is>
      </c>
      <c r="G165" s="5" t="inlineStr">
        <is>
          <t>piso, cerámica, porcelanato, baldosa, azulejo, revestimiento, loza</t>
        </is>
      </c>
      <c r="H165" s="7" t="inlineStr">
        <is>
          <t>m²</t>
        </is>
      </c>
      <c r="I165" s="7" t="inlineStr">
        <is>
          <t>Pisos</t>
        </is>
      </c>
      <c r="J165" s="7" t="inlineStr">
        <is>
          <t>estandar</t>
        </is>
      </c>
      <c r="K165" s="7" t="inlineStr">
        <is>
          <t>importado</t>
        </is>
      </c>
      <c r="L165" s="7" t="inlineStr">
        <is>
          <t>Verificado</t>
        </is>
      </c>
      <c r="M165" s="8" t="n">
        <v>1</v>
      </c>
      <c r="N165" s="9" t="n">
        <v>1045.19</v>
      </c>
      <c r="O165" s="9" t="n">
        <v>1045.19</v>
      </c>
      <c r="P165" s="9" t="n">
        <v>1045.19</v>
      </c>
      <c r="Q165" s="7" t="inlineStr">
        <is>
          <t>Sí</t>
        </is>
      </c>
      <c r="R165" s="9">
        <f>IF(N165="","",IF(Q165="Sí",ROUND(N165/1.18,2),N165))</f>
        <v/>
      </c>
      <c r="S165" s="7" t="inlineStr">
        <is>
          <t>2026-09-09</t>
        </is>
      </c>
      <c r="T165" s="5" t="inlineStr">
        <is>
          <t>1 cotización de proveedores</t>
        </is>
      </c>
      <c r="X165" s="4" t="n">
        <v>113</v>
      </c>
      <c r="Z165" s="4" t="inlineStr">
        <is>
          <t>113 x 55 cm</t>
        </is>
      </c>
      <c r="AJ165" s="4" t="inlineStr">
        <is>
          <t>pared</t>
        </is>
      </c>
      <c r="AK165" s="5" t="inlineStr">
        <is>
          <t>material: ceramica · ancho_cm: 55 · piezas_m2: 1.58 · acabado: mate · espesor_mm: 9</t>
        </is>
      </c>
    </row>
    <row r="166">
      <c r="A166" s="7" t="inlineStr">
        <is>
          <t>MAT-08-017</t>
        </is>
      </c>
      <c r="B166" s="7" t="inlineStr">
        <is>
          <t>Materiales</t>
        </is>
      </c>
      <c r="C166" s="7" t="inlineStr">
        <is>
          <t>Pisos y revestimientos</t>
        </is>
      </c>
      <c r="D166" s="5" t="inlineStr">
        <is>
          <t>Cerámica de pared, 120 x 120 cm</t>
        </is>
      </c>
      <c r="E166" s="5" t="inlineStr">
        <is>
          <t>Baldosa de campo de 120 x 120 cm, pasta cerámica esmaltada. El color, el diseño y la marca son de la cotización</t>
        </is>
      </c>
      <c r="F166" s="5" t="inlineStr">
        <is>
          <t>Material retirado en almacén</t>
        </is>
      </c>
      <c r="G166" s="5" t="inlineStr">
        <is>
          <t>piso, cerámica, porcelanato, baldosa, azulejo, revestimiento, loza</t>
        </is>
      </c>
      <c r="H166" s="7" t="inlineStr">
        <is>
          <t>m²</t>
        </is>
      </c>
      <c r="I166" s="7" t="inlineStr">
        <is>
          <t>Pisos</t>
        </is>
      </c>
      <c r="J166" s="7" t="inlineStr">
        <is>
          <t>estandar</t>
        </is>
      </c>
      <c r="K166" s="7" t="inlineStr">
        <is>
          <t>importado</t>
        </is>
      </c>
      <c r="L166" s="7" t="inlineStr">
        <is>
          <t>Verificado</t>
        </is>
      </c>
      <c r="M166" s="8" t="n">
        <v>1</v>
      </c>
      <c r="N166" s="9" t="n">
        <v>2945.45</v>
      </c>
      <c r="O166" s="9" t="n">
        <v>2945.45</v>
      </c>
      <c r="P166" s="9" t="n">
        <v>2945.45</v>
      </c>
      <c r="Q166" s="7" t="inlineStr">
        <is>
          <t>Sí</t>
        </is>
      </c>
      <c r="R166" s="9">
        <f>IF(N166="","",IF(Q166="Sí",ROUND(N166/1.18,2),N166))</f>
        <v/>
      </c>
      <c r="S166" s="7" t="inlineStr">
        <is>
          <t>2026-09-09</t>
        </is>
      </c>
      <c r="T166" s="5" t="inlineStr">
        <is>
          <t>1 cotización de proveedores</t>
        </is>
      </c>
      <c r="X166" s="4" t="n">
        <v>120</v>
      </c>
      <c r="Z166" s="4" t="inlineStr">
        <is>
          <t>120 x 120 cm</t>
        </is>
      </c>
      <c r="AJ166" s="4" t="inlineStr">
        <is>
          <t>pared</t>
        </is>
      </c>
      <c r="AK166" s="5" t="inlineStr">
        <is>
          <t>material: ceramica · ancho_cm: 120 · piezas_m2: 0.69</t>
        </is>
      </c>
    </row>
    <row r="167">
      <c r="A167" s="7" t="inlineStr">
        <is>
          <t>MAT-08-018</t>
        </is>
      </c>
      <c r="B167" s="7" t="inlineStr">
        <is>
          <t>Materiales</t>
        </is>
      </c>
      <c r="C167" s="7" t="inlineStr">
        <is>
          <t>Pisos y revestimientos</t>
        </is>
      </c>
      <c r="D167" s="5" t="inlineStr">
        <is>
          <t>Cerámica de pared, 120 x 20 cm</t>
        </is>
      </c>
      <c r="E167" s="5" t="inlineStr">
        <is>
          <t>Baldosa de campo de 120 x 20 cm, pasta cerámica esmaltada. El color, el diseño y la marca son de la cotización</t>
        </is>
      </c>
      <c r="F167" s="5" t="inlineStr">
        <is>
          <t>Material retirado en almacén</t>
        </is>
      </c>
      <c r="G167" s="5" t="inlineStr">
        <is>
          <t>piso, cerámica, porcelanato, baldosa, azulejo, revestimiento, loza</t>
        </is>
      </c>
      <c r="H167" s="7" t="inlineStr">
        <is>
          <t>m²</t>
        </is>
      </c>
      <c r="I167" s="7" t="inlineStr">
        <is>
          <t>Pisos</t>
        </is>
      </c>
      <c r="J167" s="7" t="inlineStr">
        <is>
          <t>estandar</t>
        </is>
      </c>
      <c r="K167" s="7" t="inlineStr">
        <is>
          <t>importado</t>
        </is>
      </c>
      <c r="L167" s="7" t="inlineStr">
        <is>
          <t>Verificado</t>
        </is>
      </c>
      <c r="M167" s="8" t="n">
        <v>1</v>
      </c>
      <c r="N167" s="9" t="n">
        <v>1459.08</v>
      </c>
      <c r="O167" s="9" t="n">
        <v>1439.19</v>
      </c>
      <c r="P167" s="9" t="n">
        <v>1474.84</v>
      </c>
      <c r="Q167" s="7" t="inlineStr">
        <is>
          <t>Sí</t>
        </is>
      </c>
      <c r="R167" s="9">
        <f>IF(N167="","",IF(Q167="Sí",ROUND(N167/1.18,2),N167))</f>
        <v/>
      </c>
      <c r="S167" s="7" t="inlineStr">
        <is>
          <t>2026-09-09</t>
        </is>
      </c>
      <c r="T167" s="5" t="inlineStr">
        <is>
          <t>3 cotizaciones de proveedores</t>
        </is>
      </c>
      <c r="X167" s="4" t="n">
        <v>120</v>
      </c>
      <c r="Z167" s="4" t="inlineStr">
        <is>
          <t>120 x 20 cm</t>
        </is>
      </c>
      <c r="AJ167" s="4" t="inlineStr">
        <is>
          <t>pared</t>
        </is>
      </c>
      <c r="AK167" s="5" t="inlineStr">
        <is>
          <t>material: ceramica · ancho_cm: 20 · piezas_m2: 4.16</t>
        </is>
      </c>
    </row>
    <row r="168">
      <c r="A168" s="7" t="inlineStr">
        <is>
          <t>MAT-08-019</t>
        </is>
      </c>
      <c r="B168" s="7" t="inlineStr">
        <is>
          <t>Materiales</t>
        </is>
      </c>
      <c r="C168" s="7" t="inlineStr">
        <is>
          <t>Pisos y revestimientos</t>
        </is>
      </c>
      <c r="D168" s="5" t="inlineStr">
        <is>
          <t>Cerámica de pared, 120 x 40 cm</t>
        </is>
      </c>
      <c r="E168" s="5" t="inlineStr">
        <is>
          <t>Baldosa de campo de 120 x 40 cm, pasta cerámica esmaltada. El color, el diseño y la marca son de la cotización</t>
        </is>
      </c>
      <c r="F168" s="5" t="inlineStr">
        <is>
          <t>Material retirado en almacén</t>
        </is>
      </c>
      <c r="G168" s="5" t="inlineStr">
        <is>
          <t>piso, cerámica, porcelanato, baldosa, azulejo, revestimiento, loza</t>
        </is>
      </c>
      <c r="H168" s="7" t="inlineStr">
        <is>
          <t>m²</t>
        </is>
      </c>
      <c r="I168" s="7" t="inlineStr">
        <is>
          <t>Pisos</t>
        </is>
      </c>
      <c r="J168" s="7" t="inlineStr">
        <is>
          <t>estandar</t>
        </is>
      </c>
      <c r="K168" s="7" t="inlineStr">
        <is>
          <t>importado</t>
        </is>
      </c>
      <c r="L168" s="7" t="inlineStr">
        <is>
          <t>Verificado</t>
        </is>
      </c>
      <c r="M168" s="8" t="n">
        <v>1</v>
      </c>
      <c r="N168" s="9" t="n">
        <v>1881.03</v>
      </c>
      <c r="O168" s="9" t="n">
        <v>1563.47</v>
      </c>
      <c r="P168" s="9" t="n">
        <v>3697.66</v>
      </c>
      <c r="Q168" s="7" t="inlineStr">
        <is>
          <t>Sí</t>
        </is>
      </c>
      <c r="R168" s="9">
        <f>IF(N168="","",IF(Q168="Sí",ROUND(N168/1.18,2),N168))</f>
        <v/>
      </c>
      <c r="S168" s="7" t="inlineStr">
        <is>
          <t>2026-09-09</t>
        </is>
      </c>
      <c r="T168" s="5" t="inlineStr">
        <is>
          <t>11 cotizaciones de proveedores</t>
        </is>
      </c>
      <c r="X168" s="4" t="n">
        <v>120</v>
      </c>
      <c r="Z168" s="4" t="inlineStr">
        <is>
          <t>120 x 40 cm</t>
        </is>
      </c>
      <c r="AJ168" s="4" t="inlineStr">
        <is>
          <t>pared</t>
        </is>
      </c>
      <c r="AK168" s="5" t="inlineStr">
        <is>
          <t>material: ceramica · ancho_cm: 40 · acabado: mate</t>
        </is>
      </c>
    </row>
    <row r="169">
      <c r="A169" s="7" t="inlineStr">
        <is>
          <t>MAT-08-020</t>
        </is>
      </c>
      <c r="B169" s="7" t="inlineStr">
        <is>
          <t>Materiales</t>
        </is>
      </c>
      <c r="C169" s="7" t="inlineStr">
        <is>
          <t>Pisos y revestimientos</t>
        </is>
      </c>
      <c r="D169" s="5" t="inlineStr">
        <is>
          <t>Cerámica de pared, 120 x 60 cm</t>
        </is>
      </c>
      <c r="E169" s="5" t="inlineStr">
        <is>
          <t>Baldosa de campo de 120 x 60 cm, pasta cerámica esmaltada. El color, el diseño y la marca son de la cotización</t>
        </is>
      </c>
      <c r="F169" s="5" t="inlineStr">
        <is>
          <t>Material retirado en almacén</t>
        </is>
      </c>
      <c r="G169" s="5" t="inlineStr">
        <is>
          <t>piso, cerámica, porcelanato, baldosa, azulejo, revestimiento, loza</t>
        </is>
      </c>
      <c r="H169" s="7" t="inlineStr">
        <is>
          <t>m²</t>
        </is>
      </c>
      <c r="I169" s="7" t="inlineStr">
        <is>
          <t>Pisos</t>
        </is>
      </c>
      <c r="J169" s="7" t="inlineStr">
        <is>
          <t>estandar</t>
        </is>
      </c>
      <c r="K169" s="7" t="inlineStr">
        <is>
          <t>importado</t>
        </is>
      </c>
      <c r="L169" s="7" t="inlineStr">
        <is>
          <t>Verificado</t>
        </is>
      </c>
      <c r="M169" s="8" t="n">
        <v>1</v>
      </c>
      <c r="N169" s="9" t="n">
        <v>2181.39</v>
      </c>
      <c r="O169" s="9" t="n">
        <v>2119.72</v>
      </c>
      <c r="P169" s="9" t="n">
        <v>2549.36</v>
      </c>
      <c r="Q169" s="7" t="inlineStr">
        <is>
          <t>Sí</t>
        </is>
      </c>
      <c r="R169" s="9">
        <f>IF(N169="","",IF(Q169="Sí",ROUND(N169/1.18,2),N169))</f>
        <v/>
      </c>
      <c r="S169" s="7" t="inlineStr">
        <is>
          <t>2026-09-09</t>
        </is>
      </c>
      <c r="T169" s="5" t="inlineStr">
        <is>
          <t>5 cotizaciones de proveedores</t>
        </is>
      </c>
      <c r="X169" s="4" t="n">
        <v>120</v>
      </c>
      <c r="Z169" s="4" t="inlineStr">
        <is>
          <t>120 x 60 cm</t>
        </is>
      </c>
      <c r="AJ169" s="4" t="inlineStr">
        <is>
          <t>pared</t>
        </is>
      </c>
      <c r="AK169" s="5" t="inlineStr">
        <is>
          <t>material: ceramica · ancho_cm: 60 · piezas_m2: 1.38 · acabado: mate · espesor_mm: 9</t>
        </is>
      </c>
    </row>
    <row r="170">
      <c r="A170" s="7" t="inlineStr">
        <is>
          <t>MAT-08-021</t>
        </is>
      </c>
      <c r="B170" s="7" t="inlineStr">
        <is>
          <t>Materiales</t>
        </is>
      </c>
      <c r="C170" s="7" t="inlineStr">
        <is>
          <t>Pisos y revestimientos</t>
        </is>
      </c>
      <c r="D170" s="5" t="inlineStr">
        <is>
          <t>Cerámica de pared, 15 x 15 cm</t>
        </is>
      </c>
      <c r="E170" s="5" t="inlineStr">
        <is>
          <t>Baldosa de campo de 15 x 15 cm, pasta cerámica esmaltada. El color, el diseño y la marca son de la cotización</t>
        </is>
      </c>
      <c r="F170" s="5" t="inlineStr">
        <is>
          <t>Material retirado en almacén</t>
        </is>
      </c>
      <c r="G170" s="5" t="inlineStr">
        <is>
          <t>piso, cerámica, porcelanato, baldosa, azulejo, revestimiento, loza</t>
        </is>
      </c>
      <c r="H170" s="7" t="inlineStr">
        <is>
          <t>m²</t>
        </is>
      </c>
      <c r="I170" s="7" t="inlineStr">
        <is>
          <t>Pisos</t>
        </is>
      </c>
      <c r="J170" s="7" t="inlineStr">
        <is>
          <t>estandar</t>
        </is>
      </c>
      <c r="K170" s="7" t="inlineStr">
        <is>
          <t>importado</t>
        </is>
      </c>
      <c r="L170" s="7" t="inlineStr">
        <is>
          <t>Verificado</t>
        </is>
      </c>
      <c r="M170" s="8" t="n">
        <v>1</v>
      </c>
      <c r="N170" s="9" t="n">
        <v>2854.38</v>
      </c>
      <c r="O170" s="9" t="n">
        <v>2854.38</v>
      </c>
      <c r="P170" s="9" t="n">
        <v>2854.38</v>
      </c>
      <c r="Q170" s="7" t="inlineStr">
        <is>
          <t>Sí</t>
        </is>
      </c>
      <c r="R170" s="9">
        <f>IF(N170="","",IF(Q170="Sí",ROUND(N170/1.18,2),N170))</f>
        <v/>
      </c>
      <c r="S170" s="7" t="inlineStr">
        <is>
          <t>2026-09-09</t>
        </is>
      </c>
      <c r="T170" s="5" t="inlineStr">
        <is>
          <t>1 cotización de proveedores</t>
        </is>
      </c>
      <c r="X170" s="4" t="n">
        <v>15</v>
      </c>
      <c r="Z170" s="4" t="inlineStr">
        <is>
          <t>15 x 15 cm</t>
        </is>
      </c>
      <c r="AJ170" s="4" t="inlineStr">
        <is>
          <t>pared</t>
        </is>
      </c>
      <c r="AK170" s="5" t="inlineStr">
        <is>
          <t>material: ceramica · ancho_cm: 15 · piezas_m2: 44.44 · acabado: mate · espesor_mm: 9</t>
        </is>
      </c>
    </row>
    <row r="171">
      <c r="A171" s="7" t="inlineStr">
        <is>
          <t>MAT-08-022</t>
        </is>
      </c>
      <c r="B171" s="7" t="inlineStr">
        <is>
          <t>Materiales</t>
        </is>
      </c>
      <c r="C171" s="7" t="inlineStr">
        <is>
          <t>Pisos y revestimientos</t>
        </is>
      </c>
      <c r="D171" s="5" t="inlineStr">
        <is>
          <t>Cerámica de pared, 15 x 7.5 cm</t>
        </is>
      </c>
      <c r="E171" s="5" t="inlineStr">
        <is>
          <t>Baldosa de campo de 15 x 7.5 cm, pasta cerámica esmaltada. El color, el diseño y la marca son de la cotización</t>
        </is>
      </c>
      <c r="F171" s="5" t="inlineStr">
        <is>
          <t>Material retirado en almacén</t>
        </is>
      </c>
      <c r="G171" s="5" t="inlineStr">
        <is>
          <t>piso, cerámica, porcelanato, baldosa, azulejo, revestimiento, loza</t>
        </is>
      </c>
      <c r="H171" s="7" t="inlineStr">
        <is>
          <t>m²</t>
        </is>
      </c>
      <c r="I171" s="7" t="inlineStr">
        <is>
          <t>Pisos</t>
        </is>
      </c>
      <c r="J171" s="7" t="inlineStr">
        <is>
          <t>estandar</t>
        </is>
      </c>
      <c r="K171" s="7" t="inlineStr">
        <is>
          <t>importado</t>
        </is>
      </c>
      <c r="L171" s="7" t="inlineStr">
        <is>
          <t>Verificado</t>
        </is>
      </c>
      <c r="M171" s="8" t="n">
        <v>1</v>
      </c>
      <c r="N171" s="9" t="n">
        <v>2355.76</v>
      </c>
      <c r="O171" s="9" t="n">
        <v>2209.68</v>
      </c>
      <c r="P171" s="9" t="n">
        <v>2775.52</v>
      </c>
      <c r="Q171" s="7" t="inlineStr">
        <is>
          <t>Sí</t>
        </is>
      </c>
      <c r="R171" s="9">
        <f>IF(N171="","",IF(Q171="Sí",ROUND(N171/1.18,2),N171))</f>
        <v/>
      </c>
      <c r="S171" s="7" t="inlineStr">
        <is>
          <t>2026-09-09</t>
        </is>
      </c>
      <c r="T171" s="5" t="inlineStr">
        <is>
          <t>3 cotizaciones de proveedores</t>
        </is>
      </c>
      <c r="X171" s="4" t="n">
        <v>15</v>
      </c>
      <c r="Z171" s="4" t="inlineStr">
        <is>
          <t>15 x 7.5 cm</t>
        </is>
      </c>
      <c r="AJ171" s="4" t="inlineStr">
        <is>
          <t>pared</t>
        </is>
      </c>
      <c r="AK171" s="5" t="inlineStr">
        <is>
          <t>material: ceramica · ancho_cm: 7.5 · piezas_m2: 88 · espesor_mm: 7</t>
        </is>
      </c>
    </row>
    <row r="172">
      <c r="A172" s="7" t="inlineStr">
        <is>
          <t>MAT-08-023</t>
        </is>
      </c>
      <c r="B172" s="7" t="inlineStr">
        <is>
          <t>Materiales</t>
        </is>
      </c>
      <c r="C172" s="7" t="inlineStr">
        <is>
          <t>Pisos y revestimientos</t>
        </is>
      </c>
      <c r="D172" s="5" t="inlineStr">
        <is>
          <t>Cerámica de pared, 20 x 17.5 cm</t>
        </is>
      </c>
      <c r="E172" s="5" t="inlineStr">
        <is>
          <t>Baldosa de campo de 20 x 17.5 cm, pasta cerámica esmaltada. El color, el diseño y la marca son de la cotización</t>
        </is>
      </c>
      <c r="F172" s="5" t="inlineStr">
        <is>
          <t>Material retirado en almacén</t>
        </is>
      </c>
      <c r="G172" s="5" t="inlineStr">
        <is>
          <t>piso, cerámica, porcelanato, baldosa, azulejo, revestimiento, loza</t>
        </is>
      </c>
      <c r="H172" s="7" t="inlineStr">
        <is>
          <t>m²</t>
        </is>
      </c>
      <c r="I172" s="7" t="inlineStr">
        <is>
          <t>Pisos</t>
        </is>
      </c>
      <c r="J172" s="7" t="inlineStr">
        <is>
          <t>estandar</t>
        </is>
      </c>
      <c r="K172" s="7" t="inlineStr">
        <is>
          <t>importado</t>
        </is>
      </c>
      <c r="L172" s="7" t="inlineStr">
        <is>
          <t>Verificado</t>
        </is>
      </c>
      <c r="M172" s="8" t="n">
        <v>1</v>
      </c>
      <c r="N172" s="9" t="n">
        <v>770.11</v>
      </c>
      <c r="O172" s="9" t="n">
        <v>767.39</v>
      </c>
      <c r="P172" s="9" t="n">
        <v>772.8200000000001</v>
      </c>
      <c r="Q172" s="7" t="inlineStr">
        <is>
          <t>Sí</t>
        </is>
      </c>
      <c r="R172" s="9">
        <f>IF(N172="","",IF(Q172="Sí",ROUND(N172/1.18,2),N172))</f>
        <v/>
      </c>
      <c r="S172" s="7" t="inlineStr">
        <is>
          <t>2026-09-09</t>
        </is>
      </c>
      <c r="T172" s="5" t="inlineStr">
        <is>
          <t>2 cotizaciones de proveedores</t>
        </is>
      </c>
      <c r="X172" s="4" t="n">
        <v>20</v>
      </c>
      <c r="Z172" s="4" t="inlineStr">
        <is>
          <t>20 x 17.5 cm</t>
        </is>
      </c>
      <c r="AJ172" s="4" t="inlineStr">
        <is>
          <t>pared</t>
        </is>
      </c>
      <c r="AK172" s="5" t="inlineStr">
        <is>
          <t>material: ceramica · ancho_cm: 17.5 · piezas_m2: 28.57 · espesor_mm: 8 · acabado: brillante</t>
        </is>
      </c>
    </row>
    <row r="173">
      <c r="A173" s="7" t="inlineStr">
        <is>
          <t>MAT-08-024</t>
        </is>
      </c>
      <c r="B173" s="7" t="inlineStr">
        <is>
          <t>Materiales</t>
        </is>
      </c>
      <c r="C173" s="7" t="inlineStr">
        <is>
          <t>Pisos y revestimientos</t>
        </is>
      </c>
      <c r="D173" s="5" t="inlineStr">
        <is>
          <t>Cerámica de pared, 22.3 x 22.3 cm</t>
        </is>
      </c>
      <c r="E173" s="5" t="inlineStr">
        <is>
          <t>Baldosa de campo de 22.3 x 22.3 cm, pasta cerámica esmaltada. El color, el diseño y la marca son de la cotización</t>
        </is>
      </c>
      <c r="F173" s="5" t="inlineStr">
        <is>
          <t>Material retirado en almacén</t>
        </is>
      </c>
      <c r="G173" s="5" t="inlineStr">
        <is>
          <t>piso, cerámica, porcelanato, baldosa, azulejo, revestimiento, loza</t>
        </is>
      </c>
      <c r="H173" s="7" t="inlineStr">
        <is>
          <t>m²</t>
        </is>
      </c>
      <c r="I173" s="7" t="inlineStr">
        <is>
          <t>Pisos</t>
        </is>
      </c>
      <c r="J173" s="7" t="inlineStr">
        <is>
          <t>estandar</t>
        </is>
      </c>
      <c r="K173" s="7" t="inlineStr">
        <is>
          <t>importado</t>
        </is>
      </c>
      <c r="L173" s="7" t="inlineStr">
        <is>
          <t>Verificado</t>
        </is>
      </c>
      <c r="M173" s="8" t="n">
        <v>1</v>
      </c>
      <c r="N173" s="9" t="n">
        <v>1177.9</v>
      </c>
      <c r="O173" s="9" t="n">
        <v>1177.9</v>
      </c>
      <c r="P173" s="9" t="n">
        <v>1177.9</v>
      </c>
      <c r="Q173" s="7" t="inlineStr">
        <is>
          <t>Sí</t>
        </is>
      </c>
      <c r="R173" s="9">
        <f>IF(N173="","",IF(Q173="Sí",ROUND(N173/1.18,2),N173))</f>
        <v/>
      </c>
      <c r="S173" s="7" t="inlineStr">
        <is>
          <t>2026-09-09</t>
        </is>
      </c>
      <c r="T173" s="5" t="inlineStr">
        <is>
          <t>1 cotización de proveedores</t>
        </is>
      </c>
      <c r="X173" s="4" t="n">
        <v>22.3</v>
      </c>
      <c r="Z173" s="4" t="inlineStr">
        <is>
          <t>22.3 x 22.3 cm</t>
        </is>
      </c>
      <c r="AJ173" s="4" t="inlineStr">
        <is>
          <t>pared</t>
        </is>
      </c>
      <c r="AK173" s="5" t="inlineStr">
        <is>
          <t>material: ceramica · ancho_cm: 22.3 · piezas_m2: 2.7</t>
        </is>
      </c>
    </row>
    <row r="174">
      <c r="A174" s="7" t="inlineStr">
        <is>
          <t>MAT-08-025</t>
        </is>
      </c>
      <c r="B174" s="7" t="inlineStr">
        <is>
          <t>Materiales</t>
        </is>
      </c>
      <c r="C174" s="7" t="inlineStr">
        <is>
          <t>Pisos y revestimientos</t>
        </is>
      </c>
      <c r="D174" s="5" t="inlineStr">
        <is>
          <t>Cerámica de pared, 30 x 10 cm</t>
        </is>
      </c>
      <c r="E174" s="5" t="inlineStr">
        <is>
          <t>Baldosa de campo de 30 x 10 cm, pasta cerámica esmaltada. El color, el diseño y la marca son de la cotización</t>
        </is>
      </c>
      <c r="F174" s="5" t="inlineStr">
        <is>
          <t>Material retirado en almacén</t>
        </is>
      </c>
      <c r="G174" s="5" t="inlineStr">
        <is>
          <t>piso, cerámica, porcelanato, baldosa, azulejo, revestimiento, loza</t>
        </is>
      </c>
      <c r="H174" s="7" t="inlineStr">
        <is>
          <t>m²</t>
        </is>
      </c>
      <c r="I174" s="7" t="inlineStr">
        <is>
          <t>Pisos</t>
        </is>
      </c>
      <c r="J174" s="7" t="inlineStr">
        <is>
          <t>estandar</t>
        </is>
      </c>
      <c r="K174" s="7" t="inlineStr">
        <is>
          <t>importado</t>
        </is>
      </c>
      <c r="L174" s="7" t="inlineStr">
        <is>
          <t>Verificado</t>
        </is>
      </c>
      <c r="M174" s="8" t="n">
        <v>1</v>
      </c>
      <c r="N174" s="9" t="n">
        <v>1204.05</v>
      </c>
      <c r="O174" s="9" t="n">
        <v>874.58</v>
      </c>
      <c r="P174" s="9" t="n">
        <v>1480.52</v>
      </c>
      <c r="Q174" s="7" t="inlineStr">
        <is>
          <t>Sí</t>
        </is>
      </c>
      <c r="R174" s="9">
        <f>IF(N174="","",IF(Q174="Sí",ROUND(N174/1.18,2),N174))</f>
        <v/>
      </c>
      <c r="S174" s="7" t="inlineStr">
        <is>
          <t>2026-09-09</t>
        </is>
      </c>
      <c r="T174" s="5" t="inlineStr">
        <is>
          <t>4 cotizaciones de proveedores</t>
        </is>
      </c>
      <c r="X174" s="4" t="n">
        <v>30</v>
      </c>
      <c r="Z174" s="4" t="inlineStr">
        <is>
          <t>30 x 10 cm</t>
        </is>
      </c>
      <c r="AJ174" s="4" t="inlineStr">
        <is>
          <t>pared</t>
        </is>
      </c>
      <c r="AK174" s="5" t="inlineStr">
        <is>
          <t>material: ceramica · ancho_cm: 10 · piezas_m2: 33.33</t>
        </is>
      </c>
    </row>
    <row r="175">
      <c r="A175" s="7" t="inlineStr">
        <is>
          <t>MAT-08-026</t>
        </is>
      </c>
      <c r="B175" s="7" t="inlineStr">
        <is>
          <t>Materiales</t>
        </is>
      </c>
      <c r="C175" s="7" t="inlineStr">
        <is>
          <t>Pisos y revestimientos</t>
        </is>
      </c>
      <c r="D175" s="5" t="inlineStr">
        <is>
          <t>Cerámica de pared, 30 x 7.5 cm</t>
        </is>
      </c>
      <c r="E175" s="5" t="inlineStr">
        <is>
          <t>Baldosa de campo de 30 x 7.5 cm, pasta cerámica esmaltada. El color, el diseño y la marca son de la cotización</t>
        </is>
      </c>
      <c r="F175" s="5" t="inlineStr">
        <is>
          <t>Material retirado en almacén</t>
        </is>
      </c>
      <c r="G175" s="5" t="inlineStr">
        <is>
          <t>piso, cerámica, porcelanato, baldosa, azulejo, revestimiento, loza</t>
        </is>
      </c>
      <c r="H175" s="7" t="inlineStr">
        <is>
          <t>m²</t>
        </is>
      </c>
      <c r="I175" s="7" t="inlineStr">
        <is>
          <t>Pisos</t>
        </is>
      </c>
      <c r="J175" s="7" t="inlineStr">
        <is>
          <t>estandar</t>
        </is>
      </c>
      <c r="K175" s="7" t="inlineStr">
        <is>
          <t>importado</t>
        </is>
      </c>
      <c r="L175" s="7" t="inlineStr">
        <is>
          <t>Verificado</t>
        </is>
      </c>
      <c r="M175" s="8" t="n">
        <v>1</v>
      </c>
      <c r="N175" s="9" t="n">
        <v>1152.33</v>
      </c>
      <c r="O175" s="9" t="n">
        <v>806.14</v>
      </c>
      <c r="P175" s="9" t="n">
        <v>1931.13</v>
      </c>
      <c r="Q175" s="7" t="inlineStr">
        <is>
          <t>Sí</t>
        </is>
      </c>
      <c r="R175" s="9">
        <f>IF(N175="","",IF(Q175="Sí",ROUND(N175/1.18,2),N175))</f>
        <v/>
      </c>
      <c r="S175" s="7" t="inlineStr">
        <is>
          <t>2026-09-09</t>
        </is>
      </c>
      <c r="T175" s="5" t="inlineStr">
        <is>
          <t>7 cotizaciones de proveedores</t>
        </is>
      </c>
      <c r="X175" s="4" t="n">
        <v>30</v>
      </c>
      <c r="Z175" s="4" t="inlineStr">
        <is>
          <t>30 x 7.5 cm</t>
        </is>
      </c>
      <c r="AJ175" s="4" t="inlineStr">
        <is>
          <t>pared</t>
        </is>
      </c>
      <c r="AK175" s="5" t="inlineStr">
        <is>
          <t>material: ceramica · ancho_cm: 7.5</t>
        </is>
      </c>
    </row>
    <row r="176">
      <c r="A176" s="7" t="inlineStr">
        <is>
          <t>MAT-08-027</t>
        </is>
      </c>
      <c r="B176" s="7" t="inlineStr">
        <is>
          <t>Materiales</t>
        </is>
      </c>
      <c r="C176" s="7" t="inlineStr">
        <is>
          <t>Pisos y revestimientos</t>
        </is>
      </c>
      <c r="D176" s="5" t="inlineStr">
        <is>
          <t>Cerámica de pared, 45 x 45 cm</t>
        </is>
      </c>
      <c r="E176" s="5" t="inlineStr">
        <is>
          <t>Baldosa de campo de 45 x 45 cm, pasta cerámica esmaltada. El color, el diseño y la marca son de la cotización</t>
        </is>
      </c>
      <c r="F176" s="5" t="inlineStr">
        <is>
          <t>Material retirado en almacén</t>
        </is>
      </c>
      <c r="G176" s="5" t="inlineStr">
        <is>
          <t>piso, cerámica, porcelanato, baldosa, azulejo, revestimiento, loza</t>
        </is>
      </c>
      <c r="H176" s="7" t="inlineStr">
        <is>
          <t>m²</t>
        </is>
      </c>
      <c r="I176" s="7" t="inlineStr">
        <is>
          <t>Pisos</t>
        </is>
      </c>
      <c r="J176" s="7" t="inlineStr">
        <is>
          <t>estandar</t>
        </is>
      </c>
      <c r="K176" s="7" t="inlineStr">
        <is>
          <t>importado</t>
        </is>
      </c>
      <c r="L176" s="7" t="inlineStr">
        <is>
          <t>Verificado</t>
        </is>
      </c>
      <c r="M176" s="8" t="n">
        <v>1</v>
      </c>
      <c r="N176" s="9" t="n">
        <v>832.97</v>
      </c>
      <c r="O176" s="9" t="n">
        <v>709.33</v>
      </c>
      <c r="P176" s="9" t="n">
        <v>1123.94</v>
      </c>
      <c r="Q176" s="7" t="inlineStr">
        <is>
          <t>Sí</t>
        </is>
      </c>
      <c r="R176" s="9">
        <f>IF(N176="","",IF(Q176="Sí",ROUND(N176/1.18,2),N176))</f>
        <v/>
      </c>
      <c r="S176" s="7" t="inlineStr">
        <is>
          <t>2026-09-09</t>
        </is>
      </c>
      <c r="T176" s="5" t="inlineStr">
        <is>
          <t>3 cotizaciones de proveedores</t>
        </is>
      </c>
      <c r="X176" s="4" t="n">
        <v>45</v>
      </c>
      <c r="Z176" s="4" t="inlineStr">
        <is>
          <t>45 x 45 cm</t>
        </is>
      </c>
      <c r="AJ176" s="4" t="inlineStr">
        <is>
          <t>pared</t>
        </is>
      </c>
      <c r="AK176" s="5" t="inlineStr">
        <is>
          <t>material: ceramica · ancho_cm: 45 · piezas_m2: 4.93</t>
        </is>
      </c>
    </row>
    <row r="177">
      <c r="A177" s="7" t="inlineStr">
        <is>
          <t>MAT-08-028</t>
        </is>
      </c>
      <c r="B177" s="7" t="inlineStr">
        <is>
          <t>Materiales</t>
        </is>
      </c>
      <c r="C177" s="7" t="inlineStr">
        <is>
          <t>Pisos y revestimientos</t>
        </is>
      </c>
      <c r="D177" s="5" t="inlineStr">
        <is>
          <t>Cerámica de pared, 50 x 17 cm</t>
        </is>
      </c>
      <c r="E177" s="5" t="inlineStr">
        <is>
          <t>Baldosa de campo de 50 x 17 cm, pasta cerámica esmaltada. El color, el diseño y la marca son de la cotización</t>
        </is>
      </c>
      <c r="F177" s="5" t="inlineStr">
        <is>
          <t>Material retirado en almacén</t>
        </is>
      </c>
      <c r="G177" s="5" t="inlineStr">
        <is>
          <t>piso, cerámica, porcelanato, baldosa, azulejo, revestimiento, loza</t>
        </is>
      </c>
      <c r="H177" s="7" t="inlineStr">
        <is>
          <t>m²</t>
        </is>
      </c>
      <c r="I177" s="7" t="inlineStr">
        <is>
          <t>Pisos</t>
        </is>
      </c>
      <c r="J177" s="7" t="inlineStr">
        <is>
          <t>estandar</t>
        </is>
      </c>
      <c r="K177" s="7" t="inlineStr">
        <is>
          <t>importado</t>
        </is>
      </c>
      <c r="L177" s="7" t="inlineStr">
        <is>
          <t>Verificado</t>
        </is>
      </c>
      <c r="M177" s="8" t="n">
        <v>1</v>
      </c>
      <c r="N177" s="9" t="n">
        <v>1238.82</v>
      </c>
      <c r="O177" s="9" t="n">
        <v>1238.82</v>
      </c>
      <c r="P177" s="9" t="n">
        <v>1238.82</v>
      </c>
      <c r="Q177" s="7" t="inlineStr">
        <is>
          <t>Sí</t>
        </is>
      </c>
      <c r="R177" s="9">
        <f>IF(N177="","",IF(Q177="Sí",ROUND(N177/1.18,2),N177))</f>
        <v/>
      </c>
      <c r="S177" s="7" t="inlineStr">
        <is>
          <t>2026-09-09</t>
        </is>
      </c>
      <c r="T177" s="5" t="inlineStr">
        <is>
          <t>1 cotización de proveedores</t>
        </is>
      </c>
      <c r="X177" s="4" t="n">
        <v>50</v>
      </c>
      <c r="Z177" s="4" t="inlineStr">
        <is>
          <t>50 x 17 cm</t>
        </is>
      </c>
      <c r="AJ177" s="4" t="inlineStr">
        <is>
          <t>pared</t>
        </is>
      </c>
      <c r="AK177" s="5" t="inlineStr">
        <is>
          <t>material: ceramica · ancho_cm: 17 · piezas_m2: 11.33 · acabado: mate</t>
        </is>
      </c>
    </row>
    <row r="178">
      <c r="A178" s="7" t="inlineStr">
        <is>
          <t>MAT-08-029</t>
        </is>
      </c>
      <c r="B178" s="7" t="inlineStr">
        <is>
          <t>Materiales</t>
        </is>
      </c>
      <c r="C178" s="7" t="inlineStr">
        <is>
          <t>Pisos y revestimientos</t>
        </is>
      </c>
      <c r="D178" s="5" t="inlineStr">
        <is>
          <t>Cerámica de pared, 50 x 33 cm</t>
        </is>
      </c>
      <c r="E178" s="5" t="inlineStr">
        <is>
          <t>Baldosa de campo de 50 x 33 cm, pasta cerámica esmaltada. El color, el diseño y la marca son de la cotización</t>
        </is>
      </c>
      <c r="F178" s="5" t="inlineStr">
        <is>
          <t>Material retirado en almacén</t>
        </is>
      </c>
      <c r="G178" s="5" t="inlineStr">
        <is>
          <t>piso, cerámica, porcelanato, baldosa, azulejo, revestimiento, loza</t>
        </is>
      </c>
      <c r="H178" s="7" t="inlineStr">
        <is>
          <t>m²</t>
        </is>
      </c>
      <c r="I178" s="7" t="inlineStr">
        <is>
          <t>Pisos</t>
        </is>
      </c>
      <c r="J178" s="7" t="inlineStr">
        <is>
          <t>estandar</t>
        </is>
      </c>
      <c r="K178" s="7" t="inlineStr">
        <is>
          <t>importado</t>
        </is>
      </c>
      <c r="L178" s="7" t="inlineStr">
        <is>
          <t>Verificado</t>
        </is>
      </c>
      <c r="M178" s="8" t="n">
        <v>1</v>
      </c>
      <c r="N178" s="9" t="n">
        <v>1201.87</v>
      </c>
      <c r="O178" s="9" t="n">
        <v>1173.88</v>
      </c>
      <c r="P178" s="9" t="n">
        <v>1229.86</v>
      </c>
      <c r="Q178" s="7" t="inlineStr">
        <is>
          <t>Sí</t>
        </is>
      </c>
      <c r="R178" s="9">
        <f>IF(N178="","",IF(Q178="Sí",ROUND(N178/1.18,2),N178))</f>
        <v/>
      </c>
      <c r="S178" s="7" t="inlineStr">
        <is>
          <t>2026-09-09</t>
        </is>
      </c>
      <c r="T178" s="5" t="inlineStr">
        <is>
          <t>2 cotizaciones de proveedores</t>
        </is>
      </c>
      <c r="X178" s="4" t="n">
        <v>50</v>
      </c>
      <c r="Z178" s="4" t="inlineStr">
        <is>
          <t>50 x 33 cm</t>
        </is>
      </c>
      <c r="AJ178" s="4" t="inlineStr">
        <is>
          <t>pared</t>
        </is>
      </c>
      <c r="AK178" s="5" t="inlineStr">
        <is>
          <t>material: ceramica · ancho_cm: 33 · piezas_m2: 5.88 · acabado: mate</t>
        </is>
      </c>
    </row>
    <row r="179">
      <c r="A179" s="7" t="inlineStr">
        <is>
          <t>MAT-08-030</t>
        </is>
      </c>
      <c r="B179" s="7" t="inlineStr">
        <is>
          <t>Materiales</t>
        </is>
      </c>
      <c r="C179" s="7" t="inlineStr">
        <is>
          <t>Pisos y revestimientos</t>
        </is>
      </c>
      <c r="D179" s="5" t="inlineStr">
        <is>
          <t>Cerámica de pared, 55 x 33 cm</t>
        </is>
      </c>
      <c r="E179" s="5" t="inlineStr">
        <is>
          <t>Baldosa de campo de 55 x 33 cm, pasta cerámica esmaltada. El color, el diseño y la marca son de la cotización</t>
        </is>
      </c>
      <c r="F179" s="5" t="inlineStr">
        <is>
          <t>Material retirado en almacén</t>
        </is>
      </c>
      <c r="G179" s="5" t="inlineStr">
        <is>
          <t>piso, cerámica, porcelanato, baldosa, azulejo, revestimiento, loza</t>
        </is>
      </c>
      <c r="H179" s="7" t="inlineStr">
        <is>
          <t>m²</t>
        </is>
      </c>
      <c r="I179" s="7" t="inlineStr">
        <is>
          <t>Pisos</t>
        </is>
      </c>
      <c r="J179" s="7" t="inlineStr">
        <is>
          <t>estandar</t>
        </is>
      </c>
      <c r="K179" s="7" t="inlineStr">
        <is>
          <t>importado</t>
        </is>
      </c>
      <c r="L179" s="7" t="inlineStr">
        <is>
          <t>Verificado</t>
        </is>
      </c>
      <c r="M179" s="8" t="n">
        <v>1</v>
      </c>
      <c r="N179" s="9" t="n">
        <v>828.4</v>
      </c>
      <c r="O179" s="9" t="n">
        <v>684.1799999999999</v>
      </c>
      <c r="P179" s="9" t="n">
        <v>1078.72</v>
      </c>
      <c r="Q179" s="7" t="inlineStr">
        <is>
          <t>Sí</t>
        </is>
      </c>
      <c r="R179" s="9">
        <f>IF(N179="","",IF(Q179="Sí",ROUND(N179/1.18,2),N179))</f>
        <v/>
      </c>
      <c r="S179" s="7" t="inlineStr">
        <is>
          <t>2026-09-09</t>
        </is>
      </c>
      <c r="T179" s="5" t="inlineStr">
        <is>
          <t>19 cotizaciones de proveedores</t>
        </is>
      </c>
      <c r="X179" s="4" t="n">
        <v>55</v>
      </c>
      <c r="Z179" s="4" t="inlineStr">
        <is>
          <t>55 x 33 cm</t>
        </is>
      </c>
      <c r="AJ179" s="4" t="inlineStr">
        <is>
          <t>pared</t>
        </is>
      </c>
      <c r="AK179" s="5" t="inlineStr">
        <is>
          <t>material: ceramica · ancho_cm: 33</t>
        </is>
      </c>
    </row>
    <row r="180">
      <c r="A180" s="7" t="inlineStr">
        <is>
          <t>MAT-08-031</t>
        </is>
      </c>
      <c r="B180" s="7" t="inlineStr">
        <is>
          <t>Materiales</t>
        </is>
      </c>
      <c r="C180" s="7" t="inlineStr">
        <is>
          <t>Pisos y revestimientos</t>
        </is>
      </c>
      <c r="D180" s="5" t="inlineStr">
        <is>
          <t>Cerámica de pared, 58 x 19 cm</t>
        </is>
      </c>
      <c r="E180" s="5" t="inlineStr">
        <is>
          <t>Baldosa de campo de 58 x 19 cm, pasta cerámica esmaltada. El color, el diseño y la marca son de la cotización</t>
        </is>
      </c>
      <c r="F180" s="5" t="inlineStr">
        <is>
          <t>Material retirado en almacén</t>
        </is>
      </c>
      <c r="G180" s="5" t="inlineStr">
        <is>
          <t>piso, cerámica, porcelanato, baldosa, azulejo, revestimiento, loza</t>
        </is>
      </c>
      <c r="H180" s="7" t="inlineStr">
        <is>
          <t>m²</t>
        </is>
      </c>
      <c r="I180" s="7" t="inlineStr">
        <is>
          <t>Pisos</t>
        </is>
      </c>
      <c r="J180" s="7" t="inlineStr">
        <is>
          <t>estandar</t>
        </is>
      </c>
      <c r="K180" s="7" t="inlineStr">
        <is>
          <t>importado</t>
        </is>
      </c>
      <c r="L180" s="7" t="inlineStr">
        <is>
          <t>Verificado</t>
        </is>
      </c>
      <c r="M180" s="8" t="n">
        <v>1</v>
      </c>
      <c r="N180" s="9" t="n">
        <v>785.33</v>
      </c>
      <c r="O180" s="9" t="n">
        <v>760.26</v>
      </c>
      <c r="P180" s="9" t="n">
        <v>1461.04</v>
      </c>
      <c r="Q180" s="7" t="inlineStr">
        <is>
          <t>Sí</t>
        </is>
      </c>
      <c r="R180" s="9">
        <f>IF(N180="","",IF(Q180="Sí",ROUND(N180/1.18,2),N180))</f>
        <v/>
      </c>
      <c r="S180" s="7" t="inlineStr">
        <is>
          <t>2026-09-09</t>
        </is>
      </c>
      <c r="T180" s="5" t="inlineStr">
        <is>
          <t>4 cotizaciones de proveedores</t>
        </is>
      </c>
      <c r="X180" s="4" t="n">
        <v>58</v>
      </c>
      <c r="Z180" s="4" t="inlineStr">
        <is>
          <t>58 x 19 cm</t>
        </is>
      </c>
      <c r="AJ180" s="4" t="inlineStr">
        <is>
          <t>pared</t>
        </is>
      </c>
      <c r="AK180" s="5" t="inlineStr">
        <is>
          <t>material: ceramica · ancho_cm: 19 · acabado: mate</t>
        </is>
      </c>
    </row>
    <row r="181">
      <c r="A181" s="7" t="inlineStr">
        <is>
          <t>MAT-08-032</t>
        </is>
      </c>
      <c r="B181" s="7" t="inlineStr">
        <is>
          <t>Materiales</t>
        </is>
      </c>
      <c r="C181" s="7" t="inlineStr">
        <is>
          <t>Pisos y revestimientos</t>
        </is>
      </c>
      <c r="D181" s="5" t="inlineStr">
        <is>
          <t>Cerámica de pared, 58 x 30 cm</t>
        </is>
      </c>
      <c r="E181" s="5" t="inlineStr">
        <is>
          <t>Baldosa de campo de 58 x 30 cm, pasta cerámica esmaltada. El color, el diseño y la marca son de la cotización</t>
        </is>
      </c>
      <c r="F181" s="5" t="inlineStr">
        <is>
          <t>Material retirado en almacén</t>
        </is>
      </c>
      <c r="G181" s="5" t="inlineStr">
        <is>
          <t>piso, cerámica, porcelanato, baldosa, azulejo, revestimiento, loza</t>
        </is>
      </c>
      <c r="H181" s="7" t="inlineStr">
        <is>
          <t>m²</t>
        </is>
      </c>
      <c r="I181" s="7" t="inlineStr">
        <is>
          <t>Pisos</t>
        </is>
      </c>
      <c r="J181" s="7" t="inlineStr">
        <is>
          <t>estandar</t>
        </is>
      </c>
      <c r="K181" s="7" t="inlineStr">
        <is>
          <t>importado</t>
        </is>
      </c>
      <c r="L181" s="7" t="inlineStr">
        <is>
          <t>Verificado</t>
        </is>
      </c>
      <c r="M181" s="8" t="n">
        <v>1</v>
      </c>
      <c r="N181" s="9" t="n">
        <v>1684.92</v>
      </c>
      <c r="O181" s="9" t="n">
        <v>1684.92</v>
      </c>
      <c r="P181" s="9" t="n">
        <v>1684.92</v>
      </c>
      <c r="Q181" s="7" t="inlineStr">
        <is>
          <t>Sí</t>
        </is>
      </c>
      <c r="R181" s="9">
        <f>IF(N181="","",IF(Q181="Sí",ROUND(N181/1.18,2),N181))</f>
        <v/>
      </c>
      <c r="S181" s="7" t="inlineStr">
        <is>
          <t>2026-09-09</t>
        </is>
      </c>
      <c r="T181" s="5" t="inlineStr">
        <is>
          <t>1 cotización de proveedores</t>
        </is>
      </c>
      <c r="X181" s="4" t="n">
        <v>58</v>
      </c>
      <c r="Z181" s="4" t="inlineStr">
        <is>
          <t>58 x 30 cm</t>
        </is>
      </c>
      <c r="AJ181" s="4" t="inlineStr">
        <is>
          <t>pared</t>
        </is>
      </c>
      <c r="AK181" s="5" t="inlineStr">
        <is>
          <t>material: ceramica · ancho_cm: 30 · piezas_m2: 5.75 · espesor_mm: 9</t>
        </is>
      </c>
    </row>
    <row r="182">
      <c r="A182" s="7" t="inlineStr">
        <is>
          <t>MAT-08-033</t>
        </is>
      </c>
      <c r="B182" s="7" t="inlineStr">
        <is>
          <t>Materiales</t>
        </is>
      </c>
      <c r="C182" s="7" t="inlineStr">
        <is>
          <t>Pisos y revestimientos</t>
        </is>
      </c>
      <c r="D182" s="5" t="inlineStr">
        <is>
          <t>Cerámica de pared, 58 x 33 cm</t>
        </is>
      </c>
      <c r="E182" s="5" t="inlineStr">
        <is>
          <t>Baldosa de campo de 58 x 33 cm, pasta cerámica esmaltada. El color, el diseño y la marca son de la cotización</t>
        </is>
      </c>
      <c r="F182" s="5" t="inlineStr">
        <is>
          <t>Material retirado en almacén</t>
        </is>
      </c>
      <c r="G182" s="5" t="inlineStr">
        <is>
          <t>piso, cerámica, porcelanato, baldosa, azulejo, revestimiento, loza</t>
        </is>
      </c>
      <c r="H182" s="7" t="inlineStr">
        <is>
          <t>m²</t>
        </is>
      </c>
      <c r="I182" s="7" t="inlineStr">
        <is>
          <t>Pisos</t>
        </is>
      </c>
      <c r="J182" s="7" t="inlineStr">
        <is>
          <t>estandar</t>
        </is>
      </c>
      <c r="K182" s="7" t="inlineStr">
        <is>
          <t>importado</t>
        </is>
      </c>
      <c r="L182" s="7" t="inlineStr">
        <is>
          <t>Verificado</t>
        </is>
      </c>
      <c r="M182" s="8" t="n">
        <v>1</v>
      </c>
      <c r="N182" s="9" t="n">
        <v>382.27</v>
      </c>
      <c r="O182" s="9" t="n">
        <v>333.42</v>
      </c>
      <c r="P182" s="9" t="n">
        <v>848.83</v>
      </c>
      <c r="Q182" s="7" t="inlineStr">
        <is>
          <t>Sí</t>
        </is>
      </c>
      <c r="R182" s="9">
        <f>IF(N182="","",IF(Q182="Sí",ROUND(N182/1.18,2),N182))</f>
        <v/>
      </c>
      <c r="S182" s="7" t="inlineStr">
        <is>
          <t>2026-09-09</t>
        </is>
      </c>
      <c r="T182" s="5" t="inlineStr">
        <is>
          <t>24 cotizaciones de proveedores</t>
        </is>
      </c>
      <c r="X182" s="4" t="n">
        <v>58</v>
      </c>
      <c r="Z182" s="4" t="inlineStr">
        <is>
          <t>58 x 33 cm</t>
        </is>
      </c>
      <c r="AJ182" s="4" t="inlineStr">
        <is>
          <t>pared</t>
        </is>
      </c>
      <c r="AK182" s="5" t="inlineStr">
        <is>
          <t>material: ceramica · ancho_cm: 33</t>
        </is>
      </c>
    </row>
    <row r="183">
      <c r="A183" s="7" t="inlineStr">
        <is>
          <t>MAT-08-034</t>
        </is>
      </c>
      <c r="B183" s="7" t="inlineStr">
        <is>
          <t>Materiales</t>
        </is>
      </c>
      <c r="C183" s="7" t="inlineStr">
        <is>
          <t>Pisos y revestimientos</t>
        </is>
      </c>
      <c r="D183" s="5" t="inlineStr">
        <is>
          <t>Cerámica de pared, 60 x 20 cm</t>
        </is>
      </c>
      <c r="E183" s="5" t="inlineStr">
        <is>
          <t>Baldosa de campo de 60 x 20 cm, pasta cerámica esmaltada. El color, el diseño y la marca son de la cotización</t>
        </is>
      </c>
      <c r="F183" s="5" t="inlineStr">
        <is>
          <t>Material retirado en almacén</t>
        </is>
      </c>
      <c r="G183" s="5" t="inlineStr">
        <is>
          <t>piso, cerámica, porcelanato, baldosa, azulejo, revestimiento, loza</t>
        </is>
      </c>
      <c r="H183" s="7" t="inlineStr">
        <is>
          <t>m²</t>
        </is>
      </c>
      <c r="I183" s="7" t="inlineStr">
        <is>
          <t>Pisos</t>
        </is>
      </c>
      <c r="J183" s="7" t="inlineStr">
        <is>
          <t>estandar</t>
        </is>
      </c>
      <c r="K183" s="7" t="inlineStr">
        <is>
          <t>importado</t>
        </is>
      </c>
      <c r="L183" s="7" t="inlineStr">
        <is>
          <t>Verificado</t>
        </is>
      </c>
      <c r="M183" s="8" t="n">
        <v>1</v>
      </c>
      <c r="N183" s="9" t="n">
        <v>1213.39</v>
      </c>
      <c r="O183" s="9" t="n">
        <v>1162.7</v>
      </c>
      <c r="P183" s="9" t="n">
        <v>1264.08</v>
      </c>
      <c r="Q183" s="7" t="inlineStr">
        <is>
          <t>Sí</t>
        </is>
      </c>
      <c r="R183" s="9">
        <f>IF(N183="","",IF(Q183="Sí",ROUND(N183/1.18,2),N183))</f>
        <v/>
      </c>
      <c r="S183" s="7" t="inlineStr">
        <is>
          <t>2026-09-09</t>
        </is>
      </c>
      <c r="T183" s="5" t="inlineStr">
        <is>
          <t>2 cotizaciones de proveedores</t>
        </is>
      </c>
      <c r="X183" s="4" t="n">
        <v>60</v>
      </c>
      <c r="Z183" s="4" t="inlineStr">
        <is>
          <t>60 x 20 cm</t>
        </is>
      </c>
      <c r="AJ183" s="4" t="inlineStr">
        <is>
          <t>pared</t>
        </is>
      </c>
      <c r="AK183" s="5" t="inlineStr">
        <is>
          <t>material: ceramica · ancho_cm: 20 · piezas_m2: 8.33 · acabado: mate · espesor_mm: 9</t>
        </is>
      </c>
    </row>
    <row r="184">
      <c r="A184" s="7" t="inlineStr">
        <is>
          <t>MAT-08-035</t>
        </is>
      </c>
      <c r="B184" s="7" t="inlineStr">
        <is>
          <t>Materiales</t>
        </is>
      </c>
      <c r="C184" s="7" t="inlineStr">
        <is>
          <t>Pisos y revestimientos</t>
        </is>
      </c>
      <c r="D184" s="5" t="inlineStr">
        <is>
          <t>Cerámica de pared, 60 x 30 cm</t>
        </is>
      </c>
      <c r="E184" s="5" t="inlineStr">
        <is>
          <t>Baldosa de campo de 60 x 30 cm, pasta cerámica esmaltada. El color, el diseño y la marca son de la cotización</t>
        </is>
      </c>
      <c r="F184" s="5" t="inlineStr">
        <is>
          <t>Material retirado en almacén</t>
        </is>
      </c>
      <c r="G184" s="5" t="inlineStr">
        <is>
          <t>piso, cerámica, porcelanato, baldosa, azulejo, revestimiento, loza</t>
        </is>
      </c>
      <c r="H184" s="7" t="inlineStr">
        <is>
          <t>m²</t>
        </is>
      </c>
      <c r="I184" s="7" t="inlineStr">
        <is>
          <t>Pisos</t>
        </is>
      </c>
      <c r="J184" s="7" t="inlineStr">
        <is>
          <t>estandar</t>
        </is>
      </c>
      <c r="K184" s="7" t="inlineStr">
        <is>
          <t>importado</t>
        </is>
      </c>
      <c r="L184" s="7" t="inlineStr">
        <is>
          <t>Verificado</t>
        </is>
      </c>
      <c r="M184" s="8" t="n">
        <v>1</v>
      </c>
      <c r="N184" s="9" t="n">
        <v>1069.2</v>
      </c>
      <c r="O184" s="9" t="n">
        <v>461.4</v>
      </c>
      <c r="P184" s="9" t="n">
        <v>1654.68</v>
      </c>
      <c r="Q184" s="7" t="inlineStr">
        <is>
          <t>Sí</t>
        </is>
      </c>
      <c r="R184" s="9">
        <f>IF(N184="","",IF(Q184="Sí",ROUND(N184/1.18,2),N184))</f>
        <v/>
      </c>
      <c r="S184" s="7" t="inlineStr">
        <is>
          <t>2026-09-09</t>
        </is>
      </c>
      <c r="T184" s="5" t="inlineStr">
        <is>
          <t>26 cotizaciones de proveedores</t>
        </is>
      </c>
      <c r="X184" s="4" t="n">
        <v>60</v>
      </c>
      <c r="Z184" s="4" t="inlineStr">
        <is>
          <t>60 x 30 cm</t>
        </is>
      </c>
      <c r="AJ184" s="4" t="inlineStr">
        <is>
          <t>pared</t>
        </is>
      </c>
      <c r="AK184" s="5" t="inlineStr">
        <is>
          <t>material: ceramica · ancho_cm: 30</t>
        </is>
      </c>
    </row>
    <row r="185">
      <c r="A185" s="7" t="inlineStr">
        <is>
          <t>MAT-08-036</t>
        </is>
      </c>
      <c r="B185" s="7" t="inlineStr">
        <is>
          <t>Materiales</t>
        </is>
      </c>
      <c r="C185" s="7" t="inlineStr">
        <is>
          <t>Pisos y revestimientos</t>
        </is>
      </c>
      <c r="D185" s="5" t="inlineStr">
        <is>
          <t>Cerámica de pared, 60 x 33 cm</t>
        </is>
      </c>
      <c r="E185" s="5" t="inlineStr">
        <is>
          <t>Baldosa de campo de 60 x 33 cm, pasta cerámica esmaltada. El color, el diseño y la marca son de la cotización</t>
        </is>
      </c>
      <c r="F185" s="5" t="inlineStr">
        <is>
          <t>Material retirado en almacén</t>
        </is>
      </c>
      <c r="G185" s="5" t="inlineStr">
        <is>
          <t>piso, cerámica, porcelanato, baldosa, azulejo, revestimiento, loza</t>
        </is>
      </c>
      <c r="H185" s="7" t="inlineStr">
        <is>
          <t>m²</t>
        </is>
      </c>
      <c r="I185" s="7" t="inlineStr">
        <is>
          <t>Pisos</t>
        </is>
      </c>
      <c r="J185" s="7" t="inlineStr">
        <is>
          <t>estandar</t>
        </is>
      </c>
      <c r="K185" s="7" t="inlineStr">
        <is>
          <t>importado</t>
        </is>
      </c>
      <c r="L185" s="7" t="inlineStr">
        <is>
          <t>Verificado</t>
        </is>
      </c>
      <c r="M185" s="8" t="n">
        <v>1</v>
      </c>
      <c r="N185" s="9" t="n">
        <v>1027.23</v>
      </c>
      <c r="O185" s="9" t="n">
        <v>1027.23</v>
      </c>
      <c r="P185" s="9" t="n">
        <v>1027.23</v>
      </c>
      <c r="Q185" s="7" t="inlineStr">
        <is>
          <t>Sí</t>
        </is>
      </c>
      <c r="R185" s="9">
        <f>IF(N185="","",IF(Q185="Sí",ROUND(N185/1.18,2),N185))</f>
        <v/>
      </c>
      <c r="S185" s="7" t="inlineStr">
        <is>
          <t>2026-09-09</t>
        </is>
      </c>
      <c r="T185" s="5" t="inlineStr">
        <is>
          <t>1 cotización de proveedores</t>
        </is>
      </c>
      <c r="X185" s="4" t="n">
        <v>60</v>
      </c>
      <c r="Z185" s="4" t="inlineStr">
        <is>
          <t>60 x 33 cm</t>
        </is>
      </c>
      <c r="AJ185" s="4" t="inlineStr">
        <is>
          <t>pared</t>
        </is>
      </c>
      <c r="AK185" s="5" t="inlineStr">
        <is>
          <t>material: ceramica · ancho_cm: 33 · piezas_m2: 5.27</t>
        </is>
      </c>
    </row>
    <row r="186">
      <c r="A186" s="7" t="inlineStr">
        <is>
          <t>MAT-08-037</t>
        </is>
      </c>
      <c r="B186" s="7" t="inlineStr">
        <is>
          <t>Materiales</t>
        </is>
      </c>
      <c r="C186" s="7" t="inlineStr">
        <is>
          <t>Pisos y revestimientos</t>
        </is>
      </c>
      <c r="D186" s="5" t="inlineStr">
        <is>
          <t>Cerámica de pared, 60 x 60 cm</t>
        </is>
      </c>
      <c r="E186" s="5" t="inlineStr">
        <is>
          <t>Baldosa de campo de 60 x 60 cm, pasta cerámica esmaltada. El color, el diseño y la marca son de la cotización</t>
        </is>
      </c>
      <c r="F186" s="5" t="inlineStr">
        <is>
          <t>Material retirado en almacén</t>
        </is>
      </c>
      <c r="G186" s="5" t="inlineStr">
        <is>
          <t>piso, cerámica, porcelanato, baldosa, azulejo, revestimiento, loza</t>
        </is>
      </c>
      <c r="H186" s="7" t="inlineStr">
        <is>
          <t>m²</t>
        </is>
      </c>
      <c r="I186" s="7" t="inlineStr">
        <is>
          <t>Pisos</t>
        </is>
      </c>
      <c r="J186" s="7" t="inlineStr">
        <is>
          <t>estandar</t>
        </is>
      </c>
      <c r="K186" s="7" t="inlineStr">
        <is>
          <t>importado</t>
        </is>
      </c>
      <c r="L186" s="7" t="inlineStr">
        <is>
          <t>Verificado</t>
        </is>
      </c>
      <c r="M186" s="8" t="n">
        <v>1</v>
      </c>
      <c r="N186" s="9" t="n">
        <v>1195.21</v>
      </c>
      <c r="O186" s="9" t="n">
        <v>1195.21</v>
      </c>
      <c r="P186" s="9" t="n">
        <v>1195.21</v>
      </c>
      <c r="Q186" s="7" t="inlineStr">
        <is>
          <t>Sí</t>
        </is>
      </c>
      <c r="R186" s="9">
        <f>IF(N186="","",IF(Q186="Sí",ROUND(N186/1.18,2),N186))</f>
        <v/>
      </c>
      <c r="S186" s="7" t="inlineStr">
        <is>
          <t>2026-09-09</t>
        </is>
      </c>
      <c r="T186" s="5" t="inlineStr">
        <is>
          <t>1 cotización de proveedores</t>
        </is>
      </c>
      <c r="X186" s="4" t="n">
        <v>60</v>
      </c>
      <c r="Z186" s="4" t="inlineStr">
        <is>
          <t>60 x 60 cm</t>
        </is>
      </c>
      <c r="AJ186" s="4" t="inlineStr">
        <is>
          <t>pared</t>
        </is>
      </c>
      <c r="AK186" s="5" t="inlineStr">
        <is>
          <t>material: ceramica · ancho_cm: 60 · piezas_m2: 2.7</t>
        </is>
      </c>
    </row>
    <row r="187">
      <c r="A187" s="7" t="inlineStr">
        <is>
          <t>MAT-08-038</t>
        </is>
      </c>
      <c r="B187" s="7" t="inlineStr">
        <is>
          <t>Materiales</t>
        </is>
      </c>
      <c r="C187" s="7" t="inlineStr">
        <is>
          <t>Pisos y revestimientos</t>
        </is>
      </c>
      <c r="D187" s="5" t="inlineStr">
        <is>
          <t>Cerámica de pared, 70 x 25 cm</t>
        </is>
      </c>
      <c r="E187" s="5" t="inlineStr">
        <is>
          <t>Baldosa de campo de 70 x 25 cm, pasta cerámica esmaltada. El color, el diseño y la marca son de la cotización</t>
        </is>
      </c>
      <c r="F187" s="5" t="inlineStr">
        <is>
          <t>Material retirado en almacén</t>
        </is>
      </c>
      <c r="G187" s="5" t="inlineStr">
        <is>
          <t>piso, cerámica, porcelanato, baldosa, azulejo, revestimiento, loza</t>
        </is>
      </c>
      <c r="H187" s="7" t="inlineStr">
        <is>
          <t>m²</t>
        </is>
      </c>
      <c r="I187" s="7" t="inlineStr">
        <is>
          <t>Pisos</t>
        </is>
      </c>
      <c r="J187" s="7" t="inlineStr">
        <is>
          <t>estandar</t>
        </is>
      </c>
      <c r="K187" s="7" t="inlineStr">
        <is>
          <t>importado</t>
        </is>
      </c>
      <c r="L187" s="7" t="inlineStr">
        <is>
          <t>Verificado</t>
        </is>
      </c>
      <c r="M187" s="8" t="n">
        <v>1</v>
      </c>
      <c r="N187" s="9" t="n">
        <v>199.95</v>
      </c>
      <c r="O187" s="9" t="n">
        <v>199.95</v>
      </c>
      <c r="P187" s="9" t="n">
        <v>199.95</v>
      </c>
      <c r="Q187" s="7" t="inlineStr">
        <is>
          <t>Sí</t>
        </is>
      </c>
      <c r="R187" s="9">
        <f>IF(N187="","",IF(Q187="Sí",ROUND(N187/1.18,2),N187))</f>
        <v/>
      </c>
      <c r="S187" s="7" t="inlineStr">
        <is>
          <t>2026-09-09</t>
        </is>
      </c>
      <c r="T187" s="5" t="inlineStr">
        <is>
          <t>1 cotización de proveedores</t>
        </is>
      </c>
      <c r="X187" s="4" t="n">
        <v>70</v>
      </c>
      <c r="Z187" s="4" t="inlineStr">
        <is>
          <t>70 x 25 cm</t>
        </is>
      </c>
      <c r="AJ187" s="4" t="inlineStr">
        <is>
          <t>pared</t>
        </is>
      </c>
      <c r="AK187" s="5" t="inlineStr">
        <is>
          <t>material: ceramica · ancho_cm: 25 · piezas_m2: 5.69</t>
        </is>
      </c>
    </row>
    <row r="188">
      <c r="A188" s="7" t="inlineStr">
        <is>
          <t>MAT-08-039</t>
        </is>
      </c>
      <c r="B188" s="7" t="inlineStr">
        <is>
          <t>Materiales</t>
        </is>
      </c>
      <c r="C188" s="7" t="inlineStr">
        <is>
          <t>Pisos y revestimientos</t>
        </is>
      </c>
      <c r="D188" s="5" t="inlineStr">
        <is>
          <t>Cerámica de pared, 75 x 25 cm</t>
        </is>
      </c>
      <c r="E188" s="5" t="inlineStr">
        <is>
          <t>Baldosa de campo de 75 x 25 cm, pasta cerámica esmaltada. El color, el diseño y la marca son de la cotización</t>
        </is>
      </c>
      <c r="F188" s="5" t="inlineStr">
        <is>
          <t>Material retirado en almacén</t>
        </is>
      </c>
      <c r="G188" s="5" t="inlineStr">
        <is>
          <t>piso, cerámica, porcelanato, baldosa, azulejo, revestimiento, loza</t>
        </is>
      </c>
      <c r="H188" s="7" t="inlineStr">
        <is>
          <t>m²</t>
        </is>
      </c>
      <c r="I188" s="7" t="inlineStr">
        <is>
          <t>Pisos</t>
        </is>
      </c>
      <c r="J188" s="7" t="inlineStr">
        <is>
          <t>estandar</t>
        </is>
      </c>
      <c r="K188" s="7" t="inlineStr">
        <is>
          <t>importado</t>
        </is>
      </c>
      <c r="L188" s="7" t="inlineStr">
        <is>
          <t>Verificado</t>
        </is>
      </c>
      <c r="M188" s="8" t="n">
        <v>1</v>
      </c>
      <c r="N188" s="9" t="n">
        <v>1275.31</v>
      </c>
      <c r="O188" s="9" t="n">
        <v>883.8200000000001</v>
      </c>
      <c r="P188" s="9" t="n">
        <v>1675.01</v>
      </c>
      <c r="Q188" s="7" t="inlineStr">
        <is>
          <t>Sí</t>
        </is>
      </c>
      <c r="R188" s="9">
        <f>IF(N188="","",IF(Q188="Sí",ROUND(N188/1.18,2),N188))</f>
        <v/>
      </c>
      <c r="S188" s="7" t="inlineStr">
        <is>
          <t>2026-09-09</t>
        </is>
      </c>
      <c r="T188" s="5" t="inlineStr">
        <is>
          <t>23 cotizaciones de proveedores</t>
        </is>
      </c>
      <c r="X188" s="4" t="n">
        <v>75</v>
      </c>
      <c r="Z188" s="4" t="inlineStr">
        <is>
          <t>75 x 25 cm</t>
        </is>
      </c>
      <c r="AJ188" s="4" t="inlineStr">
        <is>
          <t>pared</t>
        </is>
      </c>
      <c r="AK188" s="5" t="inlineStr">
        <is>
          <t>material: ceramica · ancho_cm: 25</t>
        </is>
      </c>
    </row>
    <row r="189">
      <c r="A189" s="7" t="inlineStr">
        <is>
          <t>MAT-08-040</t>
        </is>
      </c>
      <c r="B189" s="7" t="inlineStr">
        <is>
          <t>Materiales</t>
        </is>
      </c>
      <c r="C189" s="7" t="inlineStr">
        <is>
          <t>Pisos y revestimientos</t>
        </is>
      </c>
      <c r="D189" s="5" t="inlineStr">
        <is>
          <t>Cerámica de pared, 75 x 38 cm</t>
        </is>
      </c>
      <c r="E189" s="5" t="inlineStr">
        <is>
          <t>Baldosa de campo de 75 x 38 cm, pasta cerámica esmaltada. El color, el diseño y la marca son de la cotización</t>
        </is>
      </c>
      <c r="F189" s="5" t="inlineStr">
        <is>
          <t>Material retirado en almacén</t>
        </is>
      </c>
      <c r="G189" s="5" t="inlineStr">
        <is>
          <t>piso, cerámica, porcelanato, baldosa, azulejo, revestimiento, loza</t>
        </is>
      </c>
      <c r="H189" s="7" t="inlineStr">
        <is>
          <t>m²</t>
        </is>
      </c>
      <c r="I189" s="7" t="inlineStr">
        <is>
          <t>Pisos</t>
        </is>
      </c>
      <c r="J189" s="7" t="inlineStr">
        <is>
          <t>estandar</t>
        </is>
      </c>
      <c r="K189" s="7" t="inlineStr">
        <is>
          <t>importado</t>
        </is>
      </c>
      <c r="L189" s="7" t="inlineStr">
        <is>
          <t>Verificado</t>
        </is>
      </c>
      <c r="M189" s="8" t="n">
        <v>1</v>
      </c>
      <c r="N189" s="9" t="n">
        <v>644.1900000000001</v>
      </c>
      <c r="O189" s="9" t="n">
        <v>527.28</v>
      </c>
      <c r="P189" s="9" t="n">
        <v>761.11</v>
      </c>
      <c r="Q189" s="7" t="inlineStr">
        <is>
          <t>Sí</t>
        </is>
      </c>
      <c r="R189" s="9">
        <f>IF(N189="","",IF(Q189="Sí",ROUND(N189/1.18,2),N189))</f>
        <v/>
      </c>
      <c r="S189" s="7" t="inlineStr">
        <is>
          <t>2026-09-09</t>
        </is>
      </c>
      <c r="T189" s="5" t="inlineStr">
        <is>
          <t>2 cotizaciones de proveedores</t>
        </is>
      </c>
      <c r="X189" s="4" t="n">
        <v>75</v>
      </c>
      <c r="Z189" s="4" t="inlineStr">
        <is>
          <t>75 x 38 cm</t>
        </is>
      </c>
      <c r="AJ189" s="4" t="inlineStr">
        <is>
          <t>pared</t>
        </is>
      </c>
      <c r="AK189" s="5" t="inlineStr">
        <is>
          <t>material: ceramica · ancho_cm: 38 · piezas_m2: 3.5 · acabado: mate · espesor_mm: 9</t>
        </is>
      </c>
    </row>
    <row r="190">
      <c r="A190" s="7" t="inlineStr">
        <is>
          <t>MAT-08-041</t>
        </is>
      </c>
      <c r="B190" s="7" t="inlineStr">
        <is>
          <t>Materiales</t>
        </is>
      </c>
      <c r="C190" s="7" t="inlineStr">
        <is>
          <t>Pisos y revestimientos</t>
        </is>
      </c>
      <c r="D190" s="5" t="inlineStr">
        <is>
          <t>Cerámica de pared, 80 x 36 cm</t>
        </is>
      </c>
      <c r="E190" s="5" t="inlineStr">
        <is>
          <t>Baldosa de campo de 80 x 36 cm, pasta cerámica esmaltada. El color, el diseño y la marca son de la cotización</t>
        </is>
      </c>
      <c r="F190" s="5" t="inlineStr">
        <is>
          <t>Material retirado en almacén</t>
        </is>
      </c>
      <c r="G190" s="5" t="inlineStr">
        <is>
          <t>piso, cerámica, porcelanato, baldosa, azulejo, revestimiento, loza</t>
        </is>
      </c>
      <c r="H190" s="7" t="inlineStr">
        <is>
          <t>m²</t>
        </is>
      </c>
      <c r="I190" s="7" t="inlineStr">
        <is>
          <t>Pisos</t>
        </is>
      </c>
      <c r="J190" s="7" t="inlineStr">
        <is>
          <t>estandar</t>
        </is>
      </c>
      <c r="K190" s="7" t="inlineStr">
        <is>
          <t>importado</t>
        </is>
      </c>
      <c r="L190" s="7" t="inlineStr">
        <is>
          <t>Verificado</t>
        </is>
      </c>
      <c r="M190" s="8" t="n">
        <v>1</v>
      </c>
      <c r="N190" s="9" t="n">
        <v>1511.88</v>
      </c>
      <c r="O190" s="9" t="n">
        <v>1343.86</v>
      </c>
      <c r="P190" s="9" t="n">
        <v>1679.9</v>
      </c>
      <c r="Q190" s="7" t="inlineStr">
        <is>
          <t>Sí</t>
        </is>
      </c>
      <c r="R190" s="9">
        <f>IF(N190="","",IF(Q190="Sí",ROUND(N190/1.18,2),N190))</f>
        <v/>
      </c>
      <c r="S190" s="7" t="inlineStr">
        <is>
          <t>2026-09-09</t>
        </is>
      </c>
      <c r="T190" s="5" t="inlineStr">
        <is>
          <t>2 cotizaciones de proveedores</t>
        </is>
      </c>
      <c r="X190" s="4" t="n">
        <v>80</v>
      </c>
      <c r="Z190" s="4" t="inlineStr">
        <is>
          <t>80 x 36 cm</t>
        </is>
      </c>
      <c r="AJ190" s="4" t="inlineStr">
        <is>
          <t>pared</t>
        </is>
      </c>
      <c r="AK190" s="5" t="inlineStr">
        <is>
          <t>material: ceramica · ancho_cm: 36 · piezas_m2: 3.47 · acabado: brillante</t>
        </is>
      </c>
    </row>
    <row r="191">
      <c r="A191" s="7" t="inlineStr">
        <is>
          <t>MAT-08-042</t>
        </is>
      </c>
      <c r="B191" s="7" t="inlineStr">
        <is>
          <t>Materiales</t>
        </is>
      </c>
      <c r="C191" s="7" t="inlineStr">
        <is>
          <t>Pisos y revestimientos</t>
        </is>
      </c>
      <c r="D191" s="5" t="inlineStr">
        <is>
          <t>Cerámica de pared, 90 x 30 cm</t>
        </is>
      </c>
      <c r="E191" s="5" t="inlineStr">
        <is>
          <t>Baldosa de campo de 90 x 30 cm, pasta cerámica esmaltada. El color, el diseño y la marca son de la cotización</t>
        </is>
      </c>
      <c r="F191" s="5" t="inlineStr">
        <is>
          <t>Material retirado en almacén</t>
        </is>
      </c>
      <c r="G191" s="5" t="inlineStr">
        <is>
          <t>piso, cerámica, porcelanato, baldosa, azulejo, revestimiento, loza</t>
        </is>
      </c>
      <c r="H191" s="7" t="inlineStr">
        <is>
          <t>m²</t>
        </is>
      </c>
      <c r="I191" s="7" t="inlineStr">
        <is>
          <t>Pisos</t>
        </is>
      </c>
      <c r="J191" s="7" t="inlineStr">
        <is>
          <t>estandar</t>
        </is>
      </c>
      <c r="K191" s="7" t="inlineStr">
        <is>
          <t>importado</t>
        </is>
      </c>
      <c r="L191" s="7" t="inlineStr">
        <is>
          <t>Verificado</t>
        </is>
      </c>
      <c r="M191" s="8" t="n">
        <v>1</v>
      </c>
      <c r="N191" s="9" t="n">
        <v>1616.38</v>
      </c>
      <c r="O191" s="9" t="n">
        <v>401.35</v>
      </c>
      <c r="P191" s="9" t="n">
        <v>2326.26</v>
      </c>
      <c r="Q191" s="7" t="inlineStr">
        <is>
          <t>Sí</t>
        </is>
      </c>
      <c r="R191" s="9">
        <f>IF(N191="","",IF(Q191="Sí",ROUND(N191/1.18,2),N191))</f>
        <v/>
      </c>
      <c r="S191" s="7" t="inlineStr">
        <is>
          <t>2026-09-09</t>
        </is>
      </c>
      <c r="T191" s="5" t="inlineStr">
        <is>
          <t>25 cotizaciones de proveedores</t>
        </is>
      </c>
      <c r="X191" s="4" t="n">
        <v>90</v>
      </c>
      <c r="Z191" s="4" t="inlineStr">
        <is>
          <t>90 x 30 cm</t>
        </is>
      </c>
      <c r="AJ191" s="4" t="inlineStr">
        <is>
          <t>pared</t>
        </is>
      </c>
      <c r="AK191" s="5" t="inlineStr">
        <is>
          <t>material: ceramica · ancho_cm: 30</t>
        </is>
      </c>
    </row>
    <row r="192">
      <c r="A192" s="7" t="inlineStr">
        <is>
          <t>MAT-08-043</t>
        </is>
      </c>
      <c r="B192" s="7" t="inlineStr">
        <is>
          <t>Materiales</t>
        </is>
      </c>
      <c r="C192" s="7" t="inlineStr">
        <is>
          <t>Pisos y revestimientos</t>
        </is>
      </c>
      <c r="D192" s="5" t="inlineStr">
        <is>
          <t>Cerámica de pared, 90 x 45 cm</t>
        </is>
      </c>
      <c r="E192" s="5" t="inlineStr">
        <is>
          <t>Baldosa de campo de 90 x 45 cm, pasta cerámica esmaltada. El color, el diseño y la marca son de la cotización</t>
        </is>
      </c>
      <c r="F192" s="5" t="inlineStr">
        <is>
          <t>Material retirado en almacén</t>
        </is>
      </c>
      <c r="G192" s="5" t="inlineStr">
        <is>
          <t>piso, cerámica, porcelanato, baldosa, azulejo, revestimiento, loza</t>
        </is>
      </c>
      <c r="H192" s="7" t="inlineStr">
        <is>
          <t>m²</t>
        </is>
      </c>
      <c r="I192" s="7" t="inlineStr">
        <is>
          <t>Pisos</t>
        </is>
      </c>
      <c r="J192" s="7" t="inlineStr">
        <is>
          <t>estandar</t>
        </is>
      </c>
      <c r="K192" s="7" t="inlineStr">
        <is>
          <t>importado</t>
        </is>
      </c>
      <c r="L192" s="7" t="inlineStr">
        <is>
          <t>Verificado</t>
        </is>
      </c>
      <c r="M192" s="8" t="n">
        <v>1</v>
      </c>
      <c r="N192" s="9" t="n">
        <v>2506.89</v>
      </c>
      <c r="O192" s="9" t="n">
        <v>2506.89</v>
      </c>
      <c r="P192" s="9" t="n">
        <v>2506.89</v>
      </c>
      <c r="Q192" s="7" t="inlineStr">
        <is>
          <t>Sí</t>
        </is>
      </c>
      <c r="R192" s="9">
        <f>IF(N192="","",IF(Q192="Sí",ROUND(N192/1.18,2),N192))</f>
        <v/>
      </c>
      <c r="S192" s="7" t="inlineStr">
        <is>
          <t>2026-09-09</t>
        </is>
      </c>
      <c r="T192" s="5" t="inlineStr">
        <is>
          <t>1 cotización de proveedores</t>
        </is>
      </c>
      <c r="X192" s="4" t="n">
        <v>90</v>
      </c>
      <c r="Z192" s="4" t="inlineStr">
        <is>
          <t>90 x 45 cm</t>
        </is>
      </c>
      <c r="AJ192" s="4" t="inlineStr">
        <is>
          <t>pared</t>
        </is>
      </c>
      <c r="AK192" s="5" t="inlineStr">
        <is>
          <t>material: ceramica · ancho_cm: 45 · piezas_m2: 2.46 · acabado: mate · espesor_mm: 9</t>
        </is>
      </c>
    </row>
    <row r="193">
      <c r="A193" s="7" t="inlineStr">
        <is>
          <t>MAT-08-044</t>
        </is>
      </c>
      <c r="B193" s="7" t="inlineStr">
        <is>
          <t>Materiales</t>
        </is>
      </c>
      <c r="C193" s="7" t="inlineStr">
        <is>
          <t>Pisos y revestimientos</t>
        </is>
      </c>
      <c r="D193" s="5" t="inlineStr">
        <is>
          <t>Cerámica de piso, 100 x 33 cm</t>
        </is>
      </c>
      <c r="E193" s="5" t="inlineStr">
        <is>
          <t>Baldosa de campo de 100 x 33 cm, pasta cerámica esmaltada. El color, el diseño y la marca son de la cotización</t>
        </is>
      </c>
      <c r="F193" s="5" t="inlineStr">
        <is>
          <t>Material retirado en almacén</t>
        </is>
      </c>
      <c r="G193" s="5" t="inlineStr">
        <is>
          <t>piso, cerámica, porcelanato, baldosa, azulejo, revestimiento, loza</t>
        </is>
      </c>
      <c r="H193" s="7" t="inlineStr">
        <is>
          <t>m²</t>
        </is>
      </c>
      <c r="I193" s="7" t="inlineStr">
        <is>
          <t>Pisos</t>
        </is>
      </c>
      <c r="J193" s="7" t="inlineStr">
        <is>
          <t>estandar</t>
        </is>
      </c>
      <c r="K193" s="7" t="inlineStr">
        <is>
          <t>importado</t>
        </is>
      </c>
      <c r="L193" s="7" t="inlineStr">
        <is>
          <t>Verificado</t>
        </is>
      </c>
      <c r="M193" s="8" t="n">
        <v>1</v>
      </c>
      <c r="N193" s="9" t="n">
        <v>1419.42</v>
      </c>
      <c r="O193" s="9" t="n">
        <v>1333.56</v>
      </c>
      <c r="P193" s="9" t="n">
        <v>1505.28</v>
      </c>
      <c r="Q193" s="7" t="inlineStr">
        <is>
          <t>Sí</t>
        </is>
      </c>
      <c r="R193" s="9">
        <f>IF(N193="","",IF(Q193="Sí",ROUND(N193/1.18,2),N193))</f>
        <v/>
      </c>
      <c r="S193" s="7" t="inlineStr">
        <is>
          <t>2026-09-09</t>
        </is>
      </c>
      <c r="T193" s="5" t="inlineStr">
        <is>
          <t>2 cotizaciones de proveedores</t>
        </is>
      </c>
      <c r="X193" s="4" t="n">
        <v>100</v>
      </c>
      <c r="Z193" s="4" t="inlineStr">
        <is>
          <t>100 x 33 cm</t>
        </is>
      </c>
      <c r="AJ193" s="4" t="inlineStr">
        <is>
          <t>piso</t>
        </is>
      </c>
      <c r="AK193" s="5" t="inlineStr">
        <is>
          <t>material: ceramica · ancho_cm: 33 · piezas_m2: 3 · espesor_mm: 10</t>
        </is>
      </c>
    </row>
    <row r="194">
      <c r="A194" s="7" t="inlineStr">
        <is>
          <t>MAT-08-045</t>
        </is>
      </c>
      <c r="B194" s="7" t="inlineStr">
        <is>
          <t>Materiales</t>
        </is>
      </c>
      <c r="C194" s="7" t="inlineStr">
        <is>
          <t>Pisos y revestimientos</t>
        </is>
      </c>
      <c r="D194" s="5" t="inlineStr">
        <is>
          <t>Cerámica de piso, 113 x 55 cm</t>
        </is>
      </c>
      <c r="E194" s="5" t="inlineStr">
        <is>
          <t>Baldosa de campo de 113 x 55 cm, pasta cerámica esmaltada. El color, el diseño y la marca son de la cotización</t>
        </is>
      </c>
      <c r="F194" s="5" t="inlineStr">
        <is>
          <t>Material retirado en almacén</t>
        </is>
      </c>
      <c r="G194" s="5" t="inlineStr">
        <is>
          <t>piso, cerámica, porcelanato, baldosa, azulejo, revestimiento, loza</t>
        </is>
      </c>
      <c r="H194" s="7" t="inlineStr">
        <is>
          <t>m²</t>
        </is>
      </c>
      <c r="I194" s="7" t="inlineStr">
        <is>
          <t>Pisos</t>
        </is>
      </c>
      <c r="J194" s="7" t="inlineStr">
        <is>
          <t>estandar</t>
        </is>
      </c>
      <c r="K194" s="7" t="inlineStr">
        <is>
          <t>importado</t>
        </is>
      </c>
      <c r="L194" s="7" t="inlineStr">
        <is>
          <t>Verificado</t>
        </is>
      </c>
      <c r="M194" s="8" t="n">
        <v>1</v>
      </c>
      <c r="N194" s="9" t="n">
        <v>648.01</v>
      </c>
      <c r="O194" s="9" t="n">
        <v>489.48</v>
      </c>
      <c r="P194" s="9" t="n">
        <v>806.54</v>
      </c>
      <c r="Q194" s="7" t="inlineStr">
        <is>
          <t>Sí</t>
        </is>
      </c>
      <c r="R194" s="9">
        <f>IF(N194="","",IF(Q194="Sí",ROUND(N194/1.18,2),N194))</f>
        <v/>
      </c>
      <c r="S194" s="7" t="inlineStr">
        <is>
          <t>2026-09-09</t>
        </is>
      </c>
      <c r="T194" s="5" t="inlineStr">
        <is>
          <t>2 cotizaciones de proveedores</t>
        </is>
      </c>
      <c r="X194" s="4" t="n">
        <v>113</v>
      </c>
      <c r="Z194" s="4" t="inlineStr">
        <is>
          <t>113 x 55 cm</t>
        </is>
      </c>
      <c r="AJ194" s="4" t="inlineStr">
        <is>
          <t>piso</t>
        </is>
      </c>
      <c r="AK194" s="5" t="inlineStr">
        <is>
          <t>material: ceramica · ancho_cm: 55 · piezas_m2: 1.58 · espesor_mm: 9</t>
        </is>
      </c>
    </row>
    <row r="195">
      <c r="A195" s="7" t="inlineStr">
        <is>
          <t>MAT-08-046</t>
        </is>
      </c>
      <c r="B195" s="7" t="inlineStr">
        <is>
          <t>Materiales</t>
        </is>
      </c>
      <c r="C195" s="7" t="inlineStr">
        <is>
          <t>Pisos y revestimientos</t>
        </is>
      </c>
      <c r="D195" s="5" t="inlineStr">
        <is>
          <t>Cerámica de piso, 114 x 18 cm</t>
        </is>
      </c>
      <c r="E195" s="5" t="inlineStr">
        <is>
          <t>Baldosa de campo de 114 x 18 cm, pasta cerámica esmaltada. El color, el diseño y la marca son de la cotización</t>
        </is>
      </c>
      <c r="F195" s="5" t="inlineStr">
        <is>
          <t>Material retirado en almacén</t>
        </is>
      </c>
      <c r="G195" s="5" t="inlineStr">
        <is>
          <t>piso, cerámica, porcelanato, baldosa, azulejo, revestimiento, loza</t>
        </is>
      </c>
      <c r="H195" s="7" t="inlineStr">
        <is>
          <t>m²</t>
        </is>
      </c>
      <c r="I195" s="7" t="inlineStr">
        <is>
          <t>Pisos</t>
        </is>
      </c>
      <c r="J195" s="7" t="inlineStr">
        <is>
          <t>estandar</t>
        </is>
      </c>
      <c r="K195" s="7" t="inlineStr">
        <is>
          <t>importado</t>
        </is>
      </c>
      <c r="L195" s="7" t="inlineStr">
        <is>
          <t>Verificado</t>
        </is>
      </c>
      <c r="M195" s="8" t="n">
        <v>1</v>
      </c>
      <c r="N195" s="9" t="n">
        <v>737.36</v>
      </c>
      <c r="O195" s="9" t="n">
        <v>669.27</v>
      </c>
      <c r="P195" s="9" t="n">
        <v>743.3200000000001</v>
      </c>
      <c r="Q195" s="7" t="inlineStr">
        <is>
          <t>Sí</t>
        </is>
      </c>
      <c r="R195" s="9">
        <f>IF(N195="","",IF(Q195="Sí",ROUND(N195/1.18,2),N195))</f>
        <v/>
      </c>
      <c r="S195" s="7" t="inlineStr">
        <is>
          <t>2026-09-09</t>
        </is>
      </c>
      <c r="T195" s="5" t="inlineStr">
        <is>
          <t>3 cotizaciones de proveedores</t>
        </is>
      </c>
      <c r="X195" s="4" t="n">
        <v>114</v>
      </c>
      <c r="Z195" s="4" t="inlineStr">
        <is>
          <t>114 x 18 cm</t>
        </is>
      </c>
      <c r="AJ195" s="4" t="inlineStr">
        <is>
          <t>piso</t>
        </is>
      </c>
      <c r="AK195" s="5" t="inlineStr">
        <is>
          <t>material: ceramica · ancho_cm: 18</t>
        </is>
      </c>
    </row>
    <row r="196">
      <c r="A196" s="7" t="inlineStr">
        <is>
          <t>MAT-08-047</t>
        </is>
      </c>
      <c r="B196" s="7" t="inlineStr">
        <is>
          <t>Materiales</t>
        </is>
      </c>
      <c r="C196" s="7" t="inlineStr">
        <is>
          <t>Pisos y revestimientos</t>
        </is>
      </c>
      <c r="D196" s="5" t="inlineStr">
        <is>
          <t>Cerámica de piso, 120 x 15 cm</t>
        </is>
      </c>
      <c r="E196" s="5" t="inlineStr">
        <is>
          <t>Baldosa de campo de 120 x 15 cm, pasta cerámica esmaltada. El color, el diseño y la marca son de la cotización</t>
        </is>
      </c>
      <c r="F196" s="5" t="inlineStr">
        <is>
          <t>Material retirado en almacén</t>
        </is>
      </c>
      <c r="G196" s="5" t="inlineStr">
        <is>
          <t>piso, cerámica, porcelanato, baldosa, azulejo, revestimiento, loza</t>
        </is>
      </c>
      <c r="H196" s="7" t="inlineStr">
        <is>
          <t>m²</t>
        </is>
      </c>
      <c r="I196" s="7" t="inlineStr">
        <is>
          <t>Pisos</t>
        </is>
      </c>
      <c r="J196" s="7" t="inlineStr">
        <is>
          <t>estandar</t>
        </is>
      </c>
      <c r="K196" s="7" t="inlineStr">
        <is>
          <t>importado</t>
        </is>
      </c>
      <c r="L196" s="7" t="inlineStr">
        <is>
          <t>Verificado</t>
        </is>
      </c>
      <c r="M196" s="8" t="n">
        <v>1</v>
      </c>
      <c r="N196" s="9" t="n">
        <v>3981.13</v>
      </c>
      <c r="O196" s="9" t="n">
        <v>2578.7</v>
      </c>
      <c r="P196" s="9" t="n">
        <v>4005.16</v>
      </c>
      <c r="Q196" s="7" t="inlineStr">
        <is>
          <t>Sí</t>
        </is>
      </c>
      <c r="R196" s="9">
        <f>IF(N196="","",IF(Q196="Sí",ROUND(N196/1.18,2),N196))</f>
        <v/>
      </c>
      <c r="S196" s="7" t="inlineStr">
        <is>
          <t>2026-09-09</t>
        </is>
      </c>
      <c r="T196" s="5" t="inlineStr">
        <is>
          <t>5 cotizaciones de proveedores</t>
        </is>
      </c>
      <c r="X196" s="4" t="n">
        <v>120</v>
      </c>
      <c r="Z196" s="4" t="inlineStr">
        <is>
          <t>120 x 15 cm</t>
        </is>
      </c>
      <c r="AJ196" s="4" t="inlineStr">
        <is>
          <t>piso</t>
        </is>
      </c>
      <c r="AK196" s="5" t="inlineStr">
        <is>
          <t>material: ceramica · ancho_cm: 15 · acabado: mate</t>
        </is>
      </c>
    </row>
    <row r="197">
      <c r="A197" s="7" t="inlineStr">
        <is>
          <t>MAT-08-048</t>
        </is>
      </c>
      <c r="B197" s="7" t="inlineStr">
        <is>
          <t>Materiales</t>
        </is>
      </c>
      <c r="C197" s="7" t="inlineStr">
        <is>
          <t>Pisos y revestimientos</t>
        </is>
      </c>
      <c r="D197" s="5" t="inlineStr">
        <is>
          <t>Cerámica de piso, 120 x 20 cm</t>
        </is>
      </c>
      <c r="E197" s="5" t="inlineStr">
        <is>
          <t>Baldosa de campo de 120 x 20 cm, pasta cerámica esmaltada. El color, el diseño y la marca son de la cotización</t>
        </is>
      </c>
      <c r="F197" s="5" t="inlineStr">
        <is>
          <t>Material retirado en almacén</t>
        </is>
      </c>
      <c r="G197" s="5" t="inlineStr">
        <is>
          <t>piso, cerámica, porcelanato, baldosa, azulejo, revestimiento, loza</t>
        </is>
      </c>
      <c r="H197" s="7" t="inlineStr">
        <is>
          <t>m²</t>
        </is>
      </c>
      <c r="I197" s="7" t="inlineStr">
        <is>
          <t>Pisos</t>
        </is>
      </c>
      <c r="J197" s="7" t="inlineStr">
        <is>
          <t>estandar</t>
        </is>
      </c>
      <c r="K197" s="7" t="inlineStr">
        <is>
          <t>importado</t>
        </is>
      </c>
      <c r="L197" s="7" t="inlineStr">
        <is>
          <t>Verificado</t>
        </is>
      </c>
      <c r="M197" s="8" t="n">
        <v>1</v>
      </c>
      <c r="N197" s="9" t="n">
        <v>2136.75</v>
      </c>
      <c r="O197" s="9" t="n">
        <v>1732.1</v>
      </c>
      <c r="P197" s="9" t="n">
        <v>2390.44</v>
      </c>
      <c r="Q197" s="7" t="inlineStr">
        <is>
          <t>Sí</t>
        </is>
      </c>
      <c r="R197" s="9">
        <f>IF(N197="","",IF(Q197="Sí",ROUND(N197/1.18,2),N197))</f>
        <v/>
      </c>
      <c r="S197" s="7" t="inlineStr">
        <is>
          <t>2026-09-09</t>
        </is>
      </c>
      <c r="T197" s="5" t="inlineStr">
        <is>
          <t>4 cotizaciones de proveedores</t>
        </is>
      </c>
      <c r="X197" s="4" t="n">
        <v>120</v>
      </c>
      <c r="Z197" s="4" t="inlineStr">
        <is>
          <t>120 x 20 cm</t>
        </is>
      </c>
      <c r="AJ197" s="4" t="inlineStr">
        <is>
          <t>piso</t>
        </is>
      </c>
      <c r="AK197" s="5" t="inlineStr">
        <is>
          <t>material: ceramica · ancho_cm: 20 · espesor_mm: 9</t>
        </is>
      </c>
    </row>
    <row r="198">
      <c r="A198" s="7" t="inlineStr">
        <is>
          <t>MAT-08-049</t>
        </is>
      </c>
      <c r="B198" s="7" t="inlineStr">
        <is>
          <t>Materiales</t>
        </is>
      </c>
      <c r="C198" s="7" t="inlineStr">
        <is>
          <t>Pisos y revestimientos</t>
        </is>
      </c>
      <c r="D198" s="5" t="inlineStr">
        <is>
          <t>Cerámica de piso, 120 x 23 cm</t>
        </is>
      </c>
      <c r="E198" s="5" t="inlineStr">
        <is>
          <t>Baldosa de campo de 120 x 23 cm, pasta cerámica esmaltada. El color, el diseño y la marca son de la cotización</t>
        </is>
      </c>
      <c r="F198" s="5" t="inlineStr">
        <is>
          <t>Material retirado en almacén</t>
        </is>
      </c>
      <c r="G198" s="5" t="inlineStr">
        <is>
          <t>piso, cerámica, porcelanato, baldosa, azulejo, revestimiento, loza</t>
        </is>
      </c>
      <c r="H198" s="7" t="inlineStr">
        <is>
          <t>m²</t>
        </is>
      </c>
      <c r="I198" s="7" t="inlineStr">
        <is>
          <t>Pisos</t>
        </is>
      </c>
      <c r="J198" s="7" t="inlineStr">
        <is>
          <t>estandar</t>
        </is>
      </c>
      <c r="K198" s="7" t="inlineStr">
        <is>
          <t>importado</t>
        </is>
      </c>
      <c r="L198" s="7" t="inlineStr">
        <is>
          <t>Verificado</t>
        </is>
      </c>
      <c r="M198" s="8" t="n">
        <v>1</v>
      </c>
      <c r="N198" s="9" t="n">
        <v>1293.72</v>
      </c>
      <c r="O198" s="9" t="n">
        <v>1253.57</v>
      </c>
      <c r="P198" s="9" t="n">
        <v>1327.67</v>
      </c>
      <c r="Q198" s="7" t="inlineStr">
        <is>
          <t>Sí</t>
        </is>
      </c>
      <c r="R198" s="9">
        <f>IF(N198="","",IF(Q198="Sí",ROUND(N198/1.18,2),N198))</f>
        <v/>
      </c>
      <c r="S198" s="7" t="inlineStr">
        <is>
          <t>2026-09-09</t>
        </is>
      </c>
      <c r="T198" s="5" t="inlineStr">
        <is>
          <t>4 cotizaciones de proveedores</t>
        </is>
      </c>
      <c r="X198" s="4" t="n">
        <v>120</v>
      </c>
      <c r="Z198" s="4" t="inlineStr">
        <is>
          <t>120 x 23 cm</t>
        </is>
      </c>
      <c r="AJ198" s="4" t="inlineStr">
        <is>
          <t>piso</t>
        </is>
      </c>
      <c r="AK198" s="5" t="inlineStr">
        <is>
          <t>material: ceramica · ancho_cm: 23 · piezas_m2: 3.62</t>
        </is>
      </c>
    </row>
    <row r="199">
      <c r="A199" s="7" t="inlineStr">
        <is>
          <t>MAT-08-050</t>
        </is>
      </c>
      <c r="B199" s="7" t="inlineStr">
        <is>
          <t>Materiales</t>
        </is>
      </c>
      <c r="C199" s="7" t="inlineStr">
        <is>
          <t>Pisos y revestimientos</t>
        </is>
      </c>
      <c r="D199" s="5" t="inlineStr">
        <is>
          <t>Cerámica de piso, 120 x 40 cm</t>
        </is>
      </c>
      <c r="E199" s="5" t="inlineStr">
        <is>
          <t>Baldosa de campo de 120 x 40 cm, pasta cerámica esmaltada. El color, el diseño y la marca son de la cotización</t>
        </is>
      </c>
      <c r="F199" s="5" t="inlineStr">
        <is>
          <t>Material retirado en almacén</t>
        </is>
      </c>
      <c r="G199" s="5" t="inlineStr">
        <is>
          <t>piso, cerámica, porcelanato, baldosa, azulejo, revestimiento, loza</t>
        </is>
      </c>
      <c r="H199" s="7" t="inlineStr">
        <is>
          <t>m²</t>
        </is>
      </c>
      <c r="I199" s="7" t="inlineStr">
        <is>
          <t>Pisos</t>
        </is>
      </c>
      <c r="J199" s="7" t="inlineStr">
        <is>
          <t>estandar</t>
        </is>
      </c>
      <c r="K199" s="7" t="inlineStr">
        <is>
          <t>importado</t>
        </is>
      </c>
      <c r="L199" s="7" t="inlineStr">
        <is>
          <t>Verificado</t>
        </is>
      </c>
      <c r="M199" s="8" t="n">
        <v>1</v>
      </c>
      <c r="N199" s="9" t="n">
        <v>2054.75</v>
      </c>
      <c r="O199" s="9" t="n">
        <v>1624.23</v>
      </c>
      <c r="P199" s="9" t="n">
        <v>3746.48</v>
      </c>
      <c r="Q199" s="7" t="inlineStr">
        <is>
          <t>Sí</t>
        </is>
      </c>
      <c r="R199" s="9">
        <f>IF(N199="","",IF(Q199="Sí",ROUND(N199/1.18,2),N199))</f>
        <v/>
      </c>
      <c r="S199" s="7" t="inlineStr">
        <is>
          <t>2026-09-09</t>
        </is>
      </c>
      <c r="T199" s="5" t="inlineStr">
        <is>
          <t>10 cotizaciones de proveedores</t>
        </is>
      </c>
      <c r="X199" s="4" t="n">
        <v>120</v>
      </c>
      <c r="Z199" s="4" t="inlineStr">
        <is>
          <t>120 x 40 cm</t>
        </is>
      </c>
      <c r="AJ199" s="4" t="inlineStr">
        <is>
          <t>piso</t>
        </is>
      </c>
      <c r="AK199" s="5" t="inlineStr">
        <is>
          <t>material: ceramica · ancho_cm: 40 · acabado: mate · espesor_mm: 9</t>
        </is>
      </c>
    </row>
    <row r="200">
      <c r="A200" s="7" t="inlineStr">
        <is>
          <t>MAT-08-051</t>
        </is>
      </c>
      <c r="B200" s="7" t="inlineStr">
        <is>
          <t>Materiales</t>
        </is>
      </c>
      <c r="C200" s="7" t="inlineStr">
        <is>
          <t>Pisos y revestimientos</t>
        </is>
      </c>
      <c r="D200" s="5" t="inlineStr">
        <is>
          <t>Cerámica de piso, 120 x 60 cm</t>
        </is>
      </c>
      <c r="E200" s="5" t="inlineStr">
        <is>
          <t>Baldosa de campo de 120 x 60 cm, pasta cerámica esmaltada. El color, el diseño y la marca son de la cotización</t>
        </is>
      </c>
      <c r="F200" s="5" t="inlineStr">
        <is>
          <t>Material retirado en almacén</t>
        </is>
      </c>
      <c r="G200" s="5" t="inlineStr">
        <is>
          <t>piso, cerámica, porcelanato, baldosa, azulejo, revestimiento, loza</t>
        </is>
      </c>
      <c r="H200" s="7" t="inlineStr">
        <is>
          <t>m²</t>
        </is>
      </c>
      <c r="I200" s="7" t="inlineStr">
        <is>
          <t>Pisos</t>
        </is>
      </c>
      <c r="J200" s="7" t="inlineStr">
        <is>
          <t>estandar</t>
        </is>
      </c>
      <c r="K200" s="7" t="inlineStr">
        <is>
          <t>importado</t>
        </is>
      </c>
      <c r="L200" s="7" t="inlineStr">
        <is>
          <t>Verificado</t>
        </is>
      </c>
      <c r="M200" s="8" t="n">
        <v>1</v>
      </c>
      <c r="N200" s="9" t="n">
        <v>1829.08</v>
      </c>
      <c r="O200" s="9" t="n">
        <v>819.97</v>
      </c>
      <c r="P200" s="9" t="n">
        <v>2737.53</v>
      </c>
      <c r="Q200" s="7" t="inlineStr">
        <is>
          <t>Sí</t>
        </is>
      </c>
      <c r="R200" s="9">
        <f>IF(N200="","",IF(Q200="Sí",ROUND(N200/1.18,2),N200))</f>
        <v/>
      </c>
      <c r="S200" s="7" t="inlineStr">
        <is>
          <t>2026-09-09</t>
        </is>
      </c>
      <c r="T200" s="5" t="inlineStr">
        <is>
          <t>15 cotizaciones de proveedores</t>
        </is>
      </c>
      <c r="X200" s="4" t="n">
        <v>120</v>
      </c>
      <c r="Z200" s="4" t="inlineStr">
        <is>
          <t>120 x 60 cm</t>
        </is>
      </c>
      <c r="AJ200" s="4" t="inlineStr">
        <is>
          <t>piso</t>
        </is>
      </c>
      <c r="AK200" s="5" t="inlineStr">
        <is>
          <t>material: ceramica · ancho_cm: 60 · piezas_m2: 1.38 · espesor_mm: 10</t>
        </is>
      </c>
    </row>
    <row r="201">
      <c r="A201" s="7" t="inlineStr">
        <is>
          <t>MAT-08-052</t>
        </is>
      </c>
      <c r="B201" s="7" t="inlineStr">
        <is>
          <t>Materiales</t>
        </is>
      </c>
      <c r="C201" s="7" t="inlineStr">
        <is>
          <t>Pisos y revestimientos</t>
        </is>
      </c>
      <c r="D201" s="5" t="inlineStr">
        <is>
          <t>Cerámica de piso, 15 x 15 cm</t>
        </is>
      </c>
      <c r="E201" s="5" t="inlineStr">
        <is>
          <t>Baldosa de campo de 15 x 15 cm, pasta cerámica esmaltada. El color, el diseño y la marca son de la cotización</t>
        </is>
      </c>
      <c r="F201" s="5" t="inlineStr">
        <is>
          <t>Material retirado en almacén</t>
        </is>
      </c>
      <c r="G201" s="5" t="inlineStr">
        <is>
          <t>piso, cerámica, porcelanato, baldosa, azulejo, revestimiento, loza</t>
        </is>
      </c>
      <c r="H201" s="7" t="inlineStr">
        <is>
          <t>m²</t>
        </is>
      </c>
      <c r="I201" s="7" t="inlineStr">
        <is>
          <t>Pisos</t>
        </is>
      </c>
      <c r="J201" s="7" t="inlineStr">
        <is>
          <t>estandar</t>
        </is>
      </c>
      <c r="K201" s="7" t="inlineStr">
        <is>
          <t>importado</t>
        </is>
      </c>
      <c r="L201" s="7" t="inlineStr">
        <is>
          <t>Verificado</t>
        </is>
      </c>
      <c r="M201" s="8" t="n">
        <v>1</v>
      </c>
      <c r="N201" s="9" t="n">
        <v>741.84</v>
      </c>
      <c r="O201" s="9" t="n">
        <v>741.84</v>
      </c>
      <c r="P201" s="9" t="n">
        <v>741.84</v>
      </c>
      <c r="Q201" s="7" t="inlineStr">
        <is>
          <t>Sí</t>
        </is>
      </c>
      <c r="R201" s="9">
        <f>IF(N201="","",IF(Q201="Sí",ROUND(N201/1.18,2),N201))</f>
        <v/>
      </c>
      <c r="S201" s="7" t="inlineStr">
        <is>
          <t>2026-09-09</t>
        </is>
      </c>
      <c r="T201" s="5" t="inlineStr">
        <is>
          <t>1 cotización de proveedores</t>
        </is>
      </c>
      <c r="X201" s="4" t="n">
        <v>15</v>
      </c>
      <c r="Z201" s="4" t="inlineStr">
        <is>
          <t>15 x 15 cm</t>
        </is>
      </c>
      <c r="AJ201" s="4" t="inlineStr">
        <is>
          <t>piso</t>
        </is>
      </c>
      <c r="AK201" s="5" t="inlineStr">
        <is>
          <t>material: ceramica · ancho_cm: 15 · piezas_m2: 44 · acabado: mate · espesor_mm: 9</t>
        </is>
      </c>
    </row>
    <row r="202">
      <c r="A202" s="7" t="inlineStr">
        <is>
          <t>MAT-08-053</t>
        </is>
      </c>
      <c r="B202" s="7" t="inlineStr">
        <is>
          <t>Materiales</t>
        </is>
      </c>
      <c r="C202" s="7" t="inlineStr">
        <is>
          <t>Pisos y revestimientos</t>
        </is>
      </c>
      <c r="D202" s="5" t="inlineStr">
        <is>
          <t>Cerámica de piso, 20 x 20 cm</t>
        </is>
      </c>
      <c r="E202" s="5" t="inlineStr">
        <is>
          <t>Baldosa de campo de 20 x 20 cm, pasta cerámica esmaltada. El color, el diseño y la marca son de la cotización</t>
        </is>
      </c>
      <c r="F202" s="5" t="inlineStr">
        <is>
          <t>Material retirado en almacén</t>
        </is>
      </c>
      <c r="G202" s="5" t="inlineStr">
        <is>
          <t>piso, cerámica, porcelanato, baldosa, azulejo, revestimiento, loza</t>
        </is>
      </c>
      <c r="H202" s="7" t="inlineStr">
        <is>
          <t>m²</t>
        </is>
      </c>
      <c r="I202" s="7" t="inlineStr">
        <is>
          <t>Pisos</t>
        </is>
      </c>
      <c r="J202" s="7" t="inlineStr">
        <is>
          <t>estandar</t>
        </is>
      </c>
      <c r="K202" s="7" t="inlineStr">
        <is>
          <t>importado</t>
        </is>
      </c>
      <c r="L202" s="7" t="inlineStr">
        <is>
          <t>Verificado</t>
        </is>
      </c>
      <c r="M202" s="8" t="n">
        <v>1</v>
      </c>
      <c r="N202" s="9" t="n">
        <v>324.25</v>
      </c>
      <c r="O202" s="9" t="n">
        <v>324.25</v>
      </c>
      <c r="P202" s="9" t="n">
        <v>324.25</v>
      </c>
      <c r="Q202" s="7" t="inlineStr">
        <is>
          <t>Sí</t>
        </is>
      </c>
      <c r="R202" s="9">
        <f>IF(N202="","",IF(Q202="Sí",ROUND(N202/1.18,2),N202))</f>
        <v/>
      </c>
      <c r="S202" s="7" t="inlineStr">
        <is>
          <t>2026-09-09</t>
        </is>
      </c>
      <c r="T202" s="5" t="inlineStr">
        <is>
          <t>1 cotización de proveedores</t>
        </is>
      </c>
      <c r="X202" s="4" t="n">
        <v>20</v>
      </c>
      <c r="Z202" s="4" t="inlineStr">
        <is>
          <t>20 x 20 cm</t>
        </is>
      </c>
      <c r="AJ202" s="4" t="inlineStr">
        <is>
          <t>piso</t>
        </is>
      </c>
      <c r="AK202" s="5" t="inlineStr">
        <is>
          <t>material: ceramica · ancho_cm: 20 · piezas_m2: 25 · acabado: mate · espesor_mm: 9</t>
        </is>
      </c>
    </row>
    <row r="203">
      <c r="A203" s="7" t="inlineStr">
        <is>
          <t>MAT-08-054</t>
        </is>
      </c>
      <c r="B203" s="7" t="inlineStr">
        <is>
          <t>Materiales</t>
        </is>
      </c>
      <c r="C203" s="7" t="inlineStr">
        <is>
          <t>Pisos y revestimientos</t>
        </is>
      </c>
      <c r="D203" s="5" t="inlineStr">
        <is>
          <t>Cerámica de piso, 22.3 x 22.3 cm</t>
        </is>
      </c>
      <c r="E203" s="5" t="inlineStr">
        <is>
          <t>Baldosa de campo de 22.3 x 22.3 cm, pasta cerámica esmaltada. El color, el diseño y la marca son de la cotización</t>
        </is>
      </c>
      <c r="F203" s="5" t="inlineStr">
        <is>
          <t>Material retirado en almacén</t>
        </is>
      </c>
      <c r="G203" s="5" t="inlineStr">
        <is>
          <t>piso, cerámica, porcelanato, baldosa, azulejo, revestimiento, loza</t>
        </is>
      </c>
      <c r="H203" s="7" t="inlineStr">
        <is>
          <t>m²</t>
        </is>
      </c>
      <c r="I203" s="7" t="inlineStr">
        <is>
          <t>Pisos</t>
        </is>
      </c>
      <c r="J203" s="7" t="inlineStr">
        <is>
          <t>estandar</t>
        </is>
      </c>
      <c r="K203" s="7" t="inlineStr">
        <is>
          <t>importado</t>
        </is>
      </c>
      <c r="L203" s="7" t="inlineStr">
        <is>
          <t>Verificado</t>
        </is>
      </c>
      <c r="M203" s="8" t="n">
        <v>1</v>
      </c>
      <c r="N203" s="9" t="n">
        <v>2595</v>
      </c>
      <c r="O203" s="9" t="n">
        <v>2595</v>
      </c>
      <c r="P203" s="9" t="n">
        <v>2595</v>
      </c>
      <c r="Q203" s="7" t="inlineStr">
        <is>
          <t>Sí</t>
        </is>
      </c>
      <c r="R203" s="9">
        <f>IF(N203="","",IF(Q203="Sí",ROUND(N203/1.18,2),N203))</f>
        <v/>
      </c>
      <c r="S203" s="7" t="inlineStr">
        <is>
          <t>2026-09-09</t>
        </is>
      </c>
      <c r="T203" s="5" t="inlineStr">
        <is>
          <t>1 cotización de proveedores</t>
        </is>
      </c>
      <c r="X203" s="4" t="n">
        <v>22.3</v>
      </c>
      <c r="Z203" s="4" t="inlineStr">
        <is>
          <t>22.3 x 22.3 cm</t>
        </is>
      </c>
      <c r="AJ203" s="4" t="inlineStr">
        <is>
          <t>piso</t>
        </is>
      </c>
      <c r="AK203" s="5" t="inlineStr">
        <is>
          <t>material: ceramica · ancho_cm: 22.3 · piezas_m2: 20</t>
        </is>
      </c>
    </row>
    <row r="204">
      <c r="A204" s="7" t="inlineStr">
        <is>
          <t>MAT-08-055</t>
        </is>
      </c>
      <c r="B204" s="7" t="inlineStr">
        <is>
          <t>Materiales</t>
        </is>
      </c>
      <c r="C204" s="7" t="inlineStr">
        <is>
          <t>Pisos y revestimientos</t>
        </is>
      </c>
      <c r="D204" s="5" t="inlineStr">
        <is>
          <t>Cerámica de piso, 45 x 45 cm</t>
        </is>
      </c>
      <c r="E204" s="5" t="inlineStr">
        <is>
          <t>Baldosa de campo de 45 x 45 cm, pasta cerámica esmaltada. El color, el diseño y la marca son de la cotización</t>
        </is>
      </c>
      <c r="F204" s="5" t="inlineStr">
        <is>
          <t>Material retirado en almacén</t>
        </is>
      </c>
      <c r="G204" s="5" t="inlineStr">
        <is>
          <t>piso, cerámica, porcelanato, baldosa, azulejo, revestimiento, loza</t>
        </is>
      </c>
      <c r="H204" s="7" t="inlineStr">
        <is>
          <t>m²</t>
        </is>
      </c>
      <c r="I204" s="7" t="inlineStr">
        <is>
          <t>Pisos</t>
        </is>
      </c>
      <c r="J204" s="7" t="inlineStr">
        <is>
          <t>estandar</t>
        </is>
      </c>
      <c r="K204" s="7" t="inlineStr">
        <is>
          <t>importado</t>
        </is>
      </c>
      <c r="L204" s="7" t="inlineStr">
        <is>
          <t>Verificado</t>
        </is>
      </c>
      <c r="M204" s="8" t="n">
        <v>1</v>
      </c>
      <c r="N204" s="9" t="n">
        <v>719.91</v>
      </c>
      <c r="O204" s="9" t="n">
        <v>371.25</v>
      </c>
      <c r="P204" s="9" t="n">
        <v>1597.37</v>
      </c>
      <c r="Q204" s="7" t="inlineStr">
        <is>
          <t>Sí</t>
        </is>
      </c>
      <c r="R204" s="9">
        <f>IF(N204="","",IF(Q204="Sí",ROUND(N204/1.18,2),N204))</f>
        <v/>
      </c>
      <c r="S204" s="7" t="inlineStr">
        <is>
          <t>2026-09-09</t>
        </is>
      </c>
      <c r="T204" s="5" t="inlineStr">
        <is>
          <t>52 cotizaciones de proveedores</t>
        </is>
      </c>
      <c r="X204" s="4" t="n">
        <v>45</v>
      </c>
      <c r="Z204" s="4" t="inlineStr">
        <is>
          <t>45 x 45 cm</t>
        </is>
      </c>
      <c r="AJ204" s="4" t="inlineStr">
        <is>
          <t>piso</t>
        </is>
      </c>
      <c r="AK204" s="5" t="inlineStr">
        <is>
          <t>material: ceramica · ancho_cm: 45</t>
        </is>
      </c>
    </row>
    <row r="205">
      <c r="A205" s="7" t="inlineStr">
        <is>
          <t>MAT-08-056</t>
        </is>
      </c>
      <c r="B205" s="7" t="inlineStr">
        <is>
          <t>Materiales</t>
        </is>
      </c>
      <c r="C205" s="7" t="inlineStr">
        <is>
          <t>Pisos y revestimientos</t>
        </is>
      </c>
      <c r="D205" s="5" t="inlineStr">
        <is>
          <t>Cerámica de piso, 50 x 17 cm</t>
        </is>
      </c>
      <c r="E205" s="5" t="inlineStr">
        <is>
          <t>Baldosa de campo de 50 x 17 cm, pasta cerámica esmaltada. El color, el diseño y la marca son de la cotización</t>
        </is>
      </c>
      <c r="F205" s="5" t="inlineStr">
        <is>
          <t>Material retirado en almacén</t>
        </is>
      </c>
      <c r="G205" s="5" t="inlineStr">
        <is>
          <t>piso, cerámica, porcelanato, baldosa, azulejo, revestimiento, loza</t>
        </is>
      </c>
      <c r="H205" s="7" t="inlineStr">
        <is>
          <t>m²</t>
        </is>
      </c>
      <c r="I205" s="7" t="inlineStr">
        <is>
          <t>Pisos</t>
        </is>
      </c>
      <c r="J205" s="7" t="inlineStr">
        <is>
          <t>estandar</t>
        </is>
      </c>
      <c r="K205" s="7" t="inlineStr">
        <is>
          <t>importado</t>
        </is>
      </c>
      <c r="L205" s="7" t="inlineStr">
        <is>
          <t>Verificado</t>
        </is>
      </c>
      <c r="M205" s="8" t="n">
        <v>1</v>
      </c>
      <c r="N205" s="9" t="n">
        <v>1223.85</v>
      </c>
      <c r="O205" s="9" t="n">
        <v>1169.89</v>
      </c>
      <c r="P205" s="9" t="n">
        <v>1312.83</v>
      </c>
      <c r="Q205" s="7" t="inlineStr">
        <is>
          <t>Sí</t>
        </is>
      </c>
      <c r="R205" s="9">
        <f>IF(N205="","",IF(Q205="Sí",ROUND(N205/1.18,2),N205))</f>
        <v/>
      </c>
      <c r="S205" s="7" t="inlineStr">
        <is>
          <t>2026-09-09</t>
        </is>
      </c>
      <c r="T205" s="5" t="inlineStr">
        <is>
          <t>6 cotizaciones de proveedores</t>
        </is>
      </c>
      <c r="X205" s="4" t="n">
        <v>50</v>
      </c>
      <c r="Z205" s="4" t="inlineStr">
        <is>
          <t>50 x 17 cm</t>
        </is>
      </c>
      <c r="AJ205" s="4" t="inlineStr">
        <is>
          <t>piso</t>
        </is>
      </c>
      <c r="AK205" s="5" t="inlineStr">
        <is>
          <t>material: ceramica · ancho_cm: 17</t>
        </is>
      </c>
    </row>
    <row r="206">
      <c r="A206" s="7" t="inlineStr">
        <is>
          <t>MAT-08-057</t>
        </is>
      </c>
      <c r="B206" s="7" t="inlineStr">
        <is>
          <t>Materiales</t>
        </is>
      </c>
      <c r="C206" s="7" t="inlineStr">
        <is>
          <t>Pisos y revestimientos</t>
        </is>
      </c>
      <c r="D206" s="5" t="inlineStr">
        <is>
          <t>Cerámica de piso, 50 x 50 cm</t>
        </is>
      </c>
      <c r="E206" s="5" t="inlineStr">
        <is>
          <t>Baldosa de campo de 50 x 50 cm, pasta cerámica esmaltada. El color, el diseño y la marca son de la cotización</t>
        </is>
      </c>
      <c r="F206" s="5" t="inlineStr">
        <is>
          <t>Material retirado en almacén</t>
        </is>
      </c>
      <c r="G206" s="5" t="inlineStr">
        <is>
          <t>piso, cerámica, porcelanato, baldosa, azulejo, revestimiento, loza</t>
        </is>
      </c>
      <c r="H206" s="7" t="inlineStr">
        <is>
          <t>m²</t>
        </is>
      </c>
      <c r="I206" s="7" t="inlineStr">
        <is>
          <t>Pisos</t>
        </is>
      </c>
      <c r="J206" s="7" t="inlineStr">
        <is>
          <t>estandar</t>
        </is>
      </c>
      <c r="K206" s="7" t="inlineStr">
        <is>
          <t>importado</t>
        </is>
      </c>
      <c r="L206" s="7" t="inlineStr">
        <is>
          <t>Verificado</t>
        </is>
      </c>
      <c r="M206" s="8" t="n">
        <v>1</v>
      </c>
      <c r="N206" s="9" t="n">
        <v>395.61</v>
      </c>
      <c r="O206" s="9" t="n">
        <v>344.43</v>
      </c>
      <c r="P206" s="9" t="n">
        <v>767.95</v>
      </c>
      <c r="Q206" s="7" t="inlineStr">
        <is>
          <t>Sí</t>
        </is>
      </c>
      <c r="R206" s="9">
        <f>IF(N206="","",IF(Q206="Sí",ROUND(N206/1.18,2),N206))</f>
        <v/>
      </c>
      <c r="S206" s="7" t="inlineStr">
        <is>
          <t>2026-09-09</t>
        </is>
      </c>
      <c r="T206" s="5" t="inlineStr">
        <is>
          <t>10 cotizaciones de proveedores</t>
        </is>
      </c>
      <c r="X206" s="4" t="n">
        <v>50</v>
      </c>
      <c r="Z206" s="4" t="inlineStr">
        <is>
          <t>50 x 50 cm</t>
        </is>
      </c>
      <c r="AJ206" s="4" t="inlineStr">
        <is>
          <t>piso</t>
        </is>
      </c>
      <c r="AK206" s="5" t="inlineStr">
        <is>
          <t>material: ceramica · ancho_cm: 50 · piezas_m2: 3.86</t>
        </is>
      </c>
    </row>
    <row r="207">
      <c r="A207" s="7" t="inlineStr">
        <is>
          <t>MAT-08-058</t>
        </is>
      </c>
      <c r="B207" s="7" t="inlineStr">
        <is>
          <t>Materiales</t>
        </is>
      </c>
      <c r="C207" s="7" t="inlineStr">
        <is>
          <t>Pisos y revestimientos</t>
        </is>
      </c>
      <c r="D207" s="5" t="inlineStr">
        <is>
          <t>Cerámica de piso, 55 x 33 cm</t>
        </is>
      </c>
      <c r="E207" s="5" t="inlineStr">
        <is>
          <t>Baldosa de campo de 55 x 33 cm, pasta cerámica esmaltada. El color, el diseño y la marca son de la cotización</t>
        </is>
      </c>
      <c r="F207" s="5" t="inlineStr">
        <is>
          <t>Material retirado en almacén</t>
        </is>
      </c>
      <c r="G207" s="5" t="inlineStr">
        <is>
          <t>piso, cerámica, porcelanato, baldosa, azulejo, revestimiento, loza</t>
        </is>
      </c>
      <c r="H207" s="7" t="inlineStr">
        <is>
          <t>m²</t>
        </is>
      </c>
      <c r="I207" s="7" t="inlineStr">
        <is>
          <t>Pisos</t>
        </is>
      </c>
      <c r="J207" s="7" t="inlineStr">
        <is>
          <t>estandar</t>
        </is>
      </c>
      <c r="K207" s="7" t="inlineStr">
        <is>
          <t>importado</t>
        </is>
      </c>
      <c r="L207" s="7" t="inlineStr">
        <is>
          <t>Verificado</t>
        </is>
      </c>
      <c r="M207" s="8" t="n">
        <v>1</v>
      </c>
      <c r="N207" s="9" t="n">
        <v>849.8</v>
      </c>
      <c r="O207" s="9" t="n">
        <v>596.66</v>
      </c>
      <c r="P207" s="9" t="n">
        <v>1080.68</v>
      </c>
      <c r="Q207" s="7" t="inlineStr">
        <is>
          <t>Sí</t>
        </is>
      </c>
      <c r="R207" s="9">
        <f>IF(N207="","",IF(Q207="Sí",ROUND(N207/1.18,2),N207))</f>
        <v/>
      </c>
      <c r="S207" s="7" t="inlineStr">
        <is>
          <t>2026-09-09</t>
        </is>
      </c>
      <c r="T207" s="5" t="inlineStr">
        <is>
          <t>13 cotizaciones de proveedores</t>
        </is>
      </c>
      <c r="X207" s="4" t="n">
        <v>55</v>
      </c>
      <c r="Z207" s="4" t="inlineStr">
        <is>
          <t>55 x 33 cm</t>
        </is>
      </c>
      <c r="AJ207" s="4" t="inlineStr">
        <is>
          <t>piso</t>
        </is>
      </c>
      <c r="AK207" s="5" t="inlineStr">
        <is>
          <t>material: ceramica · ancho_cm: 33</t>
        </is>
      </c>
    </row>
    <row r="208">
      <c r="A208" s="7" t="inlineStr">
        <is>
          <t>MAT-08-059</t>
        </is>
      </c>
      <c r="B208" s="7" t="inlineStr">
        <is>
          <t>Materiales</t>
        </is>
      </c>
      <c r="C208" s="7" t="inlineStr">
        <is>
          <t>Pisos y revestimientos</t>
        </is>
      </c>
      <c r="D208" s="5" t="inlineStr">
        <is>
          <t>Cerámica de piso, 58 x 33 cm</t>
        </is>
      </c>
      <c r="E208" s="5" t="inlineStr">
        <is>
          <t>Baldosa de campo de 58 x 33 cm, pasta cerámica esmaltada. El color, el diseño y la marca son de la cotización</t>
        </is>
      </c>
      <c r="F208" s="5" t="inlineStr">
        <is>
          <t>Material retirado en almacén</t>
        </is>
      </c>
      <c r="G208" s="5" t="inlineStr">
        <is>
          <t>piso, cerámica, porcelanato, baldosa, azulejo, revestimiento, loza</t>
        </is>
      </c>
      <c r="H208" s="7" t="inlineStr">
        <is>
          <t>m²</t>
        </is>
      </c>
      <c r="I208" s="7" t="inlineStr">
        <is>
          <t>Pisos</t>
        </is>
      </c>
      <c r="J208" s="7" t="inlineStr">
        <is>
          <t>estandar</t>
        </is>
      </c>
      <c r="K208" s="7" t="inlineStr">
        <is>
          <t>importado</t>
        </is>
      </c>
      <c r="L208" s="7" t="inlineStr">
        <is>
          <t>Verificado</t>
        </is>
      </c>
      <c r="M208" s="8" t="n">
        <v>1</v>
      </c>
      <c r="N208" s="9" t="n">
        <v>509.7</v>
      </c>
      <c r="O208" s="9" t="n">
        <v>380.26</v>
      </c>
      <c r="P208" s="9" t="n">
        <v>509.76</v>
      </c>
      <c r="Q208" s="7" t="inlineStr">
        <is>
          <t>Sí</t>
        </is>
      </c>
      <c r="R208" s="9">
        <f>IF(N208="","",IF(Q208="Sí",ROUND(N208/1.18,2),N208))</f>
        <v/>
      </c>
      <c r="S208" s="7" t="inlineStr">
        <is>
          <t>2026-09-09</t>
        </is>
      </c>
      <c r="T208" s="5" t="inlineStr">
        <is>
          <t>3 cotizaciones de proveedores</t>
        </is>
      </c>
      <c r="X208" s="4" t="n">
        <v>58</v>
      </c>
      <c r="Z208" s="4" t="inlineStr">
        <is>
          <t>58 x 33 cm</t>
        </is>
      </c>
      <c r="AJ208" s="4" t="inlineStr">
        <is>
          <t>piso</t>
        </is>
      </c>
      <c r="AK208" s="5" t="inlineStr">
        <is>
          <t>material: ceramica · ancho_cm: 33</t>
        </is>
      </c>
    </row>
    <row r="209">
      <c r="A209" s="7" t="inlineStr">
        <is>
          <t>MAT-08-060</t>
        </is>
      </c>
      <c r="B209" s="7" t="inlineStr">
        <is>
          <t>Materiales</t>
        </is>
      </c>
      <c r="C209" s="7" t="inlineStr">
        <is>
          <t>Pisos y revestimientos</t>
        </is>
      </c>
      <c r="D209" s="5" t="inlineStr">
        <is>
          <t>Cerámica de piso, 58 x 58 cm</t>
        </is>
      </c>
      <c r="E209" s="5" t="inlineStr">
        <is>
          <t>Baldosa de campo de 58 x 58 cm, pasta cerámica esmaltada. El color, el diseño y la marca son de la cotización</t>
        </is>
      </c>
      <c r="F209" s="5" t="inlineStr">
        <is>
          <t>Material retirado en almacén</t>
        </is>
      </c>
      <c r="G209" s="5" t="inlineStr">
        <is>
          <t>piso, cerámica, porcelanato, baldosa, azulejo, revestimiento, loza</t>
        </is>
      </c>
      <c r="H209" s="7" t="inlineStr">
        <is>
          <t>m²</t>
        </is>
      </c>
      <c r="I209" s="7" t="inlineStr">
        <is>
          <t>Pisos</t>
        </is>
      </c>
      <c r="J209" s="7" t="inlineStr">
        <is>
          <t>estandar</t>
        </is>
      </c>
      <c r="K209" s="7" t="inlineStr">
        <is>
          <t>importado</t>
        </is>
      </c>
      <c r="L209" s="7" t="inlineStr">
        <is>
          <t>Verificado</t>
        </is>
      </c>
      <c r="M209" s="8" t="n">
        <v>1</v>
      </c>
      <c r="N209" s="9" t="n">
        <v>352.41</v>
      </c>
      <c r="O209" s="9" t="n">
        <v>342.39</v>
      </c>
      <c r="P209" s="9" t="n">
        <v>575.8099999999999</v>
      </c>
      <c r="Q209" s="7" t="inlineStr">
        <is>
          <t>Sí</t>
        </is>
      </c>
      <c r="R209" s="9">
        <f>IF(N209="","",IF(Q209="Sí",ROUND(N209/1.18,2),N209))</f>
        <v/>
      </c>
      <c r="S209" s="7" t="inlineStr">
        <is>
          <t>2026-09-09</t>
        </is>
      </c>
      <c r="T209" s="5" t="inlineStr">
        <is>
          <t>13 cotizaciones de proveedores</t>
        </is>
      </c>
      <c r="X209" s="4" t="n">
        <v>58</v>
      </c>
      <c r="Z209" s="4" t="inlineStr">
        <is>
          <t>58 x 58 cm</t>
        </is>
      </c>
      <c r="AJ209" s="4" t="inlineStr">
        <is>
          <t>piso</t>
        </is>
      </c>
      <c r="AK209" s="5" t="inlineStr">
        <is>
          <t>material: ceramica · ancho_cm: 58 · acabado: brillante</t>
        </is>
      </c>
    </row>
    <row r="210">
      <c r="A210" s="7" t="inlineStr">
        <is>
          <t>MAT-08-061</t>
        </is>
      </c>
      <c r="B210" s="7" t="inlineStr">
        <is>
          <t>Materiales</t>
        </is>
      </c>
      <c r="C210" s="7" t="inlineStr">
        <is>
          <t>Pisos y revestimientos</t>
        </is>
      </c>
      <c r="D210" s="5" t="inlineStr">
        <is>
          <t>Cerámica de piso, 60 x 20 cm</t>
        </is>
      </c>
      <c r="E210" s="5" t="inlineStr">
        <is>
          <t>Baldosa de campo de 60 x 20 cm, pasta cerámica esmaltada. El color, el diseño y la marca son de la cotización</t>
        </is>
      </c>
      <c r="F210" s="5" t="inlineStr">
        <is>
          <t>Material retirado en almacén</t>
        </is>
      </c>
      <c r="G210" s="5" t="inlineStr">
        <is>
          <t>piso, cerámica, porcelanato, baldosa, azulejo, revestimiento, loza</t>
        </is>
      </c>
      <c r="H210" s="7" t="inlineStr">
        <is>
          <t>m²</t>
        </is>
      </c>
      <c r="I210" s="7" t="inlineStr">
        <is>
          <t>Pisos</t>
        </is>
      </c>
      <c r="J210" s="7" t="inlineStr">
        <is>
          <t>estandar</t>
        </is>
      </c>
      <c r="K210" s="7" t="inlineStr">
        <is>
          <t>importado</t>
        </is>
      </c>
      <c r="L210" s="7" t="inlineStr">
        <is>
          <t>Verificado</t>
        </is>
      </c>
      <c r="M210" s="8" t="n">
        <v>1</v>
      </c>
      <c r="N210" s="9" t="n">
        <v>880.0599999999999</v>
      </c>
      <c r="O210" s="9" t="n">
        <v>445.65</v>
      </c>
      <c r="P210" s="9" t="n">
        <v>1227.01</v>
      </c>
      <c r="Q210" s="7" t="inlineStr">
        <is>
          <t>Sí</t>
        </is>
      </c>
      <c r="R210" s="9">
        <f>IF(N210="","",IF(Q210="Sí",ROUND(N210/1.18,2),N210))</f>
        <v/>
      </c>
      <c r="S210" s="7" t="inlineStr">
        <is>
          <t>2026-09-09</t>
        </is>
      </c>
      <c r="T210" s="5" t="inlineStr">
        <is>
          <t>13 cotizaciones de proveedores</t>
        </is>
      </c>
      <c r="X210" s="4" t="n">
        <v>60</v>
      </c>
      <c r="Z210" s="4" t="inlineStr">
        <is>
          <t>60 x 20 cm</t>
        </is>
      </c>
      <c r="AJ210" s="4" t="inlineStr">
        <is>
          <t>piso</t>
        </is>
      </c>
      <c r="AK210" s="5" t="inlineStr">
        <is>
          <t>material: ceramica · ancho_cm: 20 · acabado: mate</t>
        </is>
      </c>
    </row>
    <row r="211">
      <c r="A211" s="7" t="inlineStr">
        <is>
          <t>MAT-08-062</t>
        </is>
      </c>
      <c r="B211" s="7" t="inlineStr">
        <is>
          <t>Materiales</t>
        </is>
      </c>
      <c r="C211" s="7" t="inlineStr">
        <is>
          <t>Pisos y revestimientos</t>
        </is>
      </c>
      <c r="D211" s="5" t="inlineStr">
        <is>
          <t>Cerámica de piso, 60 x 30 cm</t>
        </is>
      </c>
      <c r="E211" s="5" t="inlineStr">
        <is>
          <t>Baldosa de campo de 60 x 30 cm, pasta cerámica esmaltada. El color, el diseño y la marca son de la cotización</t>
        </is>
      </c>
      <c r="F211" s="5" t="inlineStr">
        <is>
          <t>Material retirado en almacén</t>
        </is>
      </c>
      <c r="G211" s="5" t="inlineStr">
        <is>
          <t>piso, cerámica, porcelanato, baldosa, azulejo, revestimiento, loza</t>
        </is>
      </c>
      <c r="H211" s="7" t="inlineStr">
        <is>
          <t>m²</t>
        </is>
      </c>
      <c r="I211" s="7" t="inlineStr">
        <is>
          <t>Pisos</t>
        </is>
      </c>
      <c r="J211" s="7" t="inlineStr">
        <is>
          <t>estandar</t>
        </is>
      </c>
      <c r="K211" s="7" t="inlineStr">
        <is>
          <t>importado</t>
        </is>
      </c>
      <c r="L211" s="7" t="inlineStr">
        <is>
          <t>Verificado</t>
        </is>
      </c>
      <c r="M211" s="8" t="n">
        <v>1</v>
      </c>
      <c r="N211" s="9" t="n">
        <v>1343.36</v>
      </c>
      <c r="O211" s="9" t="n">
        <v>846.53</v>
      </c>
      <c r="P211" s="9" t="n">
        <v>2044.4</v>
      </c>
      <c r="Q211" s="7" t="inlineStr">
        <is>
          <t>Sí</t>
        </is>
      </c>
      <c r="R211" s="9">
        <f>IF(N211="","",IF(Q211="Sí",ROUND(N211/1.18,2),N211))</f>
        <v/>
      </c>
      <c r="S211" s="7" t="inlineStr">
        <is>
          <t>2026-09-09</t>
        </is>
      </c>
      <c r="T211" s="5" t="inlineStr">
        <is>
          <t>24 cotizaciones de proveedores</t>
        </is>
      </c>
      <c r="X211" s="4" t="n">
        <v>60</v>
      </c>
      <c r="Z211" s="4" t="inlineStr">
        <is>
          <t>60 x 30 cm</t>
        </is>
      </c>
      <c r="AJ211" s="4" t="inlineStr">
        <is>
          <t>piso</t>
        </is>
      </c>
      <c r="AK211" s="5" t="inlineStr">
        <is>
          <t>material: ceramica · ancho_cm: 30 · espesor_mm: 9</t>
        </is>
      </c>
    </row>
    <row r="212">
      <c r="A212" s="7" t="inlineStr">
        <is>
          <t>MAT-08-063</t>
        </is>
      </c>
      <c r="B212" s="7" t="inlineStr">
        <is>
          <t>Materiales</t>
        </is>
      </c>
      <c r="C212" s="7" t="inlineStr">
        <is>
          <t>Pisos y revestimientos</t>
        </is>
      </c>
      <c r="D212" s="5" t="inlineStr">
        <is>
          <t>Cerámica de piso, 60 x 33 cm</t>
        </is>
      </c>
      <c r="E212" s="5" t="inlineStr">
        <is>
          <t>Baldosa de campo de 60 x 33 cm, pasta cerámica esmaltada. El color, el diseño y la marca son de la cotización</t>
        </is>
      </c>
      <c r="F212" s="5" t="inlineStr">
        <is>
          <t>Material retirado en almacén</t>
        </is>
      </c>
      <c r="G212" s="5" t="inlineStr">
        <is>
          <t>piso, cerámica, porcelanato, baldosa, azulejo, revestimiento, loza</t>
        </is>
      </c>
      <c r="H212" s="7" t="inlineStr">
        <is>
          <t>m²</t>
        </is>
      </c>
      <c r="I212" s="7" t="inlineStr">
        <is>
          <t>Pisos</t>
        </is>
      </c>
      <c r="J212" s="7" t="inlineStr">
        <is>
          <t>estandar</t>
        </is>
      </c>
      <c r="K212" s="7" t="inlineStr">
        <is>
          <t>importado</t>
        </is>
      </c>
      <c r="L212" s="7" t="inlineStr">
        <is>
          <t>Verificado</t>
        </is>
      </c>
      <c r="M212" s="8" t="n">
        <v>1</v>
      </c>
      <c r="N212" s="9" t="n">
        <v>902.6</v>
      </c>
      <c r="O212" s="9" t="n">
        <v>902.6</v>
      </c>
      <c r="P212" s="9" t="n">
        <v>902.6</v>
      </c>
      <c r="Q212" s="7" t="inlineStr">
        <is>
          <t>Sí</t>
        </is>
      </c>
      <c r="R212" s="9">
        <f>IF(N212="","",IF(Q212="Sí",ROUND(N212/1.18,2),N212))</f>
        <v/>
      </c>
      <c r="S212" s="7" t="inlineStr">
        <is>
          <t>2026-09-09</t>
        </is>
      </c>
      <c r="T212" s="5" t="inlineStr">
        <is>
          <t>1 cotización de proveedores</t>
        </is>
      </c>
      <c r="X212" s="4" t="n">
        <v>60</v>
      </c>
      <c r="Z212" s="4" t="inlineStr">
        <is>
          <t>60 x 33 cm</t>
        </is>
      </c>
      <c r="AJ212" s="4" t="inlineStr">
        <is>
          <t>piso</t>
        </is>
      </c>
      <c r="AK212" s="5" t="inlineStr">
        <is>
          <t>material: ceramica · ancho_cm: 33 · piezas_m2: 5 · acabado: mate · espesor_mm: 9</t>
        </is>
      </c>
    </row>
    <row r="213">
      <c r="A213" s="7" t="inlineStr">
        <is>
          <t>MAT-08-064</t>
        </is>
      </c>
      <c r="B213" s="7" t="inlineStr">
        <is>
          <t>Materiales</t>
        </is>
      </c>
      <c r="C213" s="7" t="inlineStr">
        <is>
          <t>Pisos y revestimientos</t>
        </is>
      </c>
      <c r="D213" s="5" t="inlineStr">
        <is>
          <t>Cerámica de piso, 60 x 60 cm</t>
        </is>
      </c>
      <c r="E213" s="5" t="inlineStr">
        <is>
          <t>Baldosa de campo de 60 x 60 cm, pasta cerámica esmaltada. El color, el diseño y la marca son de la cotización</t>
        </is>
      </c>
      <c r="F213" s="5" t="inlineStr">
        <is>
          <t>Material retirado en almacén</t>
        </is>
      </c>
      <c r="G213" s="5" t="inlineStr">
        <is>
          <t>piso, cerámica, porcelanato, baldosa, azulejo, revestimiento, loza</t>
        </is>
      </c>
      <c r="H213" s="7" t="inlineStr">
        <is>
          <t>m²</t>
        </is>
      </c>
      <c r="I213" s="7" t="inlineStr">
        <is>
          <t>Pisos</t>
        </is>
      </c>
      <c r="J213" s="7" t="inlineStr">
        <is>
          <t>estandar</t>
        </is>
      </c>
      <c r="K213" s="7" t="inlineStr">
        <is>
          <t>importado</t>
        </is>
      </c>
      <c r="L213" s="7" t="inlineStr">
        <is>
          <t>Verificado</t>
        </is>
      </c>
      <c r="M213" s="8" t="n">
        <v>1</v>
      </c>
      <c r="N213" s="9" t="n">
        <v>1248.55</v>
      </c>
      <c r="O213" s="9" t="n">
        <v>744.77</v>
      </c>
      <c r="P213" s="9" t="n">
        <v>1796.04</v>
      </c>
      <c r="Q213" s="7" t="inlineStr">
        <is>
          <t>Sí</t>
        </is>
      </c>
      <c r="R213" s="9">
        <f>IF(N213="","",IF(Q213="Sí",ROUND(N213/1.18,2),N213))</f>
        <v/>
      </c>
      <c r="S213" s="7" t="inlineStr">
        <is>
          <t>2026-09-09</t>
        </is>
      </c>
      <c r="T213" s="5" t="inlineStr">
        <is>
          <t>32 cotizaciones de proveedores</t>
        </is>
      </c>
      <c r="X213" s="4" t="n">
        <v>60</v>
      </c>
      <c r="Z213" s="4" t="inlineStr">
        <is>
          <t>60 x 60 cm</t>
        </is>
      </c>
      <c r="AJ213" s="4" t="inlineStr">
        <is>
          <t>piso</t>
        </is>
      </c>
      <c r="AK213" s="5" t="inlineStr">
        <is>
          <t>material: ceramica · ancho_cm: 60</t>
        </is>
      </c>
    </row>
    <row r="214">
      <c r="A214" s="7" t="inlineStr">
        <is>
          <t>MAT-08-065</t>
        </is>
      </c>
      <c r="B214" s="7" t="inlineStr">
        <is>
          <t>Materiales</t>
        </is>
      </c>
      <c r="C214" s="7" t="inlineStr">
        <is>
          <t>Pisos y revestimientos</t>
        </is>
      </c>
      <c r="D214" s="5" t="inlineStr">
        <is>
          <t>Cerámica de piso, 60 x 7.1 cm</t>
        </is>
      </c>
      <c r="E214" s="5" t="inlineStr">
        <is>
          <t>Baldosa de campo de 60 x 7.1 cm, pasta cerámica esmaltada. El color, el diseño y la marca son de la cotización</t>
        </is>
      </c>
      <c r="F214" s="5" t="inlineStr">
        <is>
          <t>Material retirado en almacén</t>
        </is>
      </c>
      <c r="G214" s="5" t="inlineStr">
        <is>
          <t>piso, cerámica, porcelanato, baldosa, azulejo, revestimiento, loza</t>
        </is>
      </c>
      <c r="H214" s="7" t="inlineStr">
        <is>
          <t>m²</t>
        </is>
      </c>
      <c r="I214" s="7" t="inlineStr">
        <is>
          <t>Pisos</t>
        </is>
      </c>
      <c r="J214" s="7" t="inlineStr">
        <is>
          <t>estandar</t>
        </is>
      </c>
      <c r="K214" s="7" t="inlineStr">
        <is>
          <t>importado</t>
        </is>
      </c>
      <c r="L214" s="7" t="inlineStr">
        <is>
          <t>Verificado</t>
        </is>
      </c>
      <c r="M214" s="8" t="n">
        <v>1</v>
      </c>
      <c r="N214" s="9" t="n">
        <v>2092.5</v>
      </c>
      <c r="O214" s="9" t="n">
        <v>2092.5</v>
      </c>
      <c r="P214" s="9" t="n">
        <v>2092.5</v>
      </c>
      <c r="Q214" s="7" t="inlineStr">
        <is>
          <t>Sí</t>
        </is>
      </c>
      <c r="R214" s="9">
        <f>IF(N214="","",IF(Q214="Sí",ROUND(N214/1.18,2),N214))</f>
        <v/>
      </c>
      <c r="S214" s="7" t="inlineStr">
        <is>
          <t>2026-09-09</t>
        </is>
      </c>
      <c r="T214" s="5" t="inlineStr">
        <is>
          <t>1 cotización de proveedores</t>
        </is>
      </c>
      <c r="X214" s="4" t="n">
        <v>60</v>
      </c>
      <c r="Z214" s="4" t="inlineStr">
        <is>
          <t>60 x 7.1 cm</t>
        </is>
      </c>
      <c r="AJ214" s="4" t="inlineStr">
        <is>
          <t>piso</t>
        </is>
      </c>
      <c r="AK214" s="5" t="inlineStr">
        <is>
          <t>material: ceramica · ancho_cm: 7.1 · piezas_m2: 23.25 · acabado: antideslizante · espesor_mm: 9</t>
        </is>
      </c>
    </row>
    <row r="215">
      <c r="A215" s="7" t="inlineStr">
        <is>
          <t>MAT-08-066</t>
        </is>
      </c>
      <c r="B215" s="7" t="inlineStr">
        <is>
          <t>Materiales</t>
        </is>
      </c>
      <c r="C215" s="7" t="inlineStr">
        <is>
          <t>Pisos y revestimientos</t>
        </is>
      </c>
      <c r="D215" s="5" t="inlineStr">
        <is>
          <t>Cerámica de piso, 70 x 25 cm</t>
        </is>
      </c>
      <c r="E215" s="5" t="inlineStr">
        <is>
          <t>Baldosa de campo de 70 x 25 cm, pasta cerámica esmaltada. El color, el diseño y la marca son de la cotización</t>
        </is>
      </c>
      <c r="F215" s="5" t="inlineStr">
        <is>
          <t>Material retirado en almacén</t>
        </is>
      </c>
      <c r="G215" s="5" t="inlineStr">
        <is>
          <t>piso, cerámica, porcelanato, baldosa, azulejo, revestimiento, loza</t>
        </is>
      </c>
      <c r="H215" s="7" t="inlineStr">
        <is>
          <t>m²</t>
        </is>
      </c>
      <c r="I215" s="7" t="inlineStr">
        <is>
          <t>Pisos</t>
        </is>
      </c>
      <c r="J215" s="7" t="inlineStr">
        <is>
          <t>estandar</t>
        </is>
      </c>
      <c r="K215" s="7" t="inlineStr">
        <is>
          <t>importado</t>
        </is>
      </c>
      <c r="L215" s="7" t="inlineStr">
        <is>
          <t>Verificado</t>
        </is>
      </c>
      <c r="M215" s="8" t="n">
        <v>1</v>
      </c>
      <c r="N215" s="9" t="n">
        <v>509.73</v>
      </c>
      <c r="O215" s="9" t="n">
        <v>509.73</v>
      </c>
      <c r="P215" s="9" t="n">
        <v>509.73</v>
      </c>
      <c r="Q215" s="7" t="inlineStr">
        <is>
          <t>Sí</t>
        </is>
      </c>
      <c r="R215" s="9">
        <f>IF(N215="","",IF(Q215="Sí",ROUND(N215/1.18,2),N215))</f>
        <v/>
      </c>
      <c r="S215" s="7" t="inlineStr">
        <is>
          <t>2026-09-09</t>
        </is>
      </c>
      <c r="T215" s="5" t="inlineStr">
        <is>
          <t>1 cotización de proveedores</t>
        </is>
      </c>
      <c r="X215" s="4" t="n">
        <v>70</v>
      </c>
      <c r="Z215" s="4" t="inlineStr">
        <is>
          <t>70 x 25 cm</t>
        </is>
      </c>
      <c r="AJ215" s="4" t="inlineStr">
        <is>
          <t>piso</t>
        </is>
      </c>
      <c r="AK215" s="5" t="inlineStr">
        <is>
          <t>material: ceramica · ancho_cm: 25 · piezas_m2: 5.71</t>
        </is>
      </c>
    </row>
    <row r="216">
      <c r="A216" s="7" t="inlineStr">
        <is>
          <t>MAT-08-067</t>
        </is>
      </c>
      <c r="B216" s="7" t="inlineStr">
        <is>
          <t>Materiales</t>
        </is>
      </c>
      <c r="C216" s="7" t="inlineStr">
        <is>
          <t>Pisos y revestimientos</t>
        </is>
      </c>
      <c r="D216" s="5" t="inlineStr">
        <is>
          <t>Cerámica de piso, 75 x 25 cm</t>
        </is>
      </c>
      <c r="E216" s="5" t="inlineStr">
        <is>
          <t>Baldosa de campo de 75 x 25 cm, pasta cerámica esmaltada. El color, el diseño y la marca son de la cotización</t>
        </is>
      </c>
      <c r="F216" s="5" t="inlineStr">
        <is>
          <t>Material retirado en almacén</t>
        </is>
      </c>
      <c r="G216" s="5" t="inlineStr">
        <is>
          <t>piso, cerámica, porcelanato, baldosa, azulejo, revestimiento, loza</t>
        </is>
      </c>
      <c r="H216" s="7" t="inlineStr">
        <is>
          <t>m²</t>
        </is>
      </c>
      <c r="I216" s="7" t="inlineStr">
        <is>
          <t>Pisos</t>
        </is>
      </c>
      <c r="J216" s="7" t="inlineStr">
        <is>
          <t>estandar</t>
        </is>
      </c>
      <c r="K216" s="7" t="inlineStr">
        <is>
          <t>importado</t>
        </is>
      </c>
      <c r="L216" s="7" t="inlineStr">
        <is>
          <t>Verificado</t>
        </is>
      </c>
      <c r="M216" s="8" t="n">
        <v>1</v>
      </c>
      <c r="N216" s="9" t="n">
        <v>1318.41</v>
      </c>
      <c r="O216" s="9" t="n">
        <v>1055.55</v>
      </c>
      <c r="P216" s="9" t="n">
        <v>1618.56</v>
      </c>
      <c r="Q216" s="7" t="inlineStr">
        <is>
          <t>Sí</t>
        </is>
      </c>
      <c r="R216" s="9">
        <f>IF(N216="","",IF(Q216="Sí",ROUND(N216/1.18,2),N216))</f>
        <v/>
      </c>
      <c r="S216" s="7" t="inlineStr">
        <is>
          <t>2026-09-09</t>
        </is>
      </c>
      <c r="T216" s="5" t="inlineStr">
        <is>
          <t>14 cotizaciones de proveedores</t>
        </is>
      </c>
      <c r="X216" s="4" t="n">
        <v>75</v>
      </c>
      <c r="Z216" s="4" t="inlineStr">
        <is>
          <t>75 x 25 cm</t>
        </is>
      </c>
      <c r="AJ216" s="4" t="inlineStr">
        <is>
          <t>piso</t>
        </is>
      </c>
      <c r="AK216" s="5" t="inlineStr">
        <is>
          <t>material: ceramica · ancho_cm: 25 · piezas_m2: 5.33 · acabado: mate · espesor_mm: 9</t>
        </is>
      </c>
    </row>
    <row r="217">
      <c r="A217" s="7" t="inlineStr">
        <is>
          <t>MAT-08-068</t>
        </is>
      </c>
      <c r="B217" s="7" t="inlineStr">
        <is>
          <t>Materiales</t>
        </is>
      </c>
      <c r="C217" s="7" t="inlineStr">
        <is>
          <t>Pisos y revestimientos</t>
        </is>
      </c>
      <c r="D217" s="5" t="inlineStr">
        <is>
          <t>Cerámica de piso, 80 x 80 cm</t>
        </is>
      </c>
      <c r="E217" s="5" t="inlineStr">
        <is>
          <t>Baldosa de campo de 80 x 80 cm, pasta cerámica esmaltada. El color, el diseño y la marca son de la cotización</t>
        </is>
      </c>
      <c r="F217" s="5" t="inlineStr">
        <is>
          <t>Material retirado en almacén</t>
        </is>
      </c>
      <c r="G217" s="5" t="inlineStr">
        <is>
          <t>piso, cerámica, porcelanato, baldosa, azulejo, revestimiento, loza</t>
        </is>
      </c>
      <c r="H217" s="7" t="inlineStr">
        <is>
          <t>m²</t>
        </is>
      </c>
      <c r="I217" s="7" t="inlineStr">
        <is>
          <t>Pisos</t>
        </is>
      </c>
      <c r="J217" s="7" t="inlineStr">
        <is>
          <t>estandar</t>
        </is>
      </c>
      <c r="K217" s="7" t="inlineStr">
        <is>
          <t>importado</t>
        </is>
      </c>
      <c r="L217" s="7" t="inlineStr">
        <is>
          <t>Verificado</t>
        </is>
      </c>
      <c r="M217" s="8" t="n">
        <v>1</v>
      </c>
      <c r="N217" s="9" t="n">
        <v>1286.53</v>
      </c>
      <c r="O217" s="9" t="n">
        <v>951.1</v>
      </c>
      <c r="P217" s="9" t="n">
        <v>1730.62</v>
      </c>
      <c r="Q217" s="7" t="inlineStr">
        <is>
          <t>Sí</t>
        </is>
      </c>
      <c r="R217" s="9">
        <f>IF(N217="","",IF(Q217="Sí",ROUND(N217/1.18,2),N217))</f>
        <v/>
      </c>
      <c r="S217" s="7" t="inlineStr">
        <is>
          <t>2026-09-09</t>
        </is>
      </c>
      <c r="T217" s="5" t="inlineStr">
        <is>
          <t>4 cotizaciones de proveedores</t>
        </is>
      </c>
      <c r="X217" s="4" t="n">
        <v>80</v>
      </c>
      <c r="Z217" s="4" t="inlineStr">
        <is>
          <t>80 x 80 cm</t>
        </is>
      </c>
      <c r="AJ217" s="4" t="inlineStr">
        <is>
          <t>piso</t>
        </is>
      </c>
      <c r="AK217" s="5" t="inlineStr">
        <is>
          <t>material: ceramica · ancho_cm: 80</t>
        </is>
      </c>
    </row>
    <row r="218">
      <c r="A218" s="7" t="inlineStr">
        <is>
          <t>MAT-08-069</t>
        </is>
      </c>
      <c r="B218" s="7" t="inlineStr">
        <is>
          <t>Materiales</t>
        </is>
      </c>
      <c r="C218" s="7" t="inlineStr">
        <is>
          <t>Pisos y revestimientos</t>
        </is>
      </c>
      <c r="D218" s="5" t="inlineStr">
        <is>
          <t>Cerámica de piso, 90 x 15 cm</t>
        </is>
      </c>
      <c r="E218" s="5" t="inlineStr">
        <is>
          <t>Baldosa de campo de 90 x 15 cm, pasta cerámica esmaltada. El color, el diseño y la marca son de la cotización</t>
        </is>
      </c>
      <c r="F218" s="5" t="inlineStr">
        <is>
          <t>Material retirado en almacén</t>
        </is>
      </c>
      <c r="G218" s="5" t="inlineStr">
        <is>
          <t>piso, cerámica, porcelanato, baldosa, azulejo, revestimiento, loza</t>
        </is>
      </c>
      <c r="H218" s="7" t="inlineStr">
        <is>
          <t>m²</t>
        </is>
      </c>
      <c r="I218" s="7" t="inlineStr">
        <is>
          <t>Pisos</t>
        </is>
      </c>
      <c r="J218" s="7" t="inlineStr">
        <is>
          <t>estandar</t>
        </is>
      </c>
      <c r="K218" s="7" t="inlineStr">
        <is>
          <t>importado</t>
        </is>
      </c>
      <c r="L218" s="7" t="inlineStr">
        <is>
          <t>Verificado</t>
        </is>
      </c>
      <c r="M218" s="8" t="n">
        <v>1</v>
      </c>
      <c r="N218" s="9" t="n">
        <v>1042.92</v>
      </c>
      <c r="O218" s="9" t="n">
        <v>1042.92</v>
      </c>
      <c r="P218" s="9" t="n">
        <v>1042.92</v>
      </c>
      <c r="Q218" s="7" t="inlineStr">
        <is>
          <t>Sí</t>
        </is>
      </c>
      <c r="R218" s="9">
        <f>IF(N218="","",IF(Q218="Sí",ROUND(N218/1.18,2),N218))</f>
        <v/>
      </c>
      <c r="S218" s="7" t="inlineStr">
        <is>
          <t>2026-09-09</t>
        </is>
      </c>
      <c r="T218" s="5" t="inlineStr">
        <is>
          <t>1 cotización de proveedores</t>
        </is>
      </c>
      <c r="X218" s="4" t="n">
        <v>90</v>
      </c>
      <c r="Z218" s="4" t="inlineStr">
        <is>
          <t>90 x 15 cm</t>
        </is>
      </c>
      <c r="AJ218" s="4" t="inlineStr">
        <is>
          <t>piso</t>
        </is>
      </c>
      <c r="AK218" s="5" t="inlineStr">
        <is>
          <t>material: ceramica · ancho_cm: 15 · piezas_m2: 7.69 · acabado: antideslizante · espesor_mm: 9</t>
        </is>
      </c>
    </row>
    <row r="219">
      <c r="A219" s="7" t="inlineStr">
        <is>
          <t>MAT-08-070</t>
        </is>
      </c>
      <c r="B219" s="7" t="inlineStr">
        <is>
          <t>Materiales</t>
        </is>
      </c>
      <c r="C219" s="7" t="inlineStr">
        <is>
          <t>Pisos y revestimientos</t>
        </is>
      </c>
      <c r="D219" s="5" t="inlineStr">
        <is>
          <t>Cerámica de piso, 90 x 30 cm</t>
        </is>
      </c>
      <c r="E219" s="5" t="inlineStr">
        <is>
          <t>Baldosa de campo de 90 x 30 cm, pasta cerámica esmaltada. El color, el diseño y la marca son de la cotización</t>
        </is>
      </c>
      <c r="F219" s="5" t="inlineStr">
        <is>
          <t>Material retirado en almacén</t>
        </is>
      </c>
      <c r="G219" s="5" t="inlineStr">
        <is>
          <t>piso, cerámica, porcelanato, baldosa, azulejo, revestimiento, loza</t>
        </is>
      </c>
      <c r="H219" s="7" t="inlineStr">
        <is>
          <t>m²</t>
        </is>
      </c>
      <c r="I219" s="7" t="inlineStr">
        <is>
          <t>Pisos</t>
        </is>
      </c>
      <c r="J219" s="7" t="inlineStr">
        <is>
          <t>estandar</t>
        </is>
      </c>
      <c r="K219" s="7" t="inlineStr">
        <is>
          <t>importado</t>
        </is>
      </c>
      <c r="L219" s="7" t="inlineStr">
        <is>
          <t>Verificado</t>
        </is>
      </c>
      <c r="M219" s="8" t="n">
        <v>1</v>
      </c>
      <c r="N219" s="9" t="n">
        <v>1646.97</v>
      </c>
      <c r="O219" s="9" t="n">
        <v>954.53</v>
      </c>
      <c r="P219" s="9" t="n">
        <v>2286.13</v>
      </c>
      <c r="Q219" s="7" t="inlineStr">
        <is>
          <t>Sí</t>
        </is>
      </c>
      <c r="R219" s="9">
        <f>IF(N219="","",IF(Q219="Sí",ROUND(N219/1.18,2),N219))</f>
        <v/>
      </c>
      <c r="S219" s="7" t="inlineStr">
        <is>
          <t>2026-09-09</t>
        </is>
      </c>
      <c r="T219" s="5" t="inlineStr">
        <is>
          <t>14 cotizaciones de proveedores</t>
        </is>
      </c>
      <c r="X219" s="4" t="n">
        <v>90</v>
      </c>
      <c r="Z219" s="4" t="inlineStr">
        <is>
          <t>90 x 30 cm</t>
        </is>
      </c>
      <c r="AJ219" s="4" t="inlineStr">
        <is>
          <t>piso</t>
        </is>
      </c>
      <c r="AK219" s="5" t="inlineStr">
        <is>
          <t>material: ceramica · ancho_cm: 30 · espesor_mm: 9</t>
        </is>
      </c>
    </row>
    <row r="220">
      <c r="A220" s="7" t="inlineStr">
        <is>
          <t>MAT-08-071</t>
        </is>
      </c>
      <c r="B220" s="7" t="inlineStr">
        <is>
          <t>Materiales</t>
        </is>
      </c>
      <c r="C220" s="7" t="inlineStr">
        <is>
          <t>Pisos y revestimientos</t>
        </is>
      </c>
      <c r="D220" s="5" t="inlineStr">
        <is>
          <t>Cerámica de piso y pared, 100 x 30 cm</t>
        </is>
      </c>
      <c r="E220" s="5" t="inlineStr">
        <is>
          <t>Baldosa de campo de 100 x 30 cm, pasta cerámica esmaltada. El color, el diseño y la marca son de la cotización</t>
        </is>
      </c>
      <c r="F220" s="5" t="inlineStr">
        <is>
          <t>Material retirado en almacén</t>
        </is>
      </c>
      <c r="G220" s="5" t="inlineStr">
        <is>
          <t>piso, cerámica, porcelanato, baldosa, azulejo, revestimiento, loza</t>
        </is>
      </c>
      <c r="H220" s="7" t="inlineStr">
        <is>
          <t>m²</t>
        </is>
      </c>
      <c r="I220" s="7" t="inlineStr">
        <is>
          <t>Pisos</t>
        </is>
      </c>
      <c r="J220" s="7" t="inlineStr">
        <is>
          <t>estandar</t>
        </is>
      </c>
      <c r="K220" s="7" t="inlineStr">
        <is>
          <t>importado</t>
        </is>
      </c>
      <c r="L220" s="7" t="inlineStr">
        <is>
          <t>Verificado</t>
        </is>
      </c>
      <c r="M220" s="8" t="n">
        <v>1</v>
      </c>
      <c r="N220" s="9" t="n">
        <v>2014.5</v>
      </c>
      <c r="O220" s="9" t="n">
        <v>1700.29</v>
      </c>
      <c r="P220" s="9" t="n">
        <v>2499.39</v>
      </c>
      <c r="Q220" s="7" t="inlineStr">
        <is>
          <t>Sí</t>
        </is>
      </c>
      <c r="R220" s="9">
        <f>IF(N220="","",IF(Q220="Sí",ROUND(N220/1.18,2),N220))</f>
        <v/>
      </c>
      <c r="S220" s="7" t="inlineStr">
        <is>
          <t>2026-09-09</t>
        </is>
      </c>
      <c r="T220" s="5" t="inlineStr">
        <is>
          <t>5 cotizaciones de proveedores</t>
        </is>
      </c>
      <c r="X220" s="4" t="n">
        <v>100</v>
      </c>
      <c r="Z220" s="4" t="inlineStr">
        <is>
          <t>100 x 30 cm</t>
        </is>
      </c>
      <c r="AJ220" s="4" t="inlineStr">
        <is>
          <t>piso y pared</t>
        </is>
      </c>
      <c r="AK220" s="5" t="inlineStr">
        <is>
          <t>material: ceramica · ancho_cm: 30 · piezas_m2: 3.17</t>
        </is>
      </c>
    </row>
    <row r="221">
      <c r="A221" s="7" t="inlineStr">
        <is>
          <t>MAT-08-072</t>
        </is>
      </c>
      <c r="B221" s="7" t="inlineStr">
        <is>
          <t>Materiales</t>
        </is>
      </c>
      <c r="C221" s="7" t="inlineStr">
        <is>
          <t>Pisos y revestimientos</t>
        </is>
      </c>
      <c r="D221" s="5" t="inlineStr">
        <is>
          <t>Cerámica de piso y pared, 113 x 55 cm</t>
        </is>
      </c>
      <c r="E221" s="5" t="inlineStr">
        <is>
          <t>Baldosa de campo de 113 x 55 cm, pasta cerámica esmaltada. El color, el diseño y la marca son de la cotización</t>
        </is>
      </c>
      <c r="F221" s="5" t="inlineStr">
        <is>
          <t>Material retirado en almacén</t>
        </is>
      </c>
      <c r="G221" s="5" t="inlineStr">
        <is>
          <t>piso, cerámica, porcelanato, baldosa, azulejo, revestimiento, loza</t>
        </is>
      </c>
      <c r="H221" s="7" t="inlineStr">
        <is>
          <t>m²</t>
        </is>
      </c>
      <c r="I221" s="7" t="inlineStr">
        <is>
          <t>Pisos</t>
        </is>
      </c>
      <c r="J221" s="7" t="inlineStr">
        <is>
          <t>estandar</t>
        </is>
      </c>
      <c r="K221" s="7" t="inlineStr">
        <is>
          <t>importado</t>
        </is>
      </c>
      <c r="L221" s="7" t="inlineStr">
        <is>
          <t>Verificado</t>
        </is>
      </c>
      <c r="M221" s="8" t="n">
        <v>1</v>
      </c>
      <c r="N221" s="9" t="n">
        <v>872.1900000000001</v>
      </c>
      <c r="O221" s="9" t="n">
        <v>493.24</v>
      </c>
      <c r="P221" s="9" t="n">
        <v>918.9400000000001</v>
      </c>
      <c r="Q221" s="7" t="inlineStr">
        <is>
          <t>Sí</t>
        </is>
      </c>
      <c r="R221" s="9">
        <f>IF(N221="","",IF(Q221="Sí",ROUND(N221/1.18,2),N221))</f>
        <v/>
      </c>
      <c r="S221" s="7" t="inlineStr">
        <is>
          <t>2026-09-09</t>
        </is>
      </c>
      <c r="T221" s="5" t="inlineStr">
        <is>
          <t>4 cotizaciones de proveedores</t>
        </is>
      </c>
      <c r="X221" s="4" t="n">
        <v>113</v>
      </c>
      <c r="Z221" s="4" t="inlineStr">
        <is>
          <t>113 x 55 cm</t>
        </is>
      </c>
      <c r="AJ221" s="4" t="inlineStr">
        <is>
          <t>piso y pared</t>
        </is>
      </c>
      <c r="AK221" s="5" t="inlineStr">
        <is>
          <t>material: ceramica · ancho_cm: 55 · piezas_m2: 1.58 · acabado: pulido</t>
        </is>
      </c>
    </row>
    <row r="222">
      <c r="A222" s="7" t="inlineStr">
        <is>
          <t>MAT-08-073</t>
        </is>
      </c>
      <c r="B222" s="7" t="inlineStr">
        <is>
          <t>Materiales</t>
        </is>
      </c>
      <c r="C222" s="7" t="inlineStr">
        <is>
          <t>Pisos y revestimientos</t>
        </is>
      </c>
      <c r="D222" s="5" t="inlineStr">
        <is>
          <t>Cerámica de piso y pared, 120 x 20 cm</t>
        </is>
      </c>
      <c r="E222" s="5" t="inlineStr">
        <is>
          <t>Baldosa de campo de 120 x 20 cm, pasta cerámica esmaltada. El color, el diseño y la marca son de la cotización</t>
        </is>
      </c>
      <c r="F222" s="5" t="inlineStr">
        <is>
          <t>Material retirado en almacén</t>
        </is>
      </c>
      <c r="G222" s="5" t="inlineStr">
        <is>
          <t>piso, cerámica, porcelanato, baldosa, azulejo, revestimiento, loza</t>
        </is>
      </c>
      <c r="H222" s="7" t="inlineStr">
        <is>
          <t>m²</t>
        </is>
      </c>
      <c r="I222" s="7" t="inlineStr">
        <is>
          <t>Pisos</t>
        </is>
      </c>
      <c r="J222" s="7" t="inlineStr">
        <is>
          <t>estandar</t>
        </is>
      </c>
      <c r="K222" s="7" t="inlineStr">
        <is>
          <t>importado</t>
        </is>
      </c>
      <c r="L222" s="7" t="inlineStr">
        <is>
          <t>Verificado</t>
        </is>
      </c>
      <c r="M222" s="8" t="n">
        <v>1</v>
      </c>
      <c r="N222" s="9" t="n">
        <v>1922.79</v>
      </c>
      <c r="O222" s="9" t="n">
        <v>1294.63</v>
      </c>
      <c r="P222" s="9" t="n">
        <v>2401.05</v>
      </c>
      <c r="Q222" s="7" t="inlineStr">
        <is>
          <t>Sí</t>
        </is>
      </c>
      <c r="R222" s="9">
        <f>IF(N222="","",IF(Q222="Sí",ROUND(N222/1.18,2),N222))</f>
        <v/>
      </c>
      <c r="S222" s="7" t="inlineStr">
        <is>
          <t>2026-09-09</t>
        </is>
      </c>
      <c r="T222" s="5" t="inlineStr">
        <is>
          <t>5 cotizaciones de proveedores</t>
        </is>
      </c>
      <c r="X222" s="4" t="n">
        <v>120</v>
      </c>
      <c r="Z222" s="4" t="inlineStr">
        <is>
          <t>120 x 20 cm</t>
        </is>
      </c>
      <c r="AJ222" s="4" t="inlineStr">
        <is>
          <t>piso y pared</t>
        </is>
      </c>
      <c r="AK222" s="5" t="inlineStr">
        <is>
          <t>material: ceramica · ancho_cm: 20 · acabado: mate</t>
        </is>
      </c>
    </row>
    <row r="223">
      <c r="A223" s="7" t="inlineStr">
        <is>
          <t>MAT-08-074</t>
        </is>
      </c>
      <c r="B223" s="7" t="inlineStr">
        <is>
          <t>Materiales</t>
        </is>
      </c>
      <c r="C223" s="7" t="inlineStr">
        <is>
          <t>Pisos y revestimientos</t>
        </is>
      </c>
      <c r="D223" s="5" t="inlineStr">
        <is>
          <t>Cerámica de piso y pared, 120 x 23.3 cm</t>
        </is>
      </c>
      <c r="E223" s="5" t="inlineStr">
        <is>
          <t>Baldosa de campo de 120 x 23.3 cm, pasta cerámica esmaltada. El color, el diseño y la marca son de la cotización</t>
        </is>
      </c>
      <c r="F223" s="5" t="inlineStr">
        <is>
          <t>Material retirado en almacén</t>
        </is>
      </c>
      <c r="G223" s="5" t="inlineStr">
        <is>
          <t>piso, cerámica, porcelanato, baldosa, azulejo, revestimiento, loza</t>
        </is>
      </c>
      <c r="H223" s="7" t="inlineStr">
        <is>
          <t>m²</t>
        </is>
      </c>
      <c r="I223" s="7" t="inlineStr">
        <is>
          <t>Pisos</t>
        </is>
      </c>
      <c r="J223" s="7" t="inlineStr">
        <is>
          <t>estandar</t>
        </is>
      </c>
      <c r="K223" s="7" t="inlineStr">
        <is>
          <t>importado</t>
        </is>
      </c>
      <c r="L223" s="7" t="inlineStr">
        <is>
          <t>Verificado</t>
        </is>
      </c>
      <c r="M223" s="8" t="n">
        <v>1</v>
      </c>
      <c r="N223" s="9" t="n">
        <v>1394.83</v>
      </c>
      <c r="O223" s="9" t="n">
        <v>1394.83</v>
      </c>
      <c r="P223" s="9" t="n">
        <v>1394.83</v>
      </c>
      <c r="Q223" s="7" t="inlineStr">
        <is>
          <t>Sí</t>
        </is>
      </c>
      <c r="R223" s="9">
        <f>IF(N223="","",IF(Q223="Sí",ROUND(N223/1.18,2),N223))</f>
        <v/>
      </c>
      <c r="S223" s="7" t="inlineStr">
        <is>
          <t>2026-09-09</t>
        </is>
      </c>
      <c r="T223" s="5" t="inlineStr">
        <is>
          <t>1 cotización de proveedores</t>
        </is>
      </c>
      <c r="X223" s="4" t="n">
        <v>120</v>
      </c>
      <c r="Z223" s="4" t="inlineStr">
        <is>
          <t>120 x 23.3 cm</t>
        </is>
      </c>
      <c r="AJ223" s="4" t="inlineStr">
        <is>
          <t>piso y pared</t>
        </is>
      </c>
      <c r="AK223" s="5" t="inlineStr">
        <is>
          <t>material: ceramica · ancho_cm: 23.3 · piezas_m2: 3.57 · acabado: brillante · espesor_mm: 9</t>
        </is>
      </c>
    </row>
    <row r="224">
      <c r="A224" s="7" t="inlineStr">
        <is>
          <t>MAT-08-075</t>
        </is>
      </c>
      <c r="B224" s="7" t="inlineStr">
        <is>
          <t>Materiales</t>
        </is>
      </c>
      <c r="C224" s="7" t="inlineStr">
        <is>
          <t>Pisos y revestimientos</t>
        </is>
      </c>
      <c r="D224" s="5" t="inlineStr">
        <is>
          <t>Cerámica de piso y pared, 120 x 30 cm</t>
        </is>
      </c>
      <c r="E224" s="5" t="inlineStr">
        <is>
          <t>Baldosa de campo de 120 x 30 cm, pasta cerámica esmaltada. El color, el diseño y la marca son de la cotización</t>
        </is>
      </c>
      <c r="F224" s="5" t="inlineStr">
        <is>
          <t>Material retirado en almacén</t>
        </is>
      </c>
      <c r="G224" s="5" t="inlineStr">
        <is>
          <t>piso, cerámica, porcelanato, baldosa, azulejo, revestimiento, loza</t>
        </is>
      </c>
      <c r="H224" s="7" t="inlineStr">
        <is>
          <t>m²</t>
        </is>
      </c>
      <c r="I224" s="7" t="inlineStr">
        <is>
          <t>Pisos</t>
        </is>
      </c>
      <c r="J224" s="7" t="inlineStr">
        <is>
          <t>estandar</t>
        </is>
      </c>
      <c r="K224" s="7" t="inlineStr">
        <is>
          <t>importado</t>
        </is>
      </c>
      <c r="L224" s="7" t="inlineStr">
        <is>
          <t>Verificado</t>
        </is>
      </c>
      <c r="M224" s="8" t="n">
        <v>1</v>
      </c>
      <c r="N224" s="9" t="n">
        <v>1973.41</v>
      </c>
      <c r="O224" s="9" t="n">
        <v>1905.01</v>
      </c>
      <c r="P224" s="9" t="n">
        <v>1981.7</v>
      </c>
      <c r="Q224" s="7" t="inlineStr">
        <is>
          <t>Sí</t>
        </is>
      </c>
      <c r="R224" s="9">
        <f>IF(N224="","",IF(Q224="Sí",ROUND(N224/1.18,2),N224))</f>
        <v/>
      </c>
      <c r="S224" s="7" t="inlineStr">
        <is>
          <t>2026-09-09</t>
        </is>
      </c>
      <c r="T224" s="5" t="inlineStr">
        <is>
          <t>3 cotizaciones de proveedores</t>
        </is>
      </c>
      <c r="X224" s="4" t="n">
        <v>120</v>
      </c>
      <c r="Z224" s="4" t="inlineStr">
        <is>
          <t>120 x 30 cm</t>
        </is>
      </c>
      <c r="AJ224" s="4" t="inlineStr">
        <is>
          <t>piso y pared</t>
        </is>
      </c>
      <c r="AK224" s="5" t="inlineStr">
        <is>
          <t>material: ceramica · ancho_cm: 30 · piezas_m2: 2.8 · acabado: mate · espesor_mm: 10</t>
        </is>
      </c>
    </row>
    <row r="225">
      <c r="A225" s="7" t="inlineStr">
        <is>
          <t>MAT-08-076</t>
        </is>
      </c>
      <c r="B225" s="7" t="inlineStr">
        <is>
          <t>Materiales</t>
        </is>
      </c>
      <c r="C225" s="7" t="inlineStr">
        <is>
          <t>Pisos y revestimientos</t>
        </is>
      </c>
      <c r="D225" s="5" t="inlineStr">
        <is>
          <t>Cerámica de piso y pared, 120 x 40 cm</t>
        </is>
      </c>
      <c r="E225" s="5" t="inlineStr">
        <is>
          <t>Baldosa de campo de 120 x 40 cm, pasta cerámica esmaltada. El color, el diseño y la marca son de la cotización</t>
        </is>
      </c>
      <c r="F225" s="5" t="inlineStr">
        <is>
          <t>Material retirado en almacén</t>
        </is>
      </c>
      <c r="G225" s="5" t="inlineStr">
        <is>
          <t>piso, cerámica, porcelanato, baldosa, azulejo, revestimiento, loza</t>
        </is>
      </c>
      <c r="H225" s="7" t="inlineStr">
        <is>
          <t>m²</t>
        </is>
      </c>
      <c r="I225" s="7" t="inlineStr">
        <is>
          <t>Pisos</t>
        </is>
      </c>
      <c r="J225" s="7" t="inlineStr">
        <is>
          <t>estandar</t>
        </is>
      </c>
      <c r="K225" s="7" t="inlineStr">
        <is>
          <t>importado</t>
        </is>
      </c>
      <c r="L225" s="7" t="inlineStr">
        <is>
          <t>Verificado</t>
        </is>
      </c>
      <c r="M225" s="8" t="n">
        <v>1</v>
      </c>
      <c r="N225" s="9" t="n">
        <v>2113.36</v>
      </c>
      <c r="O225" s="9" t="n">
        <v>1397.03</v>
      </c>
      <c r="P225" s="9" t="n">
        <v>3055.54</v>
      </c>
      <c r="Q225" s="7" t="inlineStr">
        <is>
          <t>Sí</t>
        </is>
      </c>
      <c r="R225" s="9">
        <f>IF(N225="","",IF(Q225="Sí",ROUND(N225/1.18,2),N225))</f>
        <v/>
      </c>
      <c r="S225" s="7" t="inlineStr">
        <is>
          <t>2026-09-09</t>
        </is>
      </c>
      <c r="T225" s="5" t="inlineStr">
        <is>
          <t>13 cotizaciones de proveedores</t>
        </is>
      </c>
      <c r="X225" s="4" t="n">
        <v>120</v>
      </c>
      <c r="Z225" s="4" t="inlineStr">
        <is>
          <t>120 x 40 cm</t>
        </is>
      </c>
      <c r="AJ225" s="4" t="inlineStr">
        <is>
          <t>piso y pared</t>
        </is>
      </c>
      <c r="AK225" s="5" t="inlineStr">
        <is>
          <t>material: ceramica · ancho_cm: 40</t>
        </is>
      </c>
    </row>
    <row r="226">
      <c r="A226" s="7" t="inlineStr">
        <is>
          <t>MAT-08-077</t>
        </is>
      </c>
      <c r="B226" s="7" t="inlineStr">
        <is>
          <t>Materiales</t>
        </is>
      </c>
      <c r="C226" s="7" t="inlineStr">
        <is>
          <t>Pisos y revestimientos</t>
        </is>
      </c>
      <c r="D226" s="5" t="inlineStr">
        <is>
          <t>Cerámica de piso y pared, 120 x 60 cm</t>
        </is>
      </c>
      <c r="E226" s="5" t="inlineStr">
        <is>
          <t>Baldosa de campo de 120 x 60 cm, pasta cerámica esmaltada. El color, el diseño y la marca son de la cotización</t>
        </is>
      </c>
      <c r="F226" s="5" t="inlineStr">
        <is>
          <t>Material retirado en almacén</t>
        </is>
      </c>
      <c r="G226" s="5" t="inlineStr">
        <is>
          <t>piso, cerámica, porcelanato, baldosa, azulejo, revestimiento, loza</t>
        </is>
      </c>
      <c r="H226" s="7" t="inlineStr">
        <is>
          <t>m²</t>
        </is>
      </c>
      <c r="I226" s="7" t="inlineStr">
        <is>
          <t>Pisos</t>
        </is>
      </c>
      <c r="J226" s="7" t="inlineStr">
        <is>
          <t>estandar</t>
        </is>
      </c>
      <c r="K226" s="7" t="inlineStr">
        <is>
          <t>importado</t>
        </is>
      </c>
      <c r="L226" s="7" t="inlineStr">
        <is>
          <t>Verificado</t>
        </is>
      </c>
      <c r="M226" s="8" t="n">
        <v>1</v>
      </c>
      <c r="N226" s="9" t="n">
        <v>1964.18</v>
      </c>
      <c r="O226" s="9" t="n">
        <v>1481.03</v>
      </c>
      <c r="P226" s="9" t="n">
        <v>2744.85</v>
      </c>
      <c r="Q226" s="7" t="inlineStr">
        <is>
          <t>Sí</t>
        </is>
      </c>
      <c r="R226" s="9">
        <f>IF(N226="","",IF(Q226="Sí",ROUND(N226/1.18,2),N226))</f>
        <v/>
      </c>
      <c r="S226" s="7" t="inlineStr">
        <is>
          <t>2026-09-09</t>
        </is>
      </c>
      <c r="T226" s="5" t="inlineStr">
        <is>
          <t>19 cotizaciones de proveedores</t>
        </is>
      </c>
      <c r="X226" s="4" t="n">
        <v>120</v>
      </c>
      <c r="Z226" s="4" t="inlineStr">
        <is>
          <t>120 x 60 cm</t>
        </is>
      </c>
      <c r="AJ226" s="4" t="inlineStr">
        <is>
          <t>piso y pared</t>
        </is>
      </c>
      <c r="AK226" s="5" t="inlineStr">
        <is>
          <t>material: ceramica · ancho_cm: 60 · piezas_m2: 1.38</t>
        </is>
      </c>
    </row>
    <row r="227">
      <c r="A227" s="7" t="inlineStr">
        <is>
          <t>MAT-08-078</t>
        </is>
      </c>
      <c r="B227" s="7" t="inlineStr">
        <is>
          <t>Materiales</t>
        </is>
      </c>
      <c r="C227" s="7" t="inlineStr">
        <is>
          <t>Pisos y revestimientos</t>
        </is>
      </c>
      <c r="D227" s="5" t="inlineStr">
        <is>
          <t>Cerámica de piso y pared, 15 x 15 cm</t>
        </is>
      </c>
      <c r="E227" s="5" t="inlineStr">
        <is>
          <t>Baldosa de campo de 15 x 15 cm, pasta cerámica esmaltada. El color, el diseño y la marca son de la cotización</t>
        </is>
      </c>
      <c r="F227" s="5" t="inlineStr">
        <is>
          <t>Material retirado en almacén</t>
        </is>
      </c>
      <c r="G227" s="5" t="inlineStr">
        <is>
          <t>piso, cerámica, porcelanato, baldosa, azulejo, revestimiento, loza</t>
        </is>
      </c>
      <c r="H227" s="7" t="inlineStr">
        <is>
          <t>m²</t>
        </is>
      </c>
      <c r="I227" s="7" t="inlineStr">
        <is>
          <t>Pisos</t>
        </is>
      </c>
      <c r="J227" s="7" t="inlineStr">
        <is>
          <t>estandar</t>
        </is>
      </c>
      <c r="K227" s="7" t="inlineStr">
        <is>
          <t>importado</t>
        </is>
      </c>
      <c r="L227" s="7" t="inlineStr">
        <is>
          <t>Verificado</t>
        </is>
      </c>
      <c r="M227" s="8" t="n">
        <v>1</v>
      </c>
      <c r="N227" s="9" t="n">
        <v>1640.37</v>
      </c>
      <c r="O227" s="9" t="n">
        <v>516.5599999999999</v>
      </c>
      <c r="P227" s="9" t="n">
        <v>2764.17</v>
      </c>
      <c r="Q227" s="7" t="inlineStr">
        <is>
          <t>Sí</t>
        </is>
      </c>
      <c r="R227" s="9">
        <f>IF(N227="","",IF(Q227="Sí",ROUND(N227/1.18,2),N227))</f>
        <v/>
      </c>
      <c r="S227" s="7" t="inlineStr">
        <is>
          <t>2026-09-09</t>
        </is>
      </c>
      <c r="T227" s="5" t="inlineStr">
        <is>
          <t>2 cotizaciones de proveedores</t>
        </is>
      </c>
      <c r="X227" s="4" t="n">
        <v>15</v>
      </c>
      <c r="Z227" s="4" t="inlineStr">
        <is>
          <t>15 x 15 cm</t>
        </is>
      </c>
      <c r="AJ227" s="4" t="inlineStr">
        <is>
          <t>piso y pared</t>
        </is>
      </c>
      <c r="AK227" s="5" t="inlineStr">
        <is>
          <t>material: ceramica · ancho_cm: 15 · acabado: mate · espesor_mm: 9</t>
        </is>
      </c>
    </row>
    <row r="228">
      <c r="A228" s="7" t="inlineStr">
        <is>
          <t>MAT-08-079</t>
        </is>
      </c>
      <c r="B228" s="7" t="inlineStr">
        <is>
          <t>Materiales</t>
        </is>
      </c>
      <c r="C228" s="7" t="inlineStr">
        <is>
          <t>Pisos y revestimientos</t>
        </is>
      </c>
      <c r="D228" s="5" t="inlineStr">
        <is>
          <t>Cerámica de piso y pared, 18.5 x 18.5 cm</t>
        </is>
      </c>
      <c r="E228" s="5" t="inlineStr">
        <is>
          <t>Baldosa de campo de 18.5 x 18.5 cm, pasta cerámica esmaltada. El color, el diseño y la marca son de la cotización</t>
        </is>
      </c>
      <c r="F228" s="5" t="inlineStr">
        <is>
          <t>Material retirado en almacén</t>
        </is>
      </c>
      <c r="G228" s="5" t="inlineStr">
        <is>
          <t>piso, cerámica, porcelanato, baldosa, azulejo, revestimiento, loza</t>
        </is>
      </c>
      <c r="H228" s="7" t="inlineStr">
        <is>
          <t>m²</t>
        </is>
      </c>
      <c r="I228" s="7" t="inlineStr">
        <is>
          <t>Pisos</t>
        </is>
      </c>
      <c r="J228" s="7" t="inlineStr">
        <is>
          <t>estandar</t>
        </is>
      </c>
      <c r="K228" s="7" t="inlineStr">
        <is>
          <t>importado</t>
        </is>
      </c>
      <c r="L228" s="7" t="inlineStr">
        <is>
          <t>Verificado</t>
        </is>
      </c>
      <c r="M228" s="8" t="n">
        <v>1</v>
      </c>
      <c r="N228" s="9" t="n">
        <v>3184.41</v>
      </c>
      <c r="O228" s="9" t="n">
        <v>3184.41</v>
      </c>
      <c r="P228" s="9" t="n">
        <v>3184.41</v>
      </c>
      <c r="Q228" s="7" t="inlineStr">
        <is>
          <t>Sí</t>
        </is>
      </c>
      <c r="R228" s="9">
        <f>IF(N228="","",IF(Q228="Sí",ROUND(N228/1.18,2),N228))</f>
        <v/>
      </c>
      <c r="S228" s="7" t="inlineStr">
        <is>
          <t>2026-09-09</t>
        </is>
      </c>
      <c r="T228" s="5" t="inlineStr">
        <is>
          <t>1 cotización de proveedores</t>
        </is>
      </c>
      <c r="X228" s="4" t="n">
        <v>18.5</v>
      </c>
      <c r="Z228" s="4" t="inlineStr">
        <is>
          <t>18.5 x 18.5 cm</t>
        </is>
      </c>
      <c r="AJ228" s="4" t="inlineStr">
        <is>
          <t>piso y pared</t>
        </is>
      </c>
      <c r="AK228" s="5" t="inlineStr">
        <is>
          <t>material: ceramica · ancho_cm: 18.5 · piezas_m2: 29.54 · espesor_mm: 9</t>
        </is>
      </c>
    </row>
    <row r="229">
      <c r="A229" s="7" t="inlineStr">
        <is>
          <t>MAT-08-080</t>
        </is>
      </c>
      <c r="B229" s="7" t="inlineStr">
        <is>
          <t>Materiales</t>
        </is>
      </c>
      <c r="C229" s="7" t="inlineStr">
        <is>
          <t>Pisos y revestimientos</t>
        </is>
      </c>
      <c r="D229" s="5" t="inlineStr">
        <is>
          <t>Cerámica de piso y pared, 180 x 90 cm</t>
        </is>
      </c>
      <c r="E229" s="5" t="inlineStr">
        <is>
          <t>Baldosa de campo de 180 x 90 cm, pasta cerámica esmaltada. El color, el diseño y la marca son de la cotización</t>
        </is>
      </c>
      <c r="F229" s="5" t="inlineStr">
        <is>
          <t>Material retirado en almacén</t>
        </is>
      </c>
      <c r="G229" s="5" t="inlineStr">
        <is>
          <t>piso, cerámica, porcelanato, baldosa, azulejo, revestimiento, loza</t>
        </is>
      </c>
      <c r="H229" s="7" t="inlineStr">
        <is>
          <t>m²</t>
        </is>
      </c>
      <c r="I229" s="7" t="inlineStr">
        <is>
          <t>Pisos</t>
        </is>
      </c>
      <c r="J229" s="7" t="inlineStr">
        <is>
          <t>estandar</t>
        </is>
      </c>
      <c r="K229" s="7" t="inlineStr">
        <is>
          <t>importado</t>
        </is>
      </c>
      <c r="L229" s="7" t="inlineStr">
        <is>
          <t>Verificado</t>
        </is>
      </c>
      <c r="M229" s="8" t="n">
        <v>1</v>
      </c>
      <c r="N229" s="9" t="n">
        <v>3073.71</v>
      </c>
      <c r="O229" s="9" t="n">
        <v>3073.71</v>
      </c>
      <c r="P229" s="9" t="n">
        <v>3073.71</v>
      </c>
      <c r="Q229" s="7" t="inlineStr">
        <is>
          <t>Sí</t>
        </is>
      </c>
      <c r="R229" s="9">
        <f>IF(N229="","",IF(Q229="Sí",ROUND(N229/1.18,2),N229))</f>
        <v/>
      </c>
      <c r="S229" s="7" t="inlineStr">
        <is>
          <t>2026-09-09</t>
        </is>
      </c>
      <c r="T229" s="5" t="inlineStr">
        <is>
          <t>1 cotización de proveedores</t>
        </is>
      </c>
      <c r="X229" s="4" t="n">
        <v>180</v>
      </c>
      <c r="Z229" s="4" t="inlineStr">
        <is>
          <t>180 x 90 cm</t>
        </is>
      </c>
      <c r="AJ229" s="4" t="inlineStr">
        <is>
          <t>piso y pared</t>
        </is>
      </c>
      <c r="AK229" s="5" t="inlineStr">
        <is>
          <t>material: ceramica · ancho_cm: 90 · piezas_m2: 0.61 · acabado: mate · espesor_mm: 10</t>
        </is>
      </c>
    </row>
    <row r="230">
      <c r="A230" s="7" t="inlineStr">
        <is>
          <t>MAT-08-081</t>
        </is>
      </c>
      <c r="B230" s="7" t="inlineStr">
        <is>
          <t>Materiales</t>
        </is>
      </c>
      <c r="C230" s="7" t="inlineStr">
        <is>
          <t>Pisos y revestimientos</t>
        </is>
      </c>
      <c r="D230" s="5" t="inlineStr">
        <is>
          <t>Cerámica de piso y pared, 20 x 20 cm</t>
        </is>
      </c>
      <c r="E230" s="5" t="inlineStr">
        <is>
          <t>Baldosa de campo de 20 x 20 cm, pasta cerámica esmaltada. El color, el diseño y la marca son de la cotización</t>
        </is>
      </c>
      <c r="F230" s="5" t="inlineStr">
        <is>
          <t>Material retirado en almacén</t>
        </is>
      </c>
      <c r="G230" s="5" t="inlineStr">
        <is>
          <t>piso, cerámica, porcelanato, baldosa, azulejo, revestimiento, loza</t>
        </is>
      </c>
      <c r="H230" s="7" t="inlineStr">
        <is>
          <t>m²</t>
        </is>
      </c>
      <c r="I230" s="7" t="inlineStr">
        <is>
          <t>Pisos</t>
        </is>
      </c>
      <c r="J230" s="7" t="inlineStr">
        <is>
          <t>estandar</t>
        </is>
      </c>
      <c r="K230" s="7" t="inlineStr">
        <is>
          <t>importado</t>
        </is>
      </c>
      <c r="L230" s="7" t="inlineStr">
        <is>
          <t>Verificado</t>
        </is>
      </c>
      <c r="M230" s="8" t="n">
        <v>1</v>
      </c>
      <c r="N230" s="9" t="n">
        <v>915.75</v>
      </c>
      <c r="O230" s="9" t="n">
        <v>915.75</v>
      </c>
      <c r="P230" s="9" t="n">
        <v>915.75</v>
      </c>
      <c r="Q230" s="7" t="inlineStr">
        <is>
          <t>Sí</t>
        </is>
      </c>
      <c r="R230" s="9">
        <f>IF(N230="","",IF(Q230="Sí",ROUND(N230/1.18,2),N230))</f>
        <v/>
      </c>
      <c r="S230" s="7" t="inlineStr">
        <is>
          <t>2026-09-09</t>
        </is>
      </c>
      <c r="T230" s="5" t="inlineStr">
        <is>
          <t>1 cotización de proveedores</t>
        </is>
      </c>
      <c r="X230" s="4" t="n">
        <v>20</v>
      </c>
      <c r="Z230" s="4" t="inlineStr">
        <is>
          <t>20 x 20 cm</t>
        </is>
      </c>
      <c r="AJ230" s="4" t="inlineStr">
        <is>
          <t>piso y pared</t>
        </is>
      </c>
      <c r="AK230" s="5" t="inlineStr">
        <is>
          <t>material: ceramica · ancho_cm: 20 · piezas_m2: 25</t>
        </is>
      </c>
    </row>
    <row r="231">
      <c r="A231" s="7" t="inlineStr">
        <is>
          <t>MAT-08-082</t>
        </is>
      </c>
      <c r="B231" s="7" t="inlineStr">
        <is>
          <t>Materiales</t>
        </is>
      </c>
      <c r="C231" s="7" t="inlineStr">
        <is>
          <t>Pisos y revestimientos</t>
        </is>
      </c>
      <c r="D231" s="5" t="inlineStr">
        <is>
          <t>Cerámica de piso y pared, 20 x 6.5 cm</t>
        </is>
      </c>
      <c r="E231" s="5" t="inlineStr">
        <is>
          <t>Baldosa de campo de 20 x 6.5 cm, pasta cerámica esmaltada. El color, el diseño y la marca son de la cotización</t>
        </is>
      </c>
      <c r="F231" s="5" t="inlineStr">
        <is>
          <t>Material retirado en almacén</t>
        </is>
      </c>
      <c r="G231" s="5" t="inlineStr">
        <is>
          <t>piso, cerámica, porcelanato, baldosa, azulejo, revestimiento, loza</t>
        </is>
      </c>
      <c r="H231" s="7" t="inlineStr">
        <is>
          <t>m²</t>
        </is>
      </c>
      <c r="I231" s="7" t="inlineStr">
        <is>
          <t>Pisos</t>
        </is>
      </c>
      <c r="J231" s="7" t="inlineStr">
        <is>
          <t>estandar</t>
        </is>
      </c>
      <c r="K231" s="7" t="inlineStr">
        <is>
          <t>importado</t>
        </is>
      </c>
      <c r="L231" s="7" t="inlineStr">
        <is>
          <t>Verificado</t>
        </is>
      </c>
      <c r="M231" s="8" t="n">
        <v>1</v>
      </c>
      <c r="N231" s="9" t="n">
        <v>2621.99</v>
      </c>
      <c r="O231" s="9" t="n">
        <v>2599.62</v>
      </c>
      <c r="P231" s="9" t="n">
        <v>2644.36</v>
      </c>
      <c r="Q231" s="7" t="inlineStr">
        <is>
          <t>Sí</t>
        </is>
      </c>
      <c r="R231" s="9">
        <f>IF(N231="","",IF(Q231="Sí",ROUND(N231/1.18,2),N231))</f>
        <v/>
      </c>
      <c r="S231" s="7" t="inlineStr">
        <is>
          <t>2026-09-09</t>
        </is>
      </c>
      <c r="T231" s="5" t="inlineStr">
        <is>
          <t>2 cotizaciones de proveedores</t>
        </is>
      </c>
      <c r="X231" s="4" t="n">
        <v>20</v>
      </c>
      <c r="Z231" s="4" t="inlineStr">
        <is>
          <t>20 x 6.5 cm</t>
        </is>
      </c>
      <c r="AJ231" s="4" t="inlineStr">
        <is>
          <t>piso y pared</t>
        </is>
      </c>
      <c r="AK231" s="5" t="inlineStr">
        <is>
          <t>material: ceramica · ancho_cm: 6.5 · piezas_m2: 77.14 · acabado: mate · espesor_mm: 9</t>
        </is>
      </c>
    </row>
    <row r="232">
      <c r="A232" s="7" t="inlineStr">
        <is>
          <t>MAT-08-083</t>
        </is>
      </c>
      <c r="B232" s="7" t="inlineStr">
        <is>
          <t>Materiales</t>
        </is>
      </c>
      <c r="C232" s="7" t="inlineStr">
        <is>
          <t>Pisos y revestimientos</t>
        </is>
      </c>
      <c r="D232" s="5" t="inlineStr">
        <is>
          <t>Cerámica de piso y pared, 22.3 x 22.3 cm</t>
        </is>
      </c>
      <c r="E232" s="5" t="inlineStr">
        <is>
          <t>Baldosa de campo de 22.3 x 22.3 cm, pasta cerámica esmaltada. El color, el diseño y la marca son de la cotización</t>
        </is>
      </c>
      <c r="F232" s="5" t="inlineStr">
        <is>
          <t>Material retirado en almacén</t>
        </is>
      </c>
      <c r="G232" s="5" t="inlineStr">
        <is>
          <t>piso, cerámica, porcelanato, baldosa, azulejo, revestimiento, loza</t>
        </is>
      </c>
      <c r="H232" s="7" t="inlineStr">
        <is>
          <t>m²</t>
        </is>
      </c>
      <c r="I232" s="7" t="inlineStr">
        <is>
          <t>Pisos</t>
        </is>
      </c>
      <c r="J232" s="7" t="inlineStr">
        <is>
          <t>estandar</t>
        </is>
      </c>
      <c r="K232" s="7" t="inlineStr">
        <is>
          <t>importado</t>
        </is>
      </c>
      <c r="L232" s="7" t="inlineStr">
        <is>
          <t>Verificado</t>
        </is>
      </c>
      <c r="M232" s="8" t="n">
        <v>1</v>
      </c>
      <c r="N232" s="9" t="n">
        <v>2550.6</v>
      </c>
      <c r="O232" s="9" t="n">
        <v>2550.6</v>
      </c>
      <c r="P232" s="9" t="n">
        <v>2550.6</v>
      </c>
      <c r="Q232" s="7" t="inlineStr">
        <is>
          <t>Sí</t>
        </is>
      </c>
      <c r="R232" s="9">
        <f>IF(N232="","",IF(Q232="Sí",ROUND(N232/1.18,2),N232))</f>
        <v/>
      </c>
      <c r="S232" s="7" t="inlineStr">
        <is>
          <t>2026-09-09</t>
        </is>
      </c>
      <c r="T232" s="5" t="inlineStr">
        <is>
          <t>1 cotización de proveedores</t>
        </is>
      </c>
      <c r="X232" s="4" t="n">
        <v>22.3</v>
      </c>
      <c r="Z232" s="4" t="inlineStr">
        <is>
          <t>22.3 x 22.3 cm</t>
        </is>
      </c>
      <c r="AJ232" s="4" t="inlineStr">
        <is>
          <t>piso y pared</t>
        </is>
      </c>
      <c r="AK232" s="5" t="inlineStr">
        <is>
          <t>material: ceramica · ancho_cm: 22.3 · piezas_m2: 20 · espesor_mm: 8</t>
        </is>
      </c>
    </row>
    <row r="233">
      <c r="A233" s="7" t="inlineStr">
        <is>
          <t>MAT-08-084</t>
        </is>
      </c>
      <c r="B233" s="7" t="inlineStr">
        <is>
          <t>Materiales</t>
        </is>
      </c>
      <c r="C233" s="7" t="inlineStr">
        <is>
          <t>Pisos y revestimientos</t>
        </is>
      </c>
      <c r="D233" s="5" t="inlineStr">
        <is>
          <t>Cerámica de piso y pared, 22.8 x 20 cm</t>
        </is>
      </c>
      <c r="E233" s="5" t="inlineStr">
        <is>
          <t>Baldosa de campo de 22.8 x 20 cm, pasta cerámica esmaltada. El color, el diseño y la marca son de la cotización</t>
        </is>
      </c>
      <c r="F233" s="5" t="inlineStr">
        <is>
          <t>Material retirado en almacén</t>
        </is>
      </c>
      <c r="G233" s="5" t="inlineStr">
        <is>
          <t>piso, cerámica, porcelanato, baldosa, azulejo, revestimiento, loza</t>
        </is>
      </c>
      <c r="H233" s="7" t="inlineStr">
        <is>
          <t>m²</t>
        </is>
      </c>
      <c r="I233" s="7" t="inlineStr">
        <is>
          <t>Pisos</t>
        </is>
      </c>
      <c r="J233" s="7" t="inlineStr">
        <is>
          <t>estandar</t>
        </is>
      </c>
      <c r="K233" s="7" t="inlineStr">
        <is>
          <t>importado</t>
        </is>
      </c>
      <c r="L233" s="7" t="inlineStr">
        <is>
          <t>Verificado</t>
        </is>
      </c>
      <c r="M233" s="8" t="n">
        <v>1</v>
      </c>
      <c r="N233" s="9" t="n">
        <v>2071.61</v>
      </c>
      <c r="O233" s="9" t="n">
        <v>1614.78</v>
      </c>
      <c r="P233" s="9" t="n">
        <v>3195.27</v>
      </c>
      <c r="Q233" s="7" t="inlineStr">
        <is>
          <t>Sí</t>
        </is>
      </c>
      <c r="R233" s="9">
        <f>IF(N233="","",IF(Q233="Sí",ROUND(N233/1.18,2),N233))</f>
        <v/>
      </c>
      <c r="S233" s="7" t="inlineStr">
        <is>
          <t>2026-09-09</t>
        </is>
      </c>
      <c r="T233" s="5" t="inlineStr">
        <is>
          <t>5 cotizaciones de proveedores</t>
        </is>
      </c>
      <c r="X233" s="4" t="n">
        <v>22.8</v>
      </c>
      <c r="Z233" s="4" t="inlineStr">
        <is>
          <t>22.8 x 20 cm</t>
        </is>
      </c>
      <c r="AJ233" s="4" t="inlineStr">
        <is>
          <t>piso y pared</t>
        </is>
      </c>
      <c r="AK233" s="5" t="inlineStr">
        <is>
          <t>material: ceramica · ancho_cm: 20 · piezas_m2: 28.57 · acabado: mate · espesor_mm: 9</t>
        </is>
      </c>
    </row>
    <row r="234">
      <c r="A234" s="7" t="inlineStr">
        <is>
          <t>MAT-08-085</t>
        </is>
      </c>
      <c r="B234" s="7" t="inlineStr">
        <is>
          <t>Materiales</t>
        </is>
      </c>
      <c r="C234" s="7" t="inlineStr">
        <is>
          <t>Pisos y revestimientos</t>
        </is>
      </c>
      <c r="D234" s="5" t="inlineStr">
        <is>
          <t>Cerámica de piso y pared, 25 x 25 cm</t>
        </is>
      </c>
      <c r="E234" s="5" t="inlineStr">
        <is>
          <t>Baldosa de campo de 25 x 25 cm, pasta cerámica esmaltada. El color, el diseño y la marca son de la cotización</t>
        </is>
      </c>
      <c r="F234" s="5" t="inlineStr">
        <is>
          <t>Material retirado en almacén</t>
        </is>
      </c>
      <c r="G234" s="5" t="inlineStr">
        <is>
          <t>piso, cerámica, porcelanato, baldosa, azulejo, revestimiento, loza</t>
        </is>
      </c>
      <c r="H234" s="7" t="inlineStr">
        <is>
          <t>m²</t>
        </is>
      </c>
      <c r="I234" s="7" t="inlineStr">
        <is>
          <t>Pisos</t>
        </is>
      </c>
      <c r="J234" s="7" t="inlineStr">
        <is>
          <t>estandar</t>
        </is>
      </c>
      <c r="K234" s="7" t="inlineStr">
        <is>
          <t>importado</t>
        </is>
      </c>
      <c r="L234" s="7" t="inlineStr">
        <is>
          <t>Verificado</t>
        </is>
      </c>
      <c r="M234" s="8" t="n">
        <v>1</v>
      </c>
      <c r="N234" s="9" t="n">
        <v>1641.67</v>
      </c>
      <c r="O234" s="9" t="n">
        <v>1470.37</v>
      </c>
      <c r="P234" s="9" t="n">
        <v>1643.9</v>
      </c>
      <c r="Q234" s="7" t="inlineStr">
        <is>
          <t>Sí</t>
        </is>
      </c>
      <c r="R234" s="9">
        <f>IF(N234="","",IF(Q234="Sí",ROUND(N234/1.18,2),N234))</f>
        <v/>
      </c>
      <c r="S234" s="7" t="inlineStr">
        <is>
          <t>2026-09-09</t>
        </is>
      </c>
      <c r="T234" s="5" t="inlineStr">
        <is>
          <t>3 cotizaciones de proveedores</t>
        </is>
      </c>
      <c r="X234" s="4" t="n">
        <v>25</v>
      </c>
      <c r="Z234" s="4" t="inlineStr">
        <is>
          <t>25 x 25 cm</t>
        </is>
      </c>
      <c r="AJ234" s="4" t="inlineStr">
        <is>
          <t>piso y pared</t>
        </is>
      </c>
      <c r="AK234" s="5" t="inlineStr">
        <is>
          <t>material: ceramica · ancho_cm: 25 · piezas_m2: 15.92 · espesor_mm: 9</t>
        </is>
      </c>
    </row>
    <row r="235">
      <c r="A235" s="7" t="inlineStr">
        <is>
          <t>MAT-08-086</t>
        </is>
      </c>
      <c r="B235" s="7" t="inlineStr">
        <is>
          <t>Materiales</t>
        </is>
      </c>
      <c r="C235" s="7" t="inlineStr">
        <is>
          <t>Pisos y revestimientos</t>
        </is>
      </c>
      <c r="D235" s="5" t="inlineStr">
        <is>
          <t>Cerámica de piso y pared, 26.8 x 23.2 cm</t>
        </is>
      </c>
      <c r="E235" s="5" t="inlineStr">
        <is>
          <t>Baldosa de campo de 26.8 x 23.2 cm, pasta cerámica esmaltada. El color, el diseño y la marca son de la cotización</t>
        </is>
      </c>
      <c r="F235" s="5" t="inlineStr">
        <is>
          <t>Material retirado en almacén</t>
        </is>
      </c>
      <c r="G235" s="5" t="inlineStr">
        <is>
          <t>piso, cerámica, porcelanato, baldosa, azulejo, revestimiento, loza</t>
        </is>
      </c>
      <c r="H235" s="7" t="inlineStr">
        <is>
          <t>m²</t>
        </is>
      </c>
      <c r="I235" s="7" t="inlineStr">
        <is>
          <t>Pisos</t>
        </is>
      </c>
      <c r="J235" s="7" t="inlineStr">
        <is>
          <t>estandar</t>
        </is>
      </c>
      <c r="K235" s="7" t="inlineStr">
        <is>
          <t>importado</t>
        </is>
      </c>
      <c r="L235" s="7" t="inlineStr">
        <is>
          <t>Verificado</t>
        </is>
      </c>
      <c r="M235" s="8" t="n">
        <v>1</v>
      </c>
      <c r="N235" s="9" t="n">
        <v>2504.68</v>
      </c>
      <c r="O235" s="9" t="n">
        <v>2504.68</v>
      </c>
      <c r="P235" s="9" t="n">
        <v>2504.68</v>
      </c>
      <c r="Q235" s="7" t="inlineStr">
        <is>
          <t>Sí</t>
        </is>
      </c>
      <c r="R235" s="9">
        <f>IF(N235="","",IF(Q235="Sí",ROUND(N235/1.18,2),N235))</f>
        <v/>
      </c>
      <c r="S235" s="7" t="inlineStr">
        <is>
          <t>2026-09-09</t>
        </is>
      </c>
      <c r="T235" s="5" t="inlineStr">
        <is>
          <t>1 cotización de proveedores</t>
        </is>
      </c>
      <c r="X235" s="4" t="n">
        <v>26.8</v>
      </c>
      <c r="Z235" s="4" t="inlineStr">
        <is>
          <t>26.8 x 23.2 cm</t>
        </is>
      </c>
      <c r="AJ235" s="4" t="inlineStr">
        <is>
          <t>piso y pared</t>
        </is>
      </c>
      <c r="AK235" s="5" t="inlineStr">
        <is>
          <t>material: ceramica · ancho_cm: 23.2 · piezas_m2: 21.62 · espesor_mm: 8</t>
        </is>
      </c>
    </row>
    <row r="236">
      <c r="A236" s="7" t="inlineStr">
        <is>
          <t>MAT-08-087</t>
        </is>
      </c>
      <c r="B236" s="7" t="inlineStr">
        <is>
          <t>Materiales</t>
        </is>
      </c>
      <c r="C236" s="7" t="inlineStr">
        <is>
          <t>Pisos y revestimientos</t>
        </is>
      </c>
      <c r="D236" s="5" t="inlineStr">
        <is>
          <t>Cerámica de piso y pared, 30 x 25 cm</t>
        </is>
      </c>
      <c r="E236" s="5" t="inlineStr">
        <is>
          <t>Baldosa de campo de 30 x 25 cm, pasta cerámica esmaltada. El color, el diseño y la marca son de la cotización</t>
        </is>
      </c>
      <c r="F236" s="5" t="inlineStr">
        <is>
          <t>Material retirado en almacén</t>
        </is>
      </c>
      <c r="G236" s="5" t="inlineStr">
        <is>
          <t>piso, cerámica, porcelanato, baldosa, azulejo, revestimiento, loza</t>
        </is>
      </c>
      <c r="H236" s="7" t="inlineStr">
        <is>
          <t>m²</t>
        </is>
      </c>
      <c r="I236" s="7" t="inlineStr">
        <is>
          <t>Pisos</t>
        </is>
      </c>
      <c r="J236" s="7" t="inlineStr">
        <is>
          <t>estandar</t>
        </is>
      </c>
      <c r="K236" s="7" t="inlineStr">
        <is>
          <t>importado</t>
        </is>
      </c>
      <c r="L236" s="7" t="inlineStr">
        <is>
          <t>Verificado</t>
        </is>
      </c>
      <c r="M236" s="8" t="n">
        <v>1</v>
      </c>
      <c r="N236" s="9" t="n">
        <v>1914.66</v>
      </c>
      <c r="O236" s="9" t="n">
        <v>1914.66</v>
      </c>
      <c r="P236" s="9" t="n">
        <v>1914.66</v>
      </c>
      <c r="Q236" s="7" t="inlineStr">
        <is>
          <t>Sí</t>
        </is>
      </c>
      <c r="R236" s="9">
        <f>IF(N236="","",IF(Q236="Sí",ROUND(N236/1.18,2),N236))</f>
        <v/>
      </c>
      <c r="S236" s="7" t="inlineStr">
        <is>
          <t>2026-09-09</t>
        </is>
      </c>
      <c r="T236" s="5" t="inlineStr">
        <is>
          <t>1 cotización de proveedores</t>
        </is>
      </c>
      <c r="X236" s="4" t="n">
        <v>30</v>
      </c>
      <c r="Z236" s="4" t="inlineStr">
        <is>
          <t>30 x 25 cm</t>
        </is>
      </c>
      <c r="AJ236" s="4" t="inlineStr">
        <is>
          <t>piso y pared</t>
        </is>
      </c>
      <c r="AK236" s="5" t="inlineStr">
        <is>
          <t>material: ceramica · ancho_cm: 25 · piezas_m2: 18 · acabado: mate · espesor_mm: 9</t>
        </is>
      </c>
    </row>
    <row r="237">
      <c r="A237" s="7" t="inlineStr">
        <is>
          <t>MAT-08-088</t>
        </is>
      </c>
      <c r="B237" s="7" t="inlineStr">
        <is>
          <t>Materiales</t>
        </is>
      </c>
      <c r="C237" s="7" t="inlineStr">
        <is>
          <t>Pisos y revestimientos</t>
        </is>
      </c>
      <c r="D237" s="5" t="inlineStr">
        <is>
          <t>Cerámica de piso y pared, 40 x 25 cm</t>
        </is>
      </c>
      <c r="E237" s="5" t="inlineStr">
        <is>
          <t>Baldosa de campo de 40 x 25 cm, pasta cerámica esmaltada. El color, el diseño y la marca son de la cotización</t>
        </is>
      </c>
      <c r="F237" s="5" t="inlineStr">
        <is>
          <t>Material retirado en almacén</t>
        </is>
      </c>
      <c r="G237" s="5" t="inlineStr">
        <is>
          <t>piso, cerámica, porcelanato, baldosa, azulejo, revestimiento, loza</t>
        </is>
      </c>
      <c r="H237" s="7" t="inlineStr">
        <is>
          <t>m²</t>
        </is>
      </c>
      <c r="I237" s="7" t="inlineStr">
        <is>
          <t>Pisos</t>
        </is>
      </c>
      <c r="J237" s="7" t="inlineStr">
        <is>
          <t>estandar</t>
        </is>
      </c>
      <c r="K237" s="7" t="inlineStr">
        <is>
          <t>importado</t>
        </is>
      </c>
      <c r="L237" s="7" t="inlineStr">
        <is>
          <t>Verificado</t>
        </is>
      </c>
      <c r="M237" s="8" t="n">
        <v>1</v>
      </c>
      <c r="N237" s="9" t="n">
        <v>779.2</v>
      </c>
      <c r="O237" s="9" t="n">
        <v>779.2</v>
      </c>
      <c r="P237" s="9" t="n">
        <v>779.2</v>
      </c>
      <c r="Q237" s="7" t="inlineStr">
        <is>
          <t>Sí</t>
        </is>
      </c>
      <c r="R237" s="9">
        <f>IF(N237="","",IF(Q237="Sí",ROUND(N237/1.18,2),N237))</f>
        <v/>
      </c>
      <c r="S237" s="7" t="inlineStr">
        <is>
          <t>2026-09-09</t>
        </is>
      </c>
      <c r="T237" s="5" t="inlineStr">
        <is>
          <t>1 cotización de proveedores</t>
        </is>
      </c>
      <c r="X237" s="4" t="n">
        <v>40</v>
      </c>
      <c r="Z237" s="4" t="inlineStr">
        <is>
          <t>40 x 25 cm</t>
        </is>
      </c>
      <c r="AJ237" s="4" t="inlineStr">
        <is>
          <t>piso y pared</t>
        </is>
      </c>
      <c r="AK237" s="5" t="inlineStr">
        <is>
          <t>material: ceramica · ancho_cm: 25 · piezas_m2: 10 · acabado: mate · espesor_mm: 9</t>
        </is>
      </c>
    </row>
    <row r="238">
      <c r="A238" s="7" t="inlineStr">
        <is>
          <t>MAT-08-089</t>
        </is>
      </c>
      <c r="B238" s="7" t="inlineStr">
        <is>
          <t>Materiales</t>
        </is>
      </c>
      <c r="C238" s="7" t="inlineStr">
        <is>
          <t>Pisos y revestimientos</t>
        </is>
      </c>
      <c r="D238" s="5" t="inlineStr">
        <is>
          <t>Cerámica de piso y pared, 45 x 45 cm</t>
        </is>
      </c>
      <c r="E238" s="5" t="inlineStr">
        <is>
          <t>Baldosa de campo de 45 x 45 cm, pasta cerámica esmaltada. El color, el diseño y la marca son de la cotización</t>
        </is>
      </c>
      <c r="F238" s="5" t="inlineStr">
        <is>
          <t>Material retirado en almacén</t>
        </is>
      </c>
      <c r="G238" s="5" t="inlineStr">
        <is>
          <t>piso, cerámica, porcelanato, baldosa, azulejo, revestimiento, loza</t>
        </is>
      </c>
      <c r="H238" s="7" t="inlineStr">
        <is>
          <t>m²</t>
        </is>
      </c>
      <c r="I238" s="7" t="inlineStr">
        <is>
          <t>Pisos</t>
        </is>
      </c>
      <c r="J238" s="7" t="inlineStr">
        <is>
          <t>estandar</t>
        </is>
      </c>
      <c r="K238" s="7" t="inlineStr">
        <is>
          <t>importado</t>
        </is>
      </c>
      <c r="L238" s="7" t="inlineStr">
        <is>
          <t>Verificado</t>
        </is>
      </c>
      <c r="M238" s="8" t="n">
        <v>1</v>
      </c>
      <c r="N238" s="9" t="n">
        <v>927.46</v>
      </c>
      <c r="O238" s="9" t="n">
        <v>666.6799999999999</v>
      </c>
      <c r="P238" s="9" t="n">
        <v>1415.45</v>
      </c>
      <c r="Q238" s="7" t="inlineStr">
        <is>
          <t>Sí</t>
        </is>
      </c>
      <c r="R238" s="9">
        <f>IF(N238="","",IF(Q238="Sí",ROUND(N238/1.18,2),N238))</f>
        <v/>
      </c>
      <c r="S238" s="7" t="inlineStr">
        <is>
          <t>2026-09-09</t>
        </is>
      </c>
      <c r="T238" s="5" t="inlineStr">
        <is>
          <t>23 cotizaciones de proveedores</t>
        </is>
      </c>
      <c r="X238" s="4" t="n">
        <v>45</v>
      </c>
      <c r="Z238" s="4" t="inlineStr">
        <is>
          <t>45 x 45 cm</t>
        </is>
      </c>
      <c r="AJ238" s="4" t="inlineStr">
        <is>
          <t>piso y pared</t>
        </is>
      </c>
      <c r="AK238" s="5" t="inlineStr">
        <is>
          <t>material: ceramica · ancho_cm: 45</t>
        </is>
      </c>
    </row>
    <row r="239">
      <c r="A239" s="7" t="inlineStr">
        <is>
          <t>MAT-08-090</t>
        </is>
      </c>
      <c r="B239" s="7" t="inlineStr">
        <is>
          <t>Materiales</t>
        </is>
      </c>
      <c r="C239" s="7" t="inlineStr">
        <is>
          <t>Pisos y revestimientos</t>
        </is>
      </c>
      <c r="D239" s="5" t="inlineStr">
        <is>
          <t>Cerámica de piso y pared, 55 x 33 cm</t>
        </is>
      </c>
      <c r="E239" s="5" t="inlineStr">
        <is>
          <t>Baldosa de campo de 55 x 33 cm, pasta cerámica esmaltada. El color, el diseño y la marca son de la cotización</t>
        </is>
      </c>
      <c r="F239" s="5" t="inlineStr">
        <is>
          <t>Material retirado en almacén</t>
        </is>
      </c>
      <c r="G239" s="5" t="inlineStr">
        <is>
          <t>piso, cerámica, porcelanato, baldosa, azulejo, revestimiento, loza</t>
        </is>
      </c>
      <c r="H239" s="7" t="inlineStr">
        <is>
          <t>m²</t>
        </is>
      </c>
      <c r="I239" s="7" t="inlineStr">
        <is>
          <t>Pisos</t>
        </is>
      </c>
      <c r="J239" s="7" t="inlineStr">
        <is>
          <t>estandar</t>
        </is>
      </c>
      <c r="K239" s="7" t="inlineStr">
        <is>
          <t>importado</t>
        </is>
      </c>
      <c r="L239" s="7" t="inlineStr">
        <is>
          <t>Verificado</t>
        </is>
      </c>
      <c r="M239" s="8" t="n">
        <v>1</v>
      </c>
      <c r="N239" s="9" t="n">
        <v>837.58</v>
      </c>
      <c r="O239" s="9" t="n">
        <v>811.99</v>
      </c>
      <c r="P239" s="9" t="n">
        <v>863.16</v>
      </c>
      <c r="Q239" s="7" t="inlineStr">
        <is>
          <t>Sí</t>
        </is>
      </c>
      <c r="R239" s="9">
        <f>IF(N239="","",IF(Q239="Sí",ROUND(N239/1.18,2),N239))</f>
        <v/>
      </c>
      <c r="S239" s="7" t="inlineStr">
        <is>
          <t>2026-09-09</t>
        </is>
      </c>
      <c r="T239" s="5" t="inlineStr">
        <is>
          <t>2 cotizaciones de proveedores</t>
        </is>
      </c>
      <c r="X239" s="4" t="n">
        <v>55</v>
      </c>
      <c r="Z239" s="4" t="inlineStr">
        <is>
          <t>55 x 33 cm</t>
        </is>
      </c>
      <c r="AJ239" s="4" t="inlineStr">
        <is>
          <t>piso y pared</t>
        </is>
      </c>
      <c r="AK239" s="5" t="inlineStr">
        <is>
          <t>material: ceramica · ancho_cm: 33 · piezas_m2: 5.52 · acabado: brillante · espesor_mm: 10</t>
        </is>
      </c>
    </row>
    <row r="240">
      <c r="A240" s="7" t="inlineStr">
        <is>
          <t>MAT-08-091</t>
        </is>
      </c>
      <c r="B240" s="7" t="inlineStr">
        <is>
          <t>Materiales</t>
        </is>
      </c>
      <c r="C240" s="7" t="inlineStr">
        <is>
          <t>Pisos y revestimientos</t>
        </is>
      </c>
      <c r="D240" s="5" t="inlineStr">
        <is>
          <t>Cerámica de piso y pared, 58 x 19 cm</t>
        </is>
      </c>
      <c r="E240" s="5" t="inlineStr">
        <is>
          <t>Baldosa de campo de 58 x 19 cm, pasta cerámica esmaltada. El color, el diseño y la marca son de la cotización</t>
        </is>
      </c>
      <c r="F240" s="5" t="inlineStr">
        <is>
          <t>Material retirado en almacén</t>
        </is>
      </c>
      <c r="G240" s="5" t="inlineStr">
        <is>
          <t>piso, cerámica, porcelanato, baldosa, azulejo, revestimiento, loza</t>
        </is>
      </c>
      <c r="H240" s="7" t="inlineStr">
        <is>
          <t>m²</t>
        </is>
      </c>
      <c r="I240" s="7" t="inlineStr">
        <is>
          <t>Pisos</t>
        </is>
      </c>
      <c r="J240" s="7" t="inlineStr">
        <is>
          <t>estandar</t>
        </is>
      </c>
      <c r="K240" s="7" t="inlineStr">
        <is>
          <t>importado</t>
        </is>
      </c>
      <c r="L240" s="7" t="inlineStr">
        <is>
          <t>Verificado</t>
        </is>
      </c>
      <c r="M240" s="8" t="n">
        <v>1</v>
      </c>
      <c r="N240" s="9" t="n">
        <v>884.59</v>
      </c>
      <c r="O240" s="9" t="n">
        <v>851.73</v>
      </c>
      <c r="P240" s="9" t="n">
        <v>917.45</v>
      </c>
      <c r="Q240" s="7" t="inlineStr">
        <is>
          <t>Sí</t>
        </is>
      </c>
      <c r="R240" s="9">
        <f>IF(N240="","",IF(Q240="Sí",ROUND(N240/1.18,2),N240))</f>
        <v/>
      </c>
      <c r="S240" s="7" t="inlineStr">
        <is>
          <t>2026-09-09</t>
        </is>
      </c>
      <c r="T240" s="5" t="inlineStr">
        <is>
          <t>2 cotizaciones de proveedores</t>
        </is>
      </c>
      <c r="X240" s="4" t="n">
        <v>58</v>
      </c>
      <c r="Z240" s="4" t="inlineStr">
        <is>
          <t>58 x 19 cm</t>
        </is>
      </c>
      <c r="AJ240" s="4" t="inlineStr">
        <is>
          <t>piso y pared</t>
        </is>
      </c>
      <c r="AK240" s="5" t="inlineStr">
        <is>
          <t>material: ceramica · ancho_cm: 19 · piezas_m2: 9.09 · acabado: mate · espesor_mm: 8</t>
        </is>
      </c>
    </row>
    <row r="241">
      <c r="A241" s="7" t="inlineStr">
        <is>
          <t>MAT-08-092</t>
        </is>
      </c>
      <c r="B241" s="7" t="inlineStr">
        <is>
          <t>Materiales</t>
        </is>
      </c>
      <c r="C241" s="7" t="inlineStr">
        <is>
          <t>Pisos y revestimientos</t>
        </is>
      </c>
      <c r="D241" s="5" t="inlineStr">
        <is>
          <t>Cerámica de piso y pared, 58 x 58 cm</t>
        </is>
      </c>
      <c r="E241" s="5" t="inlineStr">
        <is>
          <t>Baldosa de campo de 58 x 58 cm, pasta cerámica esmaltada. El color, el diseño y la marca son de la cotización</t>
        </is>
      </c>
      <c r="F241" s="5" t="inlineStr">
        <is>
          <t>Material retirado en almacén</t>
        </is>
      </c>
      <c r="G241" s="5" t="inlineStr">
        <is>
          <t>piso, cerámica, porcelanato, baldosa, azulejo, revestimiento, loza</t>
        </is>
      </c>
      <c r="H241" s="7" t="inlineStr">
        <is>
          <t>m²</t>
        </is>
      </c>
      <c r="I241" s="7" t="inlineStr">
        <is>
          <t>Pisos</t>
        </is>
      </c>
      <c r="J241" s="7" t="inlineStr">
        <is>
          <t>estandar</t>
        </is>
      </c>
      <c r="K241" s="7" t="inlineStr">
        <is>
          <t>importado</t>
        </is>
      </c>
      <c r="L241" s="7" t="inlineStr">
        <is>
          <t>Verificado</t>
        </is>
      </c>
      <c r="M241" s="8" t="n">
        <v>1</v>
      </c>
      <c r="N241" s="9" t="n">
        <v>1407.51</v>
      </c>
      <c r="O241" s="9" t="n">
        <v>1267.19</v>
      </c>
      <c r="P241" s="9" t="n">
        <v>1547.83</v>
      </c>
      <c r="Q241" s="7" t="inlineStr">
        <is>
          <t>Sí</t>
        </is>
      </c>
      <c r="R241" s="9">
        <f>IF(N241="","",IF(Q241="Sí",ROUND(N241/1.18,2),N241))</f>
        <v/>
      </c>
      <c r="S241" s="7" t="inlineStr">
        <is>
          <t>2026-09-09</t>
        </is>
      </c>
      <c r="T241" s="5" t="inlineStr">
        <is>
          <t>2 cotizaciones de proveedores</t>
        </is>
      </c>
      <c r="X241" s="4" t="n">
        <v>58</v>
      </c>
      <c r="Z241" s="4" t="inlineStr">
        <is>
          <t>58 x 58 cm</t>
        </is>
      </c>
      <c r="AJ241" s="4" t="inlineStr">
        <is>
          <t>piso y pared</t>
        </is>
      </c>
      <c r="AK241" s="5" t="inlineStr">
        <is>
          <t>material: ceramica · ancho_cm: 58 · piezas_m2: 2.92 · espesor_mm: 9 · acabado: mate</t>
        </is>
      </c>
    </row>
    <row r="242">
      <c r="A242" s="7" t="inlineStr">
        <is>
          <t>MAT-08-093</t>
        </is>
      </c>
      <c r="B242" s="7" t="inlineStr">
        <is>
          <t>Materiales</t>
        </is>
      </c>
      <c r="C242" s="7" t="inlineStr">
        <is>
          <t>Pisos y revestimientos</t>
        </is>
      </c>
      <c r="D242" s="5" t="inlineStr">
        <is>
          <t>Cerámica de piso y pared, 60 x 20 cm</t>
        </is>
      </c>
      <c r="E242" s="5" t="inlineStr">
        <is>
          <t>Baldosa de campo de 60 x 20 cm, pasta cerámica esmaltada. El color, el diseño y la marca son de la cotización</t>
        </is>
      </c>
      <c r="F242" s="5" t="inlineStr">
        <is>
          <t>Material retirado en almacén</t>
        </is>
      </c>
      <c r="G242" s="5" t="inlineStr">
        <is>
          <t>piso, cerámica, porcelanato, baldosa, azulejo, revestimiento, loza</t>
        </is>
      </c>
      <c r="H242" s="7" t="inlineStr">
        <is>
          <t>m²</t>
        </is>
      </c>
      <c r="I242" s="7" t="inlineStr">
        <is>
          <t>Pisos</t>
        </is>
      </c>
      <c r="J242" s="7" t="inlineStr">
        <is>
          <t>estandar</t>
        </is>
      </c>
      <c r="K242" s="7" t="inlineStr">
        <is>
          <t>importado</t>
        </is>
      </c>
      <c r="L242" s="7" t="inlineStr">
        <is>
          <t>Verificado</t>
        </is>
      </c>
      <c r="M242" s="8" t="n">
        <v>1</v>
      </c>
      <c r="N242" s="9" t="n">
        <v>767.4400000000001</v>
      </c>
      <c r="O242" s="9" t="n">
        <v>482.11</v>
      </c>
      <c r="P242" s="9" t="n">
        <v>995.02</v>
      </c>
      <c r="Q242" s="7" t="inlineStr">
        <is>
          <t>Sí</t>
        </is>
      </c>
      <c r="R242" s="9">
        <f>IF(N242="","",IF(Q242="Sí",ROUND(N242/1.18,2),N242))</f>
        <v/>
      </c>
      <c r="S242" s="7" t="inlineStr">
        <is>
          <t>2026-09-09</t>
        </is>
      </c>
      <c r="T242" s="5" t="inlineStr">
        <is>
          <t>10 cotizaciones de proveedores</t>
        </is>
      </c>
      <c r="X242" s="4" t="n">
        <v>60</v>
      </c>
      <c r="Z242" s="4" t="inlineStr">
        <is>
          <t>60 x 20 cm</t>
        </is>
      </c>
      <c r="AJ242" s="4" t="inlineStr">
        <is>
          <t>piso y pared</t>
        </is>
      </c>
      <c r="AK242" s="5" t="inlineStr">
        <is>
          <t>material: ceramica · ancho_cm: 20</t>
        </is>
      </c>
    </row>
    <row r="243">
      <c r="A243" s="7" t="inlineStr">
        <is>
          <t>MAT-08-094</t>
        </is>
      </c>
      <c r="B243" s="7" t="inlineStr">
        <is>
          <t>Materiales</t>
        </is>
      </c>
      <c r="C243" s="7" t="inlineStr">
        <is>
          <t>Pisos y revestimientos</t>
        </is>
      </c>
      <c r="D243" s="5" t="inlineStr">
        <is>
          <t>Cerámica de piso y pared, 60 x 30 cm</t>
        </is>
      </c>
      <c r="E243" s="5" t="inlineStr">
        <is>
          <t>Baldosa de campo de 60 x 30 cm, pasta cerámica esmaltada. El color, el diseño y la marca son de la cotización</t>
        </is>
      </c>
      <c r="F243" s="5" t="inlineStr">
        <is>
          <t>Material retirado en almacén</t>
        </is>
      </c>
      <c r="G243" s="5" t="inlineStr">
        <is>
          <t>piso, cerámica, porcelanato, baldosa, azulejo, revestimiento, loza</t>
        </is>
      </c>
      <c r="H243" s="7" t="inlineStr">
        <is>
          <t>m²</t>
        </is>
      </c>
      <c r="I243" s="7" t="inlineStr">
        <is>
          <t>Pisos</t>
        </is>
      </c>
      <c r="J243" s="7" t="inlineStr">
        <is>
          <t>estandar</t>
        </is>
      </c>
      <c r="K243" s="7" t="inlineStr">
        <is>
          <t>importado</t>
        </is>
      </c>
      <c r="L243" s="7" t="inlineStr">
        <is>
          <t>Verificado</t>
        </is>
      </c>
      <c r="M243" s="8" t="n">
        <v>1</v>
      </c>
      <c r="N243" s="9" t="n">
        <v>1474.52</v>
      </c>
      <c r="O243" s="9" t="n">
        <v>1048.67</v>
      </c>
      <c r="P243" s="9" t="n">
        <v>1965.14</v>
      </c>
      <c r="Q243" s="7" t="inlineStr">
        <is>
          <t>Sí</t>
        </is>
      </c>
      <c r="R243" s="9">
        <f>IF(N243="","",IF(Q243="Sí",ROUND(N243/1.18,2),N243))</f>
        <v/>
      </c>
      <c r="S243" s="7" t="inlineStr">
        <is>
          <t>2026-09-09</t>
        </is>
      </c>
      <c r="T243" s="5" t="inlineStr">
        <is>
          <t>45 cotizaciones de proveedores</t>
        </is>
      </c>
      <c r="X243" s="4" t="n">
        <v>60</v>
      </c>
      <c r="Z243" s="4" t="inlineStr">
        <is>
          <t>60 x 30 cm</t>
        </is>
      </c>
      <c r="AJ243" s="4" t="inlineStr">
        <is>
          <t>piso y pared</t>
        </is>
      </c>
      <c r="AK243" s="5" t="inlineStr">
        <is>
          <t>material: ceramica · ancho_cm: 30</t>
        </is>
      </c>
    </row>
    <row r="244">
      <c r="A244" s="7" t="inlineStr">
        <is>
          <t>MAT-08-095</t>
        </is>
      </c>
      <c r="B244" s="7" t="inlineStr">
        <is>
          <t>Materiales</t>
        </is>
      </c>
      <c r="C244" s="7" t="inlineStr">
        <is>
          <t>Pisos y revestimientos</t>
        </is>
      </c>
      <c r="D244" s="5" t="inlineStr">
        <is>
          <t>Cerámica de piso y pared, 60 x 60 cm</t>
        </is>
      </c>
      <c r="E244" s="5" t="inlineStr">
        <is>
          <t>Baldosa de campo de 60 x 60 cm, pasta cerámica esmaltada. El color, el diseño y la marca son de la cotización</t>
        </is>
      </c>
      <c r="F244" s="5" t="inlineStr">
        <is>
          <t>Material retirado en almacén</t>
        </is>
      </c>
      <c r="G244" s="5" t="inlineStr">
        <is>
          <t>piso, cerámica, porcelanato, baldosa, azulejo, revestimiento, loza</t>
        </is>
      </c>
      <c r="H244" s="7" t="inlineStr">
        <is>
          <t>m²</t>
        </is>
      </c>
      <c r="I244" s="7" t="inlineStr">
        <is>
          <t>Pisos</t>
        </is>
      </c>
      <c r="J244" s="7" t="inlineStr">
        <is>
          <t>estandar</t>
        </is>
      </c>
      <c r="K244" s="7" t="inlineStr">
        <is>
          <t>importado</t>
        </is>
      </c>
      <c r="L244" s="7" t="inlineStr">
        <is>
          <t>Verificado</t>
        </is>
      </c>
      <c r="M244" s="8" t="n">
        <v>1</v>
      </c>
      <c r="N244" s="9" t="n">
        <v>1251.4</v>
      </c>
      <c r="O244" s="9" t="n">
        <v>461.4</v>
      </c>
      <c r="P244" s="9" t="n">
        <v>2912.35</v>
      </c>
      <c r="Q244" s="7" t="inlineStr">
        <is>
          <t>Sí</t>
        </is>
      </c>
      <c r="R244" s="9">
        <f>IF(N244="","",IF(Q244="Sí",ROUND(N244/1.18,2),N244))</f>
        <v/>
      </c>
      <c r="S244" s="7" t="inlineStr">
        <is>
          <t>2026-09-09</t>
        </is>
      </c>
      <c r="T244" s="5" t="inlineStr">
        <is>
          <t>27 cotizaciones de proveedores</t>
        </is>
      </c>
      <c r="X244" s="4" t="n">
        <v>60</v>
      </c>
      <c r="Z244" s="4" t="inlineStr">
        <is>
          <t>60 x 60 cm</t>
        </is>
      </c>
      <c r="AJ244" s="4" t="inlineStr">
        <is>
          <t>piso y pared</t>
        </is>
      </c>
      <c r="AK244" s="5" t="inlineStr">
        <is>
          <t>material: ceramica · ancho_cm: 60</t>
        </is>
      </c>
    </row>
    <row r="245">
      <c r="A245" s="7" t="inlineStr">
        <is>
          <t>MAT-08-096</t>
        </is>
      </c>
      <c r="B245" s="7" t="inlineStr">
        <is>
          <t>Materiales</t>
        </is>
      </c>
      <c r="C245" s="7" t="inlineStr">
        <is>
          <t>Pisos y revestimientos</t>
        </is>
      </c>
      <c r="D245" s="5" t="inlineStr">
        <is>
          <t>Cerámica de piso y pared, 75 x 25 cm</t>
        </is>
      </c>
      <c r="E245" s="5" t="inlineStr">
        <is>
          <t>Baldosa de campo de 75 x 25 cm, pasta cerámica esmaltada. El color, el diseño y la marca son de la cotización</t>
        </is>
      </c>
      <c r="F245" s="5" t="inlineStr">
        <is>
          <t>Material retirado en almacén</t>
        </is>
      </c>
      <c r="G245" s="5" t="inlineStr">
        <is>
          <t>piso, cerámica, porcelanato, baldosa, azulejo, revestimiento, loza</t>
        </is>
      </c>
      <c r="H245" s="7" t="inlineStr">
        <is>
          <t>m²</t>
        </is>
      </c>
      <c r="I245" s="7" t="inlineStr">
        <is>
          <t>Pisos</t>
        </is>
      </c>
      <c r="J245" s="7" t="inlineStr">
        <is>
          <t>estandar</t>
        </is>
      </c>
      <c r="K245" s="7" t="inlineStr">
        <is>
          <t>importado</t>
        </is>
      </c>
      <c r="L245" s="7" t="inlineStr">
        <is>
          <t>Verificado</t>
        </is>
      </c>
      <c r="M245" s="8" t="n">
        <v>1</v>
      </c>
      <c r="N245" s="9" t="n">
        <v>1257.26</v>
      </c>
      <c r="O245" s="9" t="n">
        <v>915.6799999999999</v>
      </c>
      <c r="P245" s="9" t="n">
        <v>1568.95</v>
      </c>
      <c r="Q245" s="7" t="inlineStr">
        <is>
          <t>Sí</t>
        </is>
      </c>
      <c r="R245" s="9">
        <f>IF(N245="","",IF(Q245="Sí",ROUND(N245/1.18,2),N245))</f>
        <v/>
      </c>
      <c r="S245" s="7" t="inlineStr">
        <is>
          <t>2026-09-09</t>
        </is>
      </c>
      <c r="T245" s="5" t="inlineStr">
        <is>
          <t>16 cotizaciones de proveedores</t>
        </is>
      </c>
      <c r="X245" s="4" t="n">
        <v>75</v>
      </c>
      <c r="Z245" s="4" t="inlineStr">
        <is>
          <t>75 x 25 cm</t>
        </is>
      </c>
      <c r="AJ245" s="4" t="inlineStr">
        <is>
          <t>piso y pared</t>
        </is>
      </c>
      <c r="AK245" s="5" t="inlineStr">
        <is>
          <t>material: ceramica · ancho_cm: 25</t>
        </is>
      </c>
    </row>
    <row r="246">
      <c r="A246" s="7" t="inlineStr">
        <is>
          <t>MAT-08-097</t>
        </is>
      </c>
      <c r="B246" s="7" t="inlineStr">
        <is>
          <t>Materiales</t>
        </is>
      </c>
      <c r="C246" s="7" t="inlineStr">
        <is>
          <t>Pisos y revestimientos</t>
        </is>
      </c>
      <c r="D246" s="5" t="inlineStr">
        <is>
          <t>Cerámica de piso y pared, 80 x 80 cm</t>
        </is>
      </c>
      <c r="E246" s="5" t="inlineStr">
        <is>
          <t>Baldosa de campo de 80 x 80 cm, pasta cerámica esmaltada. El color, el diseño y la marca son de la cotización</t>
        </is>
      </c>
      <c r="F246" s="5" t="inlineStr">
        <is>
          <t>Material retirado en almacén</t>
        </is>
      </c>
      <c r="G246" s="5" t="inlineStr">
        <is>
          <t>piso, cerámica, porcelanato, baldosa, azulejo, revestimiento, loza</t>
        </is>
      </c>
      <c r="H246" s="7" t="inlineStr">
        <is>
          <t>m²</t>
        </is>
      </c>
      <c r="I246" s="7" t="inlineStr">
        <is>
          <t>Pisos</t>
        </is>
      </c>
      <c r="J246" s="7" t="inlineStr">
        <is>
          <t>estandar</t>
        </is>
      </c>
      <c r="K246" s="7" t="inlineStr">
        <is>
          <t>importado</t>
        </is>
      </c>
      <c r="L246" s="7" t="inlineStr">
        <is>
          <t>Verificado</t>
        </is>
      </c>
      <c r="M246" s="8" t="n">
        <v>1</v>
      </c>
      <c r="N246" s="9" t="n">
        <v>929.73</v>
      </c>
      <c r="O246" s="9" t="n">
        <v>908.36</v>
      </c>
      <c r="P246" s="9" t="n">
        <v>951.1</v>
      </c>
      <c r="Q246" s="7" t="inlineStr">
        <is>
          <t>Sí</t>
        </is>
      </c>
      <c r="R246" s="9">
        <f>IF(N246="","",IF(Q246="Sí",ROUND(N246/1.18,2),N246))</f>
        <v/>
      </c>
      <c r="S246" s="7" t="inlineStr">
        <is>
          <t>2026-09-09</t>
        </is>
      </c>
      <c r="T246" s="5" t="inlineStr">
        <is>
          <t>2 cotizaciones de proveedores</t>
        </is>
      </c>
      <c r="X246" s="4" t="n">
        <v>80</v>
      </c>
      <c r="Z246" s="4" t="inlineStr">
        <is>
          <t>80 x 80 cm</t>
        </is>
      </c>
      <c r="AJ246" s="4" t="inlineStr">
        <is>
          <t>piso y pared</t>
        </is>
      </c>
      <c r="AK246" s="5" t="inlineStr">
        <is>
          <t>material: ceramica · ancho_cm: 80 · acabado: pulido · espesor_mm: 10</t>
        </is>
      </c>
    </row>
    <row r="247">
      <c r="A247" s="7" t="inlineStr">
        <is>
          <t>MAT-08-098</t>
        </is>
      </c>
      <c r="B247" s="7" t="inlineStr">
        <is>
          <t>Materiales</t>
        </is>
      </c>
      <c r="C247" s="7" t="inlineStr">
        <is>
          <t>Pisos y revestimientos</t>
        </is>
      </c>
      <c r="D247" s="5" t="inlineStr">
        <is>
          <t>Cerámica de piso y pared, 90 x 15 cm</t>
        </is>
      </c>
      <c r="E247" s="5" t="inlineStr">
        <is>
          <t>Baldosa de campo de 90 x 15 cm, pasta cerámica esmaltada. El color, el diseño y la marca son de la cotización</t>
        </is>
      </c>
      <c r="F247" s="5" t="inlineStr">
        <is>
          <t>Material retirado en almacén</t>
        </is>
      </c>
      <c r="G247" s="5" t="inlineStr">
        <is>
          <t>piso, cerámica, porcelanato, baldosa, azulejo, revestimiento, loza</t>
        </is>
      </c>
      <c r="H247" s="7" t="inlineStr">
        <is>
          <t>m²</t>
        </is>
      </c>
      <c r="I247" s="7" t="inlineStr">
        <is>
          <t>Pisos</t>
        </is>
      </c>
      <c r="J247" s="7" t="inlineStr">
        <is>
          <t>estandar</t>
        </is>
      </c>
      <c r="K247" s="7" t="inlineStr">
        <is>
          <t>importado</t>
        </is>
      </c>
      <c r="L247" s="7" t="inlineStr">
        <is>
          <t>Verificado</t>
        </is>
      </c>
      <c r="M247" s="8" t="n">
        <v>1</v>
      </c>
      <c r="N247" s="9" t="n">
        <v>1496.73</v>
      </c>
      <c r="O247" s="9" t="n">
        <v>1417.32</v>
      </c>
      <c r="P247" s="9" t="n">
        <v>1576.13</v>
      </c>
      <c r="Q247" s="7" t="inlineStr">
        <is>
          <t>Sí</t>
        </is>
      </c>
      <c r="R247" s="9">
        <f>IF(N247="","",IF(Q247="Sí",ROUND(N247/1.18,2),N247))</f>
        <v/>
      </c>
      <c r="S247" s="7" t="inlineStr">
        <is>
          <t>2026-09-09</t>
        </is>
      </c>
      <c r="T247" s="5" t="inlineStr">
        <is>
          <t>2 cotizaciones de proveedores</t>
        </is>
      </c>
      <c r="X247" s="4" t="n">
        <v>90</v>
      </c>
      <c r="Z247" s="4" t="inlineStr">
        <is>
          <t>90 x 15 cm</t>
        </is>
      </c>
      <c r="AJ247" s="4" t="inlineStr">
        <is>
          <t>piso y pared</t>
        </is>
      </c>
      <c r="AK247" s="5" t="inlineStr">
        <is>
          <t>material: ceramica · ancho_cm: 15 · piezas_m2: 7.4 · acabado: mate · espesor_mm: 9</t>
        </is>
      </c>
    </row>
    <row r="248">
      <c r="A248" s="7" t="inlineStr">
        <is>
          <t>MAT-08-099</t>
        </is>
      </c>
      <c r="B248" s="7" t="inlineStr">
        <is>
          <t>Materiales</t>
        </is>
      </c>
      <c r="C248" s="7" t="inlineStr">
        <is>
          <t>Pisos y revestimientos</t>
        </is>
      </c>
      <c r="D248" s="5" t="inlineStr">
        <is>
          <t>Cerámica de piso y pared, 90 x 30 cm</t>
        </is>
      </c>
      <c r="E248" s="5" t="inlineStr">
        <is>
          <t>Baldosa de campo de 90 x 30 cm, pasta cerámica esmaltada. El color, el diseño y la marca son de la cotización</t>
        </is>
      </c>
      <c r="F248" s="5" t="inlineStr">
        <is>
          <t>Material retirado en almacén</t>
        </is>
      </c>
      <c r="G248" s="5" t="inlineStr">
        <is>
          <t>piso, cerámica, porcelanato, baldosa, azulejo, revestimiento, loza</t>
        </is>
      </c>
      <c r="H248" s="7" t="inlineStr">
        <is>
          <t>m²</t>
        </is>
      </c>
      <c r="I248" s="7" t="inlineStr">
        <is>
          <t>Pisos</t>
        </is>
      </c>
      <c r="J248" s="7" t="inlineStr">
        <is>
          <t>estandar</t>
        </is>
      </c>
      <c r="K248" s="7" t="inlineStr">
        <is>
          <t>importado</t>
        </is>
      </c>
      <c r="L248" s="7" t="inlineStr">
        <is>
          <t>Verificado</t>
        </is>
      </c>
      <c r="M248" s="8" t="n">
        <v>1</v>
      </c>
      <c r="N248" s="9" t="n">
        <v>2137.59</v>
      </c>
      <c r="O248" s="9" t="n">
        <v>1180.22</v>
      </c>
      <c r="P248" s="9" t="n">
        <v>3142.97</v>
      </c>
      <c r="Q248" s="7" t="inlineStr">
        <is>
          <t>Sí</t>
        </is>
      </c>
      <c r="R248" s="9">
        <f>IF(N248="","",IF(Q248="Sí",ROUND(N248/1.18,2),N248))</f>
        <v/>
      </c>
      <c r="S248" s="7" t="inlineStr">
        <is>
          <t>2026-09-09</t>
        </is>
      </c>
      <c r="T248" s="5" t="inlineStr">
        <is>
          <t>18 cotizaciones de proveedores</t>
        </is>
      </c>
      <c r="X248" s="4" t="n">
        <v>90</v>
      </c>
      <c r="Z248" s="4" t="inlineStr">
        <is>
          <t>90 x 30 cm</t>
        </is>
      </c>
      <c r="AJ248" s="4" t="inlineStr">
        <is>
          <t>piso y pared</t>
        </is>
      </c>
      <c r="AK248" s="5" t="inlineStr">
        <is>
          <t>material: ceramica · ancho_cm: 30</t>
        </is>
      </c>
    </row>
    <row r="249">
      <c r="A249" s="7" t="inlineStr">
        <is>
          <t>MAT-08-100</t>
        </is>
      </c>
      <c r="B249" s="7" t="inlineStr">
        <is>
          <t>Materiales</t>
        </is>
      </c>
      <c r="C249" s="7" t="inlineStr">
        <is>
          <t>Pisos y revestimientos</t>
        </is>
      </c>
      <c r="D249" s="5" t="inlineStr">
        <is>
          <t>Cerámica de piso y pared, 90 x 45 cm</t>
        </is>
      </c>
      <c r="E249" s="5" t="inlineStr">
        <is>
          <t>Baldosa de campo de 90 x 45 cm, pasta cerámica esmaltada. El color, el diseño y la marca son de la cotización</t>
        </is>
      </c>
      <c r="F249" s="5" t="inlineStr">
        <is>
          <t>Material retirado en almacén</t>
        </is>
      </c>
      <c r="G249" s="5" t="inlineStr">
        <is>
          <t>piso, cerámica, porcelanato, baldosa, azulejo, revestimiento, loza</t>
        </is>
      </c>
      <c r="H249" s="7" t="inlineStr">
        <is>
          <t>m²</t>
        </is>
      </c>
      <c r="I249" s="7" t="inlineStr">
        <is>
          <t>Pisos</t>
        </is>
      </c>
      <c r="J249" s="7" t="inlineStr">
        <is>
          <t>estandar</t>
        </is>
      </c>
      <c r="K249" s="7" t="inlineStr">
        <is>
          <t>importado</t>
        </is>
      </c>
      <c r="L249" s="7" t="inlineStr">
        <is>
          <t>Verificado</t>
        </is>
      </c>
      <c r="M249" s="8" t="n">
        <v>1</v>
      </c>
      <c r="N249" s="9" t="n">
        <v>1964.77</v>
      </c>
      <c r="O249" s="9" t="n">
        <v>1367.94</v>
      </c>
      <c r="P249" s="9" t="n">
        <v>2067.73</v>
      </c>
      <c r="Q249" s="7" t="inlineStr">
        <is>
          <t>Sí</t>
        </is>
      </c>
      <c r="R249" s="9">
        <f>IF(N249="","",IF(Q249="Sí",ROUND(N249/1.18,2),N249))</f>
        <v/>
      </c>
      <c r="S249" s="7" t="inlineStr">
        <is>
          <t>2026-09-09</t>
        </is>
      </c>
      <c r="T249" s="5" t="inlineStr">
        <is>
          <t>6 cotizaciones de proveedores</t>
        </is>
      </c>
      <c r="X249" s="4" t="n">
        <v>90</v>
      </c>
      <c r="Z249" s="4" t="inlineStr">
        <is>
          <t>90 x 45 cm</t>
        </is>
      </c>
      <c r="AJ249" s="4" t="inlineStr">
        <is>
          <t>piso y pared</t>
        </is>
      </c>
      <c r="AK249" s="5" t="inlineStr">
        <is>
          <t>material: ceramica · ancho_cm: 45</t>
        </is>
      </c>
    </row>
    <row r="250">
      <c r="A250" s="7" t="inlineStr">
        <is>
          <t>MAT-08-101</t>
        </is>
      </c>
      <c r="B250" s="7" t="inlineStr">
        <is>
          <t>Materiales</t>
        </is>
      </c>
      <c r="C250" s="7" t="inlineStr">
        <is>
          <t>Pisos y revestimientos</t>
        </is>
      </c>
      <c r="D250" s="5" t="inlineStr">
        <is>
          <t>Porcelanato de pared, 100 x 30 cm</t>
        </is>
      </c>
      <c r="E250" s="5" t="inlineStr">
        <is>
          <t>Baldosa de campo de 100 x 30 cm, gres porcelánico. El color, el diseño y la marca son de la cotización</t>
        </is>
      </c>
      <c r="F250" s="5" t="inlineStr">
        <is>
          <t>Material retirado en almacén</t>
        </is>
      </c>
      <c r="G250" s="5" t="inlineStr">
        <is>
          <t>piso, cerámica, porcelanato, baldosa, azulejo, revestimiento, loza</t>
        </is>
      </c>
      <c r="H250" s="7" t="inlineStr">
        <is>
          <t>m²</t>
        </is>
      </c>
      <c r="I250" s="7" t="inlineStr">
        <is>
          <t>Pisos</t>
        </is>
      </c>
      <c r="J250" s="7" t="inlineStr">
        <is>
          <t>estandar</t>
        </is>
      </c>
      <c r="K250" s="7" t="inlineStr">
        <is>
          <t>importado</t>
        </is>
      </c>
      <c r="L250" s="7" t="inlineStr">
        <is>
          <t>Verificado</t>
        </is>
      </c>
      <c r="M250" s="8" t="n">
        <v>1</v>
      </c>
      <c r="N250" s="9" t="n">
        <v>2062.5</v>
      </c>
      <c r="O250" s="9" t="n">
        <v>1961.18</v>
      </c>
      <c r="P250" s="9" t="n">
        <v>2164.54</v>
      </c>
      <c r="Q250" s="7" t="inlineStr">
        <is>
          <t>Sí</t>
        </is>
      </c>
      <c r="R250" s="9">
        <f>IF(N250="","",IF(Q250="Sí",ROUND(N250/1.18,2),N250))</f>
        <v/>
      </c>
      <c r="S250" s="7" t="inlineStr">
        <is>
          <t>2026-09-09</t>
        </is>
      </c>
      <c r="T250" s="5" t="inlineStr">
        <is>
          <t>3 cotizaciones de proveedores</t>
        </is>
      </c>
      <c r="X250" s="4" t="n">
        <v>100</v>
      </c>
      <c r="Z250" s="4" t="inlineStr">
        <is>
          <t>100 x 30 cm</t>
        </is>
      </c>
      <c r="AJ250" s="4" t="inlineStr">
        <is>
          <t>pared</t>
        </is>
      </c>
      <c r="AK250" s="5" t="inlineStr">
        <is>
          <t>material: porcelanato · ancho_cm: 30 · piezas_m2: 3.17 · acabado: mate · espesor_mm: 10</t>
        </is>
      </c>
    </row>
    <row r="251">
      <c r="A251" s="7" t="inlineStr">
        <is>
          <t>MAT-08-102</t>
        </is>
      </c>
      <c r="B251" s="7" t="inlineStr">
        <is>
          <t>Materiales</t>
        </is>
      </c>
      <c r="C251" s="7" t="inlineStr">
        <is>
          <t>Pisos y revestimientos</t>
        </is>
      </c>
      <c r="D251" s="5" t="inlineStr">
        <is>
          <t>Porcelanato de pared, 120 x 40 cm</t>
        </is>
      </c>
      <c r="E251" s="5" t="inlineStr">
        <is>
          <t>Baldosa de campo de 120 x 40 cm, gres porcelánico. El color, el diseño y la marca son de la cotización</t>
        </is>
      </c>
      <c r="F251" s="5" t="inlineStr">
        <is>
          <t>Material retirado en almacén</t>
        </is>
      </c>
      <c r="G251" s="5" t="inlineStr">
        <is>
          <t>piso, cerámica, porcelanato, baldosa, azulejo, revestimiento, loza</t>
        </is>
      </c>
      <c r="H251" s="7" t="inlineStr">
        <is>
          <t>m²</t>
        </is>
      </c>
      <c r="I251" s="7" t="inlineStr">
        <is>
          <t>Pisos</t>
        </is>
      </c>
      <c r="J251" s="7" t="inlineStr">
        <is>
          <t>estandar</t>
        </is>
      </c>
      <c r="K251" s="7" t="inlineStr">
        <is>
          <t>importado</t>
        </is>
      </c>
      <c r="L251" s="7" t="inlineStr">
        <is>
          <t>Verificado</t>
        </is>
      </c>
      <c r="M251" s="8" t="n">
        <v>1</v>
      </c>
      <c r="N251" s="9" t="n">
        <v>1540.39</v>
      </c>
      <c r="O251" s="9" t="n">
        <v>1241.03</v>
      </c>
      <c r="P251" s="9" t="n">
        <v>1839.74</v>
      </c>
      <c r="Q251" s="7" t="inlineStr">
        <is>
          <t>Sí</t>
        </is>
      </c>
      <c r="R251" s="9">
        <f>IF(N251="","",IF(Q251="Sí",ROUND(N251/1.18,2),N251))</f>
        <v/>
      </c>
      <c r="S251" s="7" t="inlineStr">
        <is>
          <t>2026-09-09</t>
        </is>
      </c>
      <c r="T251" s="5" t="inlineStr">
        <is>
          <t>2 cotizaciones de proveedores</t>
        </is>
      </c>
      <c r="X251" s="4" t="n">
        <v>120</v>
      </c>
      <c r="Z251" s="4" t="inlineStr">
        <is>
          <t>120 x 40 cm</t>
        </is>
      </c>
      <c r="AJ251" s="4" t="inlineStr">
        <is>
          <t>pared</t>
        </is>
      </c>
      <c r="AK251" s="5" t="inlineStr">
        <is>
          <t>material: porcelanato · ancho_cm: 40 · piezas_m2: 2.08</t>
        </is>
      </c>
    </row>
    <row r="252">
      <c r="A252" s="7" t="inlineStr">
        <is>
          <t>MAT-08-103</t>
        </is>
      </c>
      <c r="B252" s="7" t="inlineStr">
        <is>
          <t>Materiales</t>
        </is>
      </c>
      <c r="C252" s="7" t="inlineStr">
        <is>
          <t>Pisos y revestimientos</t>
        </is>
      </c>
      <c r="D252" s="5" t="inlineStr">
        <is>
          <t>Porcelanato de pared, 120 x 60 cm</t>
        </is>
      </c>
      <c r="E252" s="5" t="inlineStr">
        <is>
          <t>Baldosa de campo de 120 x 60 cm, gres porcelánico. El color, el diseño y la marca son de la cotización</t>
        </is>
      </c>
      <c r="F252" s="5" t="inlineStr">
        <is>
          <t>Material retirado en almacén</t>
        </is>
      </c>
      <c r="G252" s="5" t="inlineStr">
        <is>
          <t>piso, cerámica, porcelanato, baldosa, azulejo, revestimiento, loza</t>
        </is>
      </c>
      <c r="H252" s="7" t="inlineStr">
        <is>
          <t>m²</t>
        </is>
      </c>
      <c r="I252" s="7" t="inlineStr">
        <is>
          <t>Pisos</t>
        </is>
      </c>
      <c r="J252" s="7" t="inlineStr">
        <is>
          <t>estandar</t>
        </is>
      </c>
      <c r="K252" s="7" t="inlineStr">
        <is>
          <t>importado</t>
        </is>
      </c>
      <c r="L252" s="7" t="inlineStr">
        <is>
          <t>Verificado</t>
        </is>
      </c>
      <c r="M252" s="8" t="n">
        <v>1</v>
      </c>
      <c r="N252" s="9" t="n">
        <v>1708.56</v>
      </c>
      <c r="O252" s="9" t="n">
        <v>1708.56</v>
      </c>
      <c r="P252" s="9" t="n">
        <v>1708.56</v>
      </c>
      <c r="Q252" s="7" t="inlineStr">
        <is>
          <t>Sí</t>
        </is>
      </c>
      <c r="R252" s="9">
        <f>IF(N252="","",IF(Q252="Sí",ROUND(N252/1.18,2),N252))</f>
        <v/>
      </c>
      <c r="S252" s="7" t="inlineStr">
        <is>
          <t>2026-09-09</t>
        </is>
      </c>
      <c r="T252" s="5" t="inlineStr">
        <is>
          <t>1 cotización de proveedores</t>
        </is>
      </c>
      <c r="X252" s="4" t="n">
        <v>120</v>
      </c>
      <c r="Z252" s="4" t="inlineStr">
        <is>
          <t>120 x 60 cm</t>
        </is>
      </c>
      <c r="AJ252" s="4" t="inlineStr">
        <is>
          <t>pared</t>
        </is>
      </c>
      <c r="AK252" s="5" t="inlineStr">
        <is>
          <t>material: porcelanato · ancho_cm: 60 · piezas_m2: 1.38 · acabado: mate · espesor_mm: 9</t>
        </is>
      </c>
    </row>
    <row r="253">
      <c r="A253" s="7" t="inlineStr">
        <is>
          <t>MAT-08-104</t>
        </is>
      </c>
      <c r="B253" s="7" t="inlineStr">
        <is>
          <t>Materiales</t>
        </is>
      </c>
      <c r="C253" s="7" t="inlineStr">
        <is>
          <t>Pisos y revestimientos</t>
        </is>
      </c>
      <c r="D253" s="5" t="inlineStr">
        <is>
          <t>Porcelanato de pared, 15 x 15 cm</t>
        </is>
      </c>
      <c r="E253" s="5" t="inlineStr">
        <is>
          <t>Baldosa de campo de 15 x 15 cm, gres porcelánico. El color, el diseño y la marca son de la cotización</t>
        </is>
      </c>
      <c r="F253" s="5" t="inlineStr">
        <is>
          <t>Material retirado en almacén</t>
        </is>
      </c>
      <c r="G253" s="5" t="inlineStr">
        <is>
          <t>piso, cerámica, porcelanato, baldosa, azulejo, revestimiento, loza</t>
        </is>
      </c>
      <c r="H253" s="7" t="inlineStr">
        <is>
          <t>m²</t>
        </is>
      </c>
      <c r="I253" s="7" t="inlineStr">
        <is>
          <t>Pisos</t>
        </is>
      </c>
      <c r="J253" s="7" t="inlineStr">
        <is>
          <t>estandar</t>
        </is>
      </c>
      <c r="K253" s="7" t="inlineStr">
        <is>
          <t>importado</t>
        </is>
      </c>
      <c r="L253" s="7" t="inlineStr">
        <is>
          <t>Verificado</t>
        </is>
      </c>
      <c r="M253" s="8" t="n">
        <v>1</v>
      </c>
      <c r="N253" s="9" t="n">
        <v>516.5599999999999</v>
      </c>
      <c r="O253" s="9" t="n">
        <v>516.5599999999999</v>
      </c>
      <c r="P253" s="9" t="n">
        <v>516.5599999999999</v>
      </c>
      <c r="Q253" s="7" t="inlineStr">
        <is>
          <t>Sí</t>
        </is>
      </c>
      <c r="R253" s="9">
        <f>IF(N253="","",IF(Q253="Sí",ROUND(N253/1.18,2),N253))</f>
        <v/>
      </c>
      <c r="S253" s="7" t="inlineStr">
        <is>
          <t>2026-09-09</t>
        </is>
      </c>
      <c r="T253" s="5" t="inlineStr">
        <is>
          <t>1 cotización de proveedores</t>
        </is>
      </c>
      <c r="X253" s="4" t="n">
        <v>15</v>
      </c>
      <c r="Z253" s="4" t="inlineStr">
        <is>
          <t>15 x 15 cm</t>
        </is>
      </c>
      <c r="AJ253" s="4" t="inlineStr">
        <is>
          <t>pared</t>
        </is>
      </c>
      <c r="AK253" s="5" t="inlineStr">
        <is>
          <t>material: porcelanato · ancho_cm: 15 · piezas_m2: 44 · acabado: mate · espesor_mm: 8</t>
        </is>
      </c>
    </row>
    <row r="254">
      <c r="A254" s="7" t="inlineStr">
        <is>
          <t>MAT-08-105</t>
        </is>
      </c>
      <c r="B254" s="7" t="inlineStr">
        <is>
          <t>Materiales</t>
        </is>
      </c>
      <c r="C254" s="7" t="inlineStr">
        <is>
          <t>Pisos y revestimientos</t>
        </is>
      </c>
      <c r="D254" s="5" t="inlineStr">
        <is>
          <t>Porcelanato de pared, 50 x 17 cm</t>
        </is>
      </c>
      <c r="E254" s="5" t="inlineStr">
        <is>
          <t>Baldosa de campo de 50 x 17 cm, gres porcelánico. El color, el diseño y la marca son de la cotización</t>
        </is>
      </c>
      <c r="F254" s="5" t="inlineStr">
        <is>
          <t>Material retirado en almacén</t>
        </is>
      </c>
      <c r="G254" s="5" t="inlineStr">
        <is>
          <t>piso, cerámica, porcelanato, baldosa, azulejo, revestimiento, loza</t>
        </is>
      </c>
      <c r="H254" s="7" t="inlineStr">
        <is>
          <t>m²</t>
        </is>
      </c>
      <c r="I254" s="7" t="inlineStr">
        <is>
          <t>Pisos</t>
        </is>
      </c>
      <c r="J254" s="7" t="inlineStr">
        <is>
          <t>estandar</t>
        </is>
      </c>
      <c r="K254" s="7" t="inlineStr">
        <is>
          <t>importado</t>
        </is>
      </c>
      <c r="L254" s="7" t="inlineStr">
        <is>
          <t>Verificado</t>
        </is>
      </c>
      <c r="M254" s="8" t="n">
        <v>1</v>
      </c>
      <c r="N254" s="9" t="n">
        <v>1873.88</v>
      </c>
      <c r="O254" s="9" t="n">
        <v>1550.47</v>
      </c>
      <c r="P254" s="9" t="n">
        <v>2197.29</v>
      </c>
      <c r="Q254" s="7" t="inlineStr">
        <is>
          <t>Sí</t>
        </is>
      </c>
      <c r="R254" s="9">
        <f>IF(N254="","",IF(Q254="Sí",ROUND(N254/1.18,2),N254))</f>
        <v/>
      </c>
      <c r="S254" s="7" t="inlineStr">
        <is>
          <t>2026-09-09</t>
        </is>
      </c>
      <c r="T254" s="5" t="inlineStr">
        <is>
          <t>2 cotizaciones de proveedores</t>
        </is>
      </c>
      <c r="X254" s="4" t="n">
        <v>50</v>
      </c>
      <c r="Z254" s="4" t="inlineStr">
        <is>
          <t>50 x 17 cm</t>
        </is>
      </c>
      <c r="AJ254" s="4" t="inlineStr">
        <is>
          <t>pared</t>
        </is>
      </c>
      <c r="AK254" s="5" t="inlineStr">
        <is>
          <t>material: porcelanato · ancho_cm: 17 · piezas_m2: 11.3 · acabado: mate · espesor_mm: 12</t>
        </is>
      </c>
    </row>
    <row r="255">
      <c r="A255" s="7" t="inlineStr">
        <is>
          <t>MAT-08-106</t>
        </is>
      </c>
      <c r="B255" s="7" t="inlineStr">
        <is>
          <t>Materiales</t>
        </is>
      </c>
      <c r="C255" s="7" t="inlineStr">
        <is>
          <t>Pisos y revestimientos</t>
        </is>
      </c>
      <c r="D255" s="5" t="inlineStr">
        <is>
          <t>Porcelanato de pared, 55 x 33 cm</t>
        </is>
      </c>
      <c r="E255" s="5" t="inlineStr">
        <is>
          <t>Baldosa de campo de 55 x 33 cm, gres porcelánico. El color, el diseño y la marca son de la cotización</t>
        </is>
      </c>
      <c r="F255" s="5" t="inlineStr">
        <is>
          <t>Material retirado en almacén</t>
        </is>
      </c>
      <c r="G255" s="5" t="inlineStr">
        <is>
          <t>piso, cerámica, porcelanato, baldosa, azulejo, revestimiento, loza</t>
        </is>
      </c>
      <c r="H255" s="7" t="inlineStr">
        <is>
          <t>m²</t>
        </is>
      </c>
      <c r="I255" s="7" t="inlineStr">
        <is>
          <t>Pisos</t>
        </is>
      </c>
      <c r="J255" s="7" t="inlineStr">
        <is>
          <t>estandar</t>
        </is>
      </c>
      <c r="K255" s="7" t="inlineStr">
        <is>
          <t>importado</t>
        </is>
      </c>
      <c r="L255" s="7" t="inlineStr">
        <is>
          <t>Verificado</t>
        </is>
      </c>
      <c r="M255" s="8" t="n">
        <v>1</v>
      </c>
      <c r="N255" s="9" t="n">
        <v>839.97</v>
      </c>
      <c r="O255" s="9" t="n">
        <v>671.4</v>
      </c>
      <c r="P255" s="9" t="n">
        <v>1073.46</v>
      </c>
      <c r="Q255" s="7" t="inlineStr">
        <is>
          <t>Sí</t>
        </is>
      </c>
      <c r="R255" s="9">
        <f>IF(N255="","",IF(Q255="Sí",ROUND(N255/1.18,2),N255))</f>
        <v/>
      </c>
      <c r="S255" s="7" t="inlineStr">
        <is>
          <t>2026-09-09</t>
        </is>
      </c>
      <c r="T255" s="5" t="inlineStr">
        <is>
          <t>3 cotizaciones de proveedores</t>
        </is>
      </c>
      <c r="X255" s="4" t="n">
        <v>55</v>
      </c>
      <c r="Z255" s="4" t="inlineStr">
        <is>
          <t>55 x 33 cm</t>
        </is>
      </c>
      <c r="AJ255" s="4" t="inlineStr">
        <is>
          <t>pared</t>
        </is>
      </c>
      <c r="AK255" s="5" t="inlineStr">
        <is>
          <t>material: porcelanato · ancho_cm: 33 · acabado: mate · espesor_mm: 9</t>
        </is>
      </c>
    </row>
    <row r="256">
      <c r="A256" s="7" t="inlineStr">
        <is>
          <t>MAT-08-107</t>
        </is>
      </c>
      <c r="B256" s="7" t="inlineStr">
        <is>
          <t>Materiales</t>
        </is>
      </c>
      <c r="C256" s="7" t="inlineStr">
        <is>
          <t>Pisos y revestimientos</t>
        </is>
      </c>
      <c r="D256" s="5" t="inlineStr">
        <is>
          <t>Porcelanato de pared, 60 x 30 cm</t>
        </is>
      </c>
      <c r="E256" s="5" t="inlineStr">
        <is>
          <t>Baldosa de campo de 60 x 30 cm, gres porcelánico. El color, el diseño y la marca son de la cotización</t>
        </is>
      </c>
      <c r="F256" s="5" t="inlineStr">
        <is>
          <t>Material retirado en almacén</t>
        </is>
      </c>
      <c r="G256" s="5" t="inlineStr">
        <is>
          <t>piso, cerámica, porcelanato, baldosa, azulejo, revestimiento, loza</t>
        </is>
      </c>
      <c r="H256" s="7" t="inlineStr">
        <is>
          <t>m²</t>
        </is>
      </c>
      <c r="I256" s="7" t="inlineStr">
        <is>
          <t>Pisos</t>
        </is>
      </c>
      <c r="J256" s="7" t="inlineStr">
        <is>
          <t>estandar</t>
        </is>
      </c>
      <c r="K256" s="7" t="inlineStr">
        <is>
          <t>importado</t>
        </is>
      </c>
      <c r="L256" s="7" t="inlineStr">
        <is>
          <t>Verificado</t>
        </is>
      </c>
      <c r="M256" s="8" t="n">
        <v>1</v>
      </c>
      <c r="N256" s="9" t="n">
        <v>1206.76</v>
      </c>
      <c r="O256" s="9" t="n">
        <v>1034.85</v>
      </c>
      <c r="P256" s="9" t="n">
        <v>1623.82</v>
      </c>
      <c r="Q256" s="7" t="inlineStr">
        <is>
          <t>Sí</t>
        </is>
      </c>
      <c r="R256" s="9">
        <f>IF(N256="","",IF(Q256="Sí",ROUND(N256/1.18,2),N256))</f>
        <v/>
      </c>
      <c r="S256" s="7" t="inlineStr">
        <is>
          <t>2026-09-09</t>
        </is>
      </c>
      <c r="T256" s="5" t="inlineStr">
        <is>
          <t>4 cotizaciones de proveedores</t>
        </is>
      </c>
      <c r="X256" s="4" t="n">
        <v>60</v>
      </c>
      <c r="Z256" s="4" t="inlineStr">
        <is>
          <t>60 x 30 cm</t>
        </is>
      </c>
      <c r="AJ256" s="4" t="inlineStr">
        <is>
          <t>pared</t>
        </is>
      </c>
      <c r="AK256" s="5" t="inlineStr">
        <is>
          <t>material: porcelanato · ancho_cm: 30 · piezas_m2: 5.55 · acabado: mate · espesor_mm: 9</t>
        </is>
      </c>
    </row>
    <row r="257">
      <c r="A257" s="7" t="inlineStr">
        <is>
          <t>MAT-08-108</t>
        </is>
      </c>
      <c r="B257" s="7" t="inlineStr">
        <is>
          <t>Materiales</t>
        </is>
      </c>
      <c r="C257" s="7" t="inlineStr">
        <is>
          <t>Pisos y revestimientos</t>
        </is>
      </c>
      <c r="D257" s="5" t="inlineStr">
        <is>
          <t>Porcelanato de pared, 75 x 25 cm</t>
        </is>
      </c>
      <c r="E257" s="5" t="inlineStr">
        <is>
          <t>Baldosa de campo de 75 x 25 cm, gres porcelánico. El color, el diseño y la marca son de la cotización</t>
        </is>
      </c>
      <c r="F257" s="5" t="inlineStr">
        <is>
          <t>Material retirado en almacén</t>
        </is>
      </c>
      <c r="G257" s="5" t="inlineStr">
        <is>
          <t>piso, cerámica, porcelanato, baldosa, azulejo, revestimiento, loza</t>
        </is>
      </c>
      <c r="H257" s="7" t="inlineStr">
        <is>
          <t>m²</t>
        </is>
      </c>
      <c r="I257" s="7" t="inlineStr">
        <is>
          <t>Pisos</t>
        </is>
      </c>
      <c r="J257" s="7" t="inlineStr">
        <is>
          <t>estandar</t>
        </is>
      </c>
      <c r="K257" s="7" t="inlineStr">
        <is>
          <t>importado</t>
        </is>
      </c>
      <c r="L257" s="7" t="inlineStr">
        <is>
          <t>Verificado</t>
        </is>
      </c>
      <c r="M257" s="8" t="n">
        <v>1</v>
      </c>
      <c r="N257" s="9" t="n">
        <v>1170.52</v>
      </c>
      <c r="O257" s="9" t="n">
        <v>796.67</v>
      </c>
      <c r="P257" s="9" t="n">
        <v>1544.37</v>
      </c>
      <c r="Q257" s="7" t="inlineStr">
        <is>
          <t>Sí</t>
        </is>
      </c>
      <c r="R257" s="9">
        <f>IF(N257="","",IF(Q257="Sí",ROUND(N257/1.18,2),N257))</f>
        <v/>
      </c>
      <c r="S257" s="7" t="inlineStr">
        <is>
          <t>2026-09-09</t>
        </is>
      </c>
      <c r="T257" s="5" t="inlineStr">
        <is>
          <t>2 cotizaciones de proveedores</t>
        </is>
      </c>
      <c r="X257" s="4" t="n">
        <v>75</v>
      </c>
      <c r="Z257" s="4" t="inlineStr">
        <is>
          <t>75 x 25 cm</t>
        </is>
      </c>
      <c r="AJ257" s="4" t="inlineStr">
        <is>
          <t>pared</t>
        </is>
      </c>
      <c r="AK257" s="5" t="inlineStr">
        <is>
          <t>material: porcelanato · ancho_cm: 25 · acabado: mate · espesor_mm: 9</t>
        </is>
      </c>
    </row>
    <row r="258">
      <c r="A258" s="7" t="inlineStr">
        <is>
          <t>MAT-08-109</t>
        </is>
      </c>
      <c r="B258" s="7" t="inlineStr">
        <is>
          <t>Materiales</t>
        </is>
      </c>
      <c r="C258" s="7" t="inlineStr">
        <is>
          <t>Pisos y revestimientos</t>
        </is>
      </c>
      <c r="D258" s="5" t="inlineStr">
        <is>
          <t>Porcelanato de pared, 90 x 30 cm</t>
        </is>
      </c>
      <c r="E258" s="5" t="inlineStr">
        <is>
          <t>Baldosa de campo de 90 x 30 cm, gres porcelánico. El color, el diseño y la marca son de la cotización</t>
        </is>
      </c>
      <c r="F258" s="5" t="inlineStr">
        <is>
          <t>Material retirado en almacén</t>
        </is>
      </c>
      <c r="G258" s="5" t="inlineStr">
        <is>
          <t>piso, cerámica, porcelanato, baldosa, azulejo, revestimiento, loza</t>
        </is>
      </c>
      <c r="H258" s="7" t="inlineStr">
        <is>
          <t>m²</t>
        </is>
      </c>
      <c r="I258" s="7" t="inlineStr">
        <is>
          <t>Pisos</t>
        </is>
      </c>
      <c r="J258" s="7" t="inlineStr">
        <is>
          <t>estandar</t>
        </is>
      </c>
      <c r="K258" s="7" t="inlineStr">
        <is>
          <t>importado</t>
        </is>
      </c>
      <c r="L258" s="7" t="inlineStr">
        <is>
          <t>Verificado</t>
        </is>
      </c>
      <c r="M258" s="8" t="n">
        <v>1</v>
      </c>
      <c r="N258" s="9" t="n">
        <v>1531.25</v>
      </c>
      <c r="O258" s="9" t="n">
        <v>1531.25</v>
      </c>
      <c r="P258" s="9" t="n">
        <v>1531.25</v>
      </c>
      <c r="Q258" s="7" t="inlineStr">
        <is>
          <t>Sí</t>
        </is>
      </c>
      <c r="R258" s="9">
        <f>IF(N258="","",IF(Q258="Sí",ROUND(N258/1.18,2),N258))</f>
        <v/>
      </c>
      <c r="S258" s="7" t="inlineStr">
        <is>
          <t>2026-09-09</t>
        </is>
      </c>
      <c r="T258" s="5" t="inlineStr">
        <is>
          <t>1 cotización de proveedores</t>
        </is>
      </c>
      <c r="X258" s="4" t="n">
        <v>90</v>
      </c>
      <c r="Z258" s="4" t="inlineStr">
        <is>
          <t>90 x 30 cm</t>
        </is>
      </c>
      <c r="AJ258" s="4" t="inlineStr">
        <is>
          <t>pared</t>
        </is>
      </c>
      <c r="AK258" s="5" t="inlineStr">
        <is>
          <t>material: porcelanato · ancho_cm: 30 · piezas_m2: 3.7 · acabado: mate · espesor_mm: 9</t>
        </is>
      </c>
    </row>
    <row r="259">
      <c r="A259" s="7" t="inlineStr">
        <is>
          <t>MAT-08-110</t>
        </is>
      </c>
      <c r="B259" s="7" t="inlineStr">
        <is>
          <t>Materiales</t>
        </is>
      </c>
      <c r="C259" s="7" t="inlineStr">
        <is>
          <t>Pisos y revestimientos</t>
        </is>
      </c>
      <c r="D259" s="5" t="inlineStr">
        <is>
          <t>Porcelanato de piso, 100 x 25 cm</t>
        </is>
      </c>
      <c r="E259" s="5" t="inlineStr">
        <is>
          <t>Baldosa de campo de 100 x 25 cm, gres porcelánico. El color, el diseño y la marca son de la cotización</t>
        </is>
      </c>
      <c r="F259" s="5" t="inlineStr">
        <is>
          <t>Material retirado en almacén</t>
        </is>
      </c>
      <c r="G259" s="5" t="inlineStr">
        <is>
          <t>piso, cerámica, porcelanato, baldosa, azulejo, revestimiento, loza</t>
        </is>
      </c>
      <c r="H259" s="7" t="inlineStr">
        <is>
          <t>m²</t>
        </is>
      </c>
      <c r="I259" s="7" t="inlineStr">
        <is>
          <t>Pisos</t>
        </is>
      </c>
      <c r="J259" s="7" t="inlineStr">
        <is>
          <t>estandar</t>
        </is>
      </c>
      <c r="K259" s="7" t="inlineStr">
        <is>
          <t>importado</t>
        </is>
      </c>
      <c r="L259" s="7" t="inlineStr">
        <is>
          <t>Verificado</t>
        </is>
      </c>
      <c r="M259" s="8" t="n">
        <v>1</v>
      </c>
      <c r="N259" s="9" t="n">
        <v>1269.08</v>
      </c>
      <c r="O259" s="9" t="n">
        <v>1243.64</v>
      </c>
      <c r="P259" s="9" t="n">
        <v>1294.52</v>
      </c>
      <c r="Q259" s="7" t="inlineStr">
        <is>
          <t>Sí</t>
        </is>
      </c>
      <c r="R259" s="9">
        <f>IF(N259="","",IF(Q259="Sí",ROUND(N259/1.18,2),N259))</f>
        <v/>
      </c>
      <c r="S259" s="7" t="inlineStr">
        <is>
          <t>2026-09-09</t>
        </is>
      </c>
      <c r="T259" s="5" t="inlineStr">
        <is>
          <t>2 cotizaciones de proveedores</t>
        </is>
      </c>
      <c r="X259" s="4" t="n">
        <v>100</v>
      </c>
      <c r="Z259" s="4" t="inlineStr">
        <is>
          <t>100 x 25 cm</t>
        </is>
      </c>
      <c r="AJ259" s="4" t="inlineStr">
        <is>
          <t>piso</t>
        </is>
      </c>
      <c r="AK259" s="5" t="inlineStr">
        <is>
          <t>material: porcelanato · ancho_cm: 25 · piezas_m2: 4 · acabado: mate</t>
        </is>
      </c>
    </row>
    <row r="260">
      <c r="A260" s="7" t="inlineStr">
        <is>
          <t>MAT-08-111</t>
        </is>
      </c>
      <c r="B260" s="7" t="inlineStr">
        <is>
          <t>Materiales</t>
        </is>
      </c>
      <c r="C260" s="7" t="inlineStr">
        <is>
          <t>Pisos y revestimientos</t>
        </is>
      </c>
      <c r="D260" s="5" t="inlineStr">
        <is>
          <t>Porcelanato de piso, 113 x 55 cm</t>
        </is>
      </c>
      <c r="E260" s="5" t="inlineStr">
        <is>
          <t>Baldosa de campo de 113 x 55 cm, gres porcelánico. El color, el diseño y la marca son de la cotización</t>
        </is>
      </c>
      <c r="F260" s="5" t="inlineStr">
        <is>
          <t>Material retirado en almacén</t>
        </is>
      </c>
      <c r="G260" s="5" t="inlineStr">
        <is>
          <t>piso, cerámica, porcelanato, baldosa, azulejo, revestimiento, loza</t>
        </is>
      </c>
      <c r="H260" s="7" t="inlineStr">
        <is>
          <t>m²</t>
        </is>
      </c>
      <c r="I260" s="7" t="inlineStr">
        <is>
          <t>Pisos</t>
        </is>
      </c>
      <c r="J260" s="7" t="inlineStr">
        <is>
          <t>estandar</t>
        </is>
      </c>
      <c r="K260" s="7" t="inlineStr">
        <is>
          <t>importado</t>
        </is>
      </c>
      <c r="L260" s="7" t="inlineStr">
        <is>
          <t>Verificado</t>
        </is>
      </c>
      <c r="M260" s="8" t="n">
        <v>1</v>
      </c>
      <c r="N260" s="9" t="n">
        <v>955.09</v>
      </c>
      <c r="O260" s="9" t="n">
        <v>955.09</v>
      </c>
      <c r="P260" s="9" t="n">
        <v>955.09</v>
      </c>
      <c r="Q260" s="7" t="inlineStr">
        <is>
          <t>Sí</t>
        </is>
      </c>
      <c r="R260" s="9">
        <f>IF(N260="","",IF(Q260="Sí",ROUND(N260/1.18,2),N260))</f>
        <v/>
      </c>
      <c r="S260" s="7" t="inlineStr">
        <is>
          <t>2026-09-09</t>
        </is>
      </c>
      <c r="T260" s="5" t="inlineStr">
        <is>
          <t>1 cotización de proveedores</t>
        </is>
      </c>
      <c r="X260" s="4" t="n">
        <v>113</v>
      </c>
      <c r="Z260" s="4" t="inlineStr">
        <is>
          <t>113 x 55 cm</t>
        </is>
      </c>
      <c r="AJ260" s="4" t="inlineStr">
        <is>
          <t>piso</t>
        </is>
      </c>
      <c r="AK260" s="5" t="inlineStr">
        <is>
          <t>material: porcelanato · ancho_cm: 55 · piezas_m2: 1.58 · acabado: pulido · espesor_mm: 10</t>
        </is>
      </c>
    </row>
    <row r="261">
      <c r="A261" s="7" t="inlineStr">
        <is>
          <t>MAT-08-112</t>
        </is>
      </c>
      <c r="B261" s="7" t="inlineStr">
        <is>
          <t>Materiales</t>
        </is>
      </c>
      <c r="C261" s="7" t="inlineStr">
        <is>
          <t>Pisos y revestimientos</t>
        </is>
      </c>
      <c r="D261" s="5" t="inlineStr">
        <is>
          <t>Porcelanato de piso, 120 x 15 cm</t>
        </is>
      </c>
      <c r="E261" s="5" t="inlineStr">
        <is>
          <t>Baldosa de campo de 120 x 15 cm, gres porcelánico. El color, el diseño y la marca son de la cotización</t>
        </is>
      </c>
      <c r="F261" s="5" t="inlineStr">
        <is>
          <t>Material retirado en almacén</t>
        </is>
      </c>
      <c r="G261" s="5" t="inlineStr">
        <is>
          <t>piso, cerámica, porcelanato, baldosa, azulejo, revestimiento, loza</t>
        </is>
      </c>
      <c r="H261" s="7" t="inlineStr">
        <is>
          <t>m²</t>
        </is>
      </c>
      <c r="I261" s="7" t="inlineStr">
        <is>
          <t>Pisos</t>
        </is>
      </c>
      <c r="J261" s="7" t="inlineStr">
        <is>
          <t>estandar</t>
        </is>
      </c>
      <c r="K261" s="7" t="inlineStr">
        <is>
          <t>importado</t>
        </is>
      </c>
      <c r="L261" s="7" t="inlineStr">
        <is>
          <t>Verificado</t>
        </is>
      </c>
      <c r="M261" s="8" t="n">
        <v>1</v>
      </c>
      <c r="N261" s="9" t="n">
        <v>3297.03</v>
      </c>
      <c r="O261" s="9" t="n">
        <v>2570.59</v>
      </c>
      <c r="P261" s="9" t="n">
        <v>3981.13</v>
      </c>
      <c r="Q261" s="7" t="inlineStr">
        <is>
          <t>Sí</t>
        </is>
      </c>
      <c r="R261" s="9">
        <f>IF(N261="","",IF(Q261="Sí",ROUND(N261/1.18,2),N261))</f>
        <v/>
      </c>
      <c r="S261" s="7" t="inlineStr">
        <is>
          <t>2026-09-09</t>
        </is>
      </c>
      <c r="T261" s="5" t="inlineStr">
        <is>
          <t>3 cotizaciones de proveedores</t>
        </is>
      </c>
      <c r="X261" s="4" t="n">
        <v>120</v>
      </c>
      <c r="Z261" s="4" t="inlineStr">
        <is>
          <t>120 x 15 cm</t>
        </is>
      </c>
      <c r="AJ261" s="4" t="inlineStr">
        <is>
          <t>piso</t>
        </is>
      </c>
      <c r="AK261" s="5" t="inlineStr">
        <is>
          <t>material: porcelanato · ancho_cm: 15</t>
        </is>
      </c>
    </row>
    <row r="262">
      <c r="A262" s="7" t="inlineStr">
        <is>
          <t>MAT-08-113</t>
        </is>
      </c>
      <c r="B262" s="7" t="inlineStr">
        <is>
          <t>Materiales</t>
        </is>
      </c>
      <c r="C262" s="7" t="inlineStr">
        <is>
          <t>Pisos y revestimientos</t>
        </is>
      </c>
      <c r="D262" s="5" t="inlineStr">
        <is>
          <t>Porcelanato de piso, 120 x 20 cm</t>
        </is>
      </c>
      <c r="E262" s="5" t="inlineStr">
        <is>
          <t>Baldosa de campo de 120 x 20 cm, gres porcelánico. El color, el diseño y la marca son de la cotización</t>
        </is>
      </c>
      <c r="F262" s="5" t="inlineStr">
        <is>
          <t>Material retirado en almacén</t>
        </is>
      </c>
      <c r="G262" s="5" t="inlineStr">
        <is>
          <t>piso, cerámica, porcelanato, baldosa, azulejo, revestimiento, loza</t>
        </is>
      </c>
      <c r="H262" s="7" t="inlineStr">
        <is>
          <t>m²</t>
        </is>
      </c>
      <c r="I262" s="7" t="inlineStr">
        <is>
          <t>Pisos</t>
        </is>
      </c>
      <c r="J262" s="7" t="inlineStr">
        <is>
          <t>estandar</t>
        </is>
      </c>
      <c r="K262" s="7" t="inlineStr">
        <is>
          <t>importado</t>
        </is>
      </c>
      <c r="L262" s="7" t="inlineStr">
        <is>
          <t>Verificado</t>
        </is>
      </c>
      <c r="M262" s="8" t="n">
        <v>1</v>
      </c>
      <c r="N262" s="9" t="n">
        <v>1486.33</v>
      </c>
      <c r="O262" s="9" t="n">
        <v>939.3099999999999</v>
      </c>
      <c r="P262" s="9" t="n">
        <v>2543.08</v>
      </c>
      <c r="Q262" s="7" t="inlineStr">
        <is>
          <t>Sí</t>
        </is>
      </c>
      <c r="R262" s="9">
        <f>IF(N262="","",IF(Q262="Sí",ROUND(N262/1.18,2),N262))</f>
        <v/>
      </c>
      <c r="S262" s="7" t="inlineStr">
        <is>
          <t>2026-09-09</t>
        </is>
      </c>
      <c r="T262" s="5" t="inlineStr">
        <is>
          <t>6 cotizaciones de proveedores</t>
        </is>
      </c>
      <c r="X262" s="4" t="n">
        <v>120</v>
      </c>
      <c r="Z262" s="4" t="inlineStr">
        <is>
          <t>120 x 20 cm</t>
        </is>
      </c>
      <c r="AJ262" s="4" t="inlineStr">
        <is>
          <t>piso</t>
        </is>
      </c>
      <c r="AK262" s="5" t="inlineStr">
        <is>
          <t>material: porcelanato · ancho_cm: 20</t>
        </is>
      </c>
    </row>
    <row r="263">
      <c r="A263" s="7" t="inlineStr">
        <is>
          <t>MAT-08-114</t>
        </is>
      </c>
      <c r="B263" s="7" t="inlineStr">
        <is>
          <t>Materiales</t>
        </is>
      </c>
      <c r="C263" s="7" t="inlineStr">
        <is>
          <t>Pisos y revestimientos</t>
        </is>
      </c>
      <c r="D263" s="5" t="inlineStr">
        <is>
          <t>Porcelanato de piso, 120 x 23 cm</t>
        </is>
      </c>
      <c r="E263" s="5" t="inlineStr">
        <is>
          <t>Baldosa de campo de 120 x 23 cm, gres porcelánico. El color, el diseño y la marca son de la cotización</t>
        </is>
      </c>
      <c r="F263" s="5" t="inlineStr">
        <is>
          <t>Material retirado en almacén</t>
        </is>
      </c>
      <c r="G263" s="5" t="inlineStr">
        <is>
          <t>piso, cerámica, porcelanato, baldosa, azulejo, revestimiento, loza</t>
        </is>
      </c>
      <c r="H263" s="7" t="inlineStr">
        <is>
          <t>m²</t>
        </is>
      </c>
      <c r="I263" s="7" t="inlineStr">
        <is>
          <t>Pisos</t>
        </is>
      </c>
      <c r="J263" s="7" t="inlineStr">
        <is>
          <t>estandar</t>
        </is>
      </c>
      <c r="K263" s="7" t="inlineStr">
        <is>
          <t>importado</t>
        </is>
      </c>
      <c r="L263" s="7" t="inlineStr">
        <is>
          <t>Verificado</t>
        </is>
      </c>
      <c r="M263" s="8" t="n">
        <v>1</v>
      </c>
      <c r="N263" s="9" t="n">
        <v>1122.74</v>
      </c>
      <c r="O263" s="9" t="n">
        <v>1122.74</v>
      </c>
      <c r="P263" s="9" t="n">
        <v>1122.74</v>
      </c>
      <c r="Q263" s="7" t="inlineStr">
        <is>
          <t>Sí</t>
        </is>
      </c>
      <c r="R263" s="9">
        <f>IF(N263="","",IF(Q263="Sí",ROUND(N263/1.18,2),N263))</f>
        <v/>
      </c>
      <c r="S263" s="7" t="inlineStr">
        <is>
          <t>2026-09-09</t>
        </is>
      </c>
      <c r="T263" s="5" t="inlineStr">
        <is>
          <t>1 cotización de proveedores</t>
        </is>
      </c>
      <c r="X263" s="4" t="n">
        <v>120</v>
      </c>
      <c r="Z263" s="4" t="inlineStr">
        <is>
          <t>120 x 23 cm</t>
        </is>
      </c>
      <c r="AJ263" s="4" t="inlineStr">
        <is>
          <t>piso</t>
        </is>
      </c>
      <c r="AK263" s="5" t="inlineStr">
        <is>
          <t>material: porcelanato · ancho_cm: 23 · piezas_m2: 3.62</t>
        </is>
      </c>
    </row>
    <row r="264">
      <c r="A264" s="7" t="inlineStr">
        <is>
          <t>MAT-08-115</t>
        </is>
      </c>
      <c r="B264" s="7" t="inlineStr">
        <is>
          <t>Materiales</t>
        </is>
      </c>
      <c r="C264" s="7" t="inlineStr">
        <is>
          <t>Pisos y revestimientos</t>
        </is>
      </c>
      <c r="D264" s="5" t="inlineStr">
        <is>
          <t>Porcelanato de piso, 120 x 40 cm</t>
        </is>
      </c>
      <c r="E264" s="5" t="inlineStr">
        <is>
          <t>Baldosa de campo de 120 x 40 cm, gres porcelánico. El color, el diseño y la marca son de la cotización</t>
        </is>
      </c>
      <c r="F264" s="5" t="inlineStr">
        <is>
          <t>Material retirado en almacén</t>
        </is>
      </c>
      <c r="G264" s="5" t="inlineStr">
        <is>
          <t>piso, cerámica, porcelanato, baldosa, azulejo, revestimiento, loza</t>
        </is>
      </c>
      <c r="H264" s="7" t="inlineStr">
        <is>
          <t>m²</t>
        </is>
      </c>
      <c r="I264" s="7" t="inlineStr">
        <is>
          <t>Pisos</t>
        </is>
      </c>
      <c r="J264" s="7" t="inlineStr">
        <is>
          <t>estandar</t>
        </is>
      </c>
      <c r="K264" s="7" t="inlineStr">
        <is>
          <t>importado</t>
        </is>
      </c>
      <c r="L264" s="7" t="inlineStr">
        <is>
          <t>Verificado</t>
        </is>
      </c>
      <c r="M264" s="8" t="n">
        <v>1</v>
      </c>
      <c r="N264" s="9" t="n">
        <v>1753.98</v>
      </c>
      <c r="O264" s="9" t="n">
        <v>1516.36</v>
      </c>
      <c r="P264" s="9" t="n">
        <v>1991.6</v>
      </c>
      <c r="Q264" s="7" t="inlineStr">
        <is>
          <t>Sí</t>
        </is>
      </c>
      <c r="R264" s="9">
        <f>IF(N264="","",IF(Q264="Sí",ROUND(N264/1.18,2),N264))</f>
        <v/>
      </c>
      <c r="S264" s="7" t="inlineStr">
        <is>
          <t>2026-09-09</t>
        </is>
      </c>
      <c r="T264" s="5" t="inlineStr">
        <is>
          <t>2 cotizaciones de proveedores</t>
        </is>
      </c>
      <c r="X264" s="4" t="n">
        <v>120</v>
      </c>
      <c r="Z264" s="4" t="inlineStr">
        <is>
          <t>120 x 40 cm</t>
        </is>
      </c>
      <c r="AJ264" s="4" t="inlineStr">
        <is>
          <t>piso</t>
        </is>
      </c>
      <c r="AK264" s="5" t="inlineStr">
        <is>
          <t>material: porcelanato · ancho_cm: 40 · piezas_m2: 2.08</t>
        </is>
      </c>
    </row>
    <row r="265">
      <c r="A265" s="7" t="inlineStr">
        <is>
          <t>MAT-08-116</t>
        </is>
      </c>
      <c r="B265" s="7" t="inlineStr">
        <is>
          <t>Materiales</t>
        </is>
      </c>
      <c r="C265" s="7" t="inlineStr">
        <is>
          <t>Pisos y revestimientos</t>
        </is>
      </c>
      <c r="D265" s="5" t="inlineStr">
        <is>
          <t>Porcelanato de piso, 120 x 60 cm</t>
        </is>
      </c>
      <c r="E265" s="5" t="inlineStr">
        <is>
          <t>Baldosa de campo de 120 x 60 cm, gres porcelánico. El color, el diseño y la marca son de la cotización</t>
        </is>
      </c>
      <c r="F265" s="5" t="inlineStr">
        <is>
          <t>Material retirado en almacén</t>
        </is>
      </c>
      <c r="G265" s="5" t="inlineStr">
        <is>
          <t>piso, cerámica, porcelanato, baldosa, azulejo, revestimiento, loza</t>
        </is>
      </c>
      <c r="H265" s="7" t="inlineStr">
        <is>
          <t>m²</t>
        </is>
      </c>
      <c r="I265" s="7" t="inlineStr">
        <is>
          <t>Pisos</t>
        </is>
      </c>
      <c r="J265" s="7" t="inlineStr">
        <is>
          <t>estandar</t>
        </is>
      </c>
      <c r="K265" s="7" t="inlineStr">
        <is>
          <t>importado</t>
        </is>
      </c>
      <c r="L265" s="7" t="inlineStr">
        <is>
          <t>Verificado</t>
        </is>
      </c>
      <c r="M265" s="8" t="n">
        <v>1</v>
      </c>
      <c r="N265" s="9" t="n">
        <v>1903.85</v>
      </c>
      <c r="O265" s="9" t="n">
        <v>819.97</v>
      </c>
      <c r="P265" s="9" t="n">
        <v>2194.74</v>
      </c>
      <c r="Q265" s="7" t="inlineStr">
        <is>
          <t>Sí</t>
        </is>
      </c>
      <c r="R265" s="9">
        <f>IF(N265="","",IF(Q265="Sí",ROUND(N265/1.18,2),N265))</f>
        <v/>
      </c>
      <c r="S265" s="7" t="inlineStr">
        <is>
          <t>2026-09-09</t>
        </is>
      </c>
      <c r="T265" s="5" t="inlineStr">
        <is>
          <t>5 cotizaciones de proveedores</t>
        </is>
      </c>
      <c r="X265" s="4" t="n">
        <v>120</v>
      </c>
      <c r="Z265" s="4" t="inlineStr">
        <is>
          <t>120 x 60 cm</t>
        </is>
      </c>
      <c r="AJ265" s="4" t="inlineStr">
        <is>
          <t>piso</t>
        </is>
      </c>
      <c r="AK265" s="5" t="inlineStr">
        <is>
          <t>material: porcelanato · ancho_cm: 60 · piezas_m2: 1.38 · acabado: mate</t>
        </is>
      </c>
    </row>
    <row r="266">
      <c r="A266" s="7" t="inlineStr">
        <is>
          <t>MAT-08-117</t>
        </is>
      </c>
      <c r="B266" s="7" t="inlineStr">
        <is>
          <t>Materiales</t>
        </is>
      </c>
      <c r="C266" s="7" t="inlineStr">
        <is>
          <t>Pisos y revestimientos</t>
        </is>
      </c>
      <c r="D266" s="5" t="inlineStr">
        <is>
          <t>Porcelanato de piso, 45 x 45 cm</t>
        </is>
      </c>
      <c r="E266" s="5" t="inlineStr">
        <is>
          <t>Baldosa de campo de 45 x 45 cm, gres porcelánico. El color, el diseño y la marca son de la cotización</t>
        </is>
      </c>
      <c r="F266" s="5" t="inlineStr">
        <is>
          <t>Material retirado en almacén</t>
        </is>
      </c>
      <c r="G266" s="5" t="inlineStr">
        <is>
          <t>piso, cerámica, porcelanato, baldosa, azulejo, revestimiento, loza</t>
        </is>
      </c>
      <c r="H266" s="7" t="inlineStr">
        <is>
          <t>m²</t>
        </is>
      </c>
      <c r="I266" s="7" t="inlineStr">
        <is>
          <t>Pisos</t>
        </is>
      </c>
      <c r="J266" s="7" t="inlineStr">
        <is>
          <t>estandar</t>
        </is>
      </c>
      <c r="K266" s="7" t="inlineStr">
        <is>
          <t>importado</t>
        </is>
      </c>
      <c r="L266" s="7" t="inlineStr">
        <is>
          <t>Verificado</t>
        </is>
      </c>
      <c r="M266" s="8" t="n">
        <v>1</v>
      </c>
      <c r="N266" s="9" t="n">
        <v>733.0700000000001</v>
      </c>
      <c r="O266" s="9" t="n">
        <v>581.79</v>
      </c>
      <c r="P266" s="9" t="n">
        <v>1062.22</v>
      </c>
      <c r="Q266" s="7" t="inlineStr">
        <is>
          <t>Sí</t>
        </is>
      </c>
      <c r="R266" s="9">
        <f>IF(N266="","",IF(Q266="Sí",ROUND(N266/1.18,2),N266))</f>
        <v/>
      </c>
      <c r="S266" s="7" t="inlineStr">
        <is>
          <t>2026-09-09</t>
        </is>
      </c>
      <c r="T266" s="5" t="inlineStr">
        <is>
          <t>12 cotizaciones de proveedores</t>
        </is>
      </c>
      <c r="X266" s="4" t="n">
        <v>45</v>
      </c>
      <c r="Z266" s="4" t="inlineStr">
        <is>
          <t>45 x 45 cm</t>
        </is>
      </c>
      <c r="AJ266" s="4" t="inlineStr">
        <is>
          <t>piso</t>
        </is>
      </c>
      <c r="AK266" s="5" t="inlineStr">
        <is>
          <t>material: porcelanato · ancho_cm: 45 · piezas_m2: 4.93</t>
        </is>
      </c>
    </row>
    <row r="267">
      <c r="A267" s="7" t="inlineStr">
        <is>
          <t>MAT-08-118</t>
        </is>
      </c>
      <c r="B267" s="7" t="inlineStr">
        <is>
          <t>Materiales</t>
        </is>
      </c>
      <c r="C267" s="7" t="inlineStr">
        <is>
          <t>Pisos y revestimientos</t>
        </is>
      </c>
      <c r="D267" s="5" t="inlineStr">
        <is>
          <t>Porcelanato de piso, 50 x 50 cm</t>
        </is>
      </c>
      <c r="E267" s="5" t="inlineStr">
        <is>
          <t>Baldosa de campo de 50 x 50 cm, gres porcelánico. El color, el diseño y la marca son de la cotización</t>
        </is>
      </c>
      <c r="F267" s="5" t="inlineStr">
        <is>
          <t>Material retirado en almacén</t>
        </is>
      </c>
      <c r="G267" s="5" t="inlineStr">
        <is>
          <t>piso, cerámica, porcelanato, baldosa, azulejo, revestimiento, loza</t>
        </is>
      </c>
      <c r="H267" s="7" t="inlineStr">
        <is>
          <t>m²</t>
        </is>
      </c>
      <c r="I267" s="7" t="inlineStr">
        <is>
          <t>Pisos</t>
        </is>
      </c>
      <c r="J267" s="7" t="inlineStr">
        <is>
          <t>estandar</t>
        </is>
      </c>
      <c r="K267" s="7" t="inlineStr">
        <is>
          <t>importado</t>
        </is>
      </c>
      <c r="L267" s="7" t="inlineStr">
        <is>
          <t>Verificado</t>
        </is>
      </c>
      <c r="M267" s="8" t="n">
        <v>1</v>
      </c>
      <c r="N267" s="9" t="n">
        <v>1035.48</v>
      </c>
      <c r="O267" s="9" t="n">
        <v>1035.48</v>
      </c>
      <c r="P267" s="9" t="n">
        <v>1035.48</v>
      </c>
      <c r="Q267" s="7" t="inlineStr">
        <is>
          <t>Sí</t>
        </is>
      </c>
      <c r="R267" s="9">
        <f>IF(N267="","",IF(Q267="Sí",ROUND(N267/1.18,2),N267))</f>
        <v/>
      </c>
      <c r="S267" s="7" t="inlineStr">
        <is>
          <t>2026-09-09</t>
        </is>
      </c>
      <c r="T267" s="5" t="inlineStr">
        <is>
          <t>1 cotización de proveedores</t>
        </is>
      </c>
      <c r="X267" s="4" t="n">
        <v>50</v>
      </c>
      <c r="Z267" s="4" t="inlineStr">
        <is>
          <t>50 x 50 cm</t>
        </is>
      </c>
      <c r="AJ267" s="4" t="inlineStr">
        <is>
          <t>piso</t>
        </is>
      </c>
      <c r="AK267" s="5" t="inlineStr">
        <is>
          <t>material: porcelanato · ancho_cm: 50 · piezas_m2: 4 · espesor_mm: 10</t>
        </is>
      </c>
    </row>
    <row r="268">
      <c r="A268" s="7" t="inlineStr">
        <is>
          <t>MAT-08-119</t>
        </is>
      </c>
      <c r="B268" s="7" t="inlineStr">
        <is>
          <t>Materiales</t>
        </is>
      </c>
      <c r="C268" s="7" t="inlineStr">
        <is>
          <t>Pisos y revestimientos</t>
        </is>
      </c>
      <c r="D268" s="5" t="inlineStr">
        <is>
          <t>Porcelanato de piso, 58 x 19 cm</t>
        </is>
      </c>
      <c r="E268" s="5" t="inlineStr">
        <is>
          <t>Baldosa de campo de 58 x 19 cm, gres porcelánico. El color, el diseño y la marca son de la cotización</t>
        </is>
      </c>
      <c r="F268" s="5" t="inlineStr">
        <is>
          <t>Material retirado en almacén</t>
        </is>
      </c>
      <c r="G268" s="5" t="inlineStr">
        <is>
          <t>piso, cerámica, porcelanato, baldosa, azulejo, revestimiento, loza</t>
        </is>
      </c>
      <c r="H268" s="7" t="inlineStr">
        <is>
          <t>m²</t>
        </is>
      </c>
      <c r="I268" s="7" t="inlineStr">
        <is>
          <t>Pisos</t>
        </is>
      </c>
      <c r="J268" s="7" t="inlineStr">
        <is>
          <t>estandar</t>
        </is>
      </c>
      <c r="K268" s="7" t="inlineStr">
        <is>
          <t>importado</t>
        </is>
      </c>
      <c r="L268" s="7" t="inlineStr">
        <is>
          <t>Verificado</t>
        </is>
      </c>
      <c r="M268" s="8" t="n">
        <v>1</v>
      </c>
      <c r="N268" s="9" t="n">
        <v>777.65</v>
      </c>
      <c r="O268" s="9" t="n">
        <v>772.01</v>
      </c>
      <c r="P268" s="9" t="n">
        <v>783.29</v>
      </c>
      <c r="Q268" s="7" t="inlineStr">
        <is>
          <t>Sí</t>
        </is>
      </c>
      <c r="R268" s="9">
        <f>IF(N268="","",IF(Q268="Sí",ROUND(N268/1.18,2),N268))</f>
        <v/>
      </c>
      <c r="S268" s="7" t="inlineStr">
        <is>
          <t>2026-09-09</t>
        </is>
      </c>
      <c r="T268" s="5" t="inlineStr">
        <is>
          <t>2 cotizaciones de proveedores</t>
        </is>
      </c>
      <c r="X268" s="4" t="n">
        <v>58</v>
      </c>
      <c r="Z268" s="4" t="inlineStr">
        <is>
          <t>58 x 19 cm</t>
        </is>
      </c>
      <c r="AJ268" s="4" t="inlineStr">
        <is>
          <t>piso</t>
        </is>
      </c>
      <c r="AK268" s="5" t="inlineStr">
        <is>
          <t>material: porcelanato · ancho_cm: 19 · piezas_m2: 9.25</t>
        </is>
      </c>
    </row>
    <row r="269">
      <c r="A269" s="7" t="inlineStr">
        <is>
          <t>MAT-08-120</t>
        </is>
      </c>
      <c r="B269" s="7" t="inlineStr">
        <is>
          <t>Materiales</t>
        </is>
      </c>
      <c r="C269" s="7" t="inlineStr">
        <is>
          <t>Pisos y revestimientos</t>
        </is>
      </c>
      <c r="D269" s="5" t="inlineStr">
        <is>
          <t>Porcelanato de piso, 58 x 58 cm</t>
        </is>
      </c>
      <c r="E269" s="5" t="inlineStr">
        <is>
          <t>Baldosa de campo de 58 x 58 cm, gres porcelánico. El color, el diseño y la marca son de la cotización</t>
        </is>
      </c>
      <c r="F269" s="5" t="inlineStr">
        <is>
          <t>Material retirado en almacén</t>
        </is>
      </c>
      <c r="G269" s="5" t="inlineStr">
        <is>
          <t>piso, cerámica, porcelanato, baldosa, azulejo, revestimiento, loza</t>
        </is>
      </c>
      <c r="H269" s="7" t="inlineStr">
        <is>
          <t>m²</t>
        </is>
      </c>
      <c r="I269" s="7" t="inlineStr">
        <is>
          <t>Pisos</t>
        </is>
      </c>
      <c r="J269" s="7" t="inlineStr">
        <is>
          <t>estandar</t>
        </is>
      </c>
      <c r="K269" s="7" t="inlineStr">
        <is>
          <t>importado</t>
        </is>
      </c>
      <c r="L269" s="7" t="inlineStr">
        <is>
          <t>Verificado</t>
        </is>
      </c>
      <c r="M269" s="8" t="n">
        <v>1</v>
      </c>
      <c r="N269" s="9" t="n">
        <v>998.99</v>
      </c>
      <c r="O269" s="9" t="n">
        <v>998.99</v>
      </c>
      <c r="P269" s="9" t="n">
        <v>998.99</v>
      </c>
      <c r="Q269" s="7" t="inlineStr">
        <is>
          <t>Sí</t>
        </is>
      </c>
      <c r="R269" s="9">
        <f>IF(N269="","",IF(Q269="Sí",ROUND(N269/1.18,2),N269))</f>
        <v/>
      </c>
      <c r="S269" s="7" t="inlineStr">
        <is>
          <t>2026-09-09</t>
        </is>
      </c>
      <c r="T269" s="5" t="inlineStr">
        <is>
          <t>1 cotización de proveedores</t>
        </is>
      </c>
      <c r="X269" s="4" t="n">
        <v>58</v>
      </c>
      <c r="Z269" s="4" t="inlineStr">
        <is>
          <t>58 x 58 cm</t>
        </is>
      </c>
      <c r="AJ269" s="4" t="inlineStr">
        <is>
          <t>piso</t>
        </is>
      </c>
      <c r="AK269" s="5" t="inlineStr">
        <is>
          <t>material: porcelanato · ancho_cm: 58 · piezas_m2: 2.87 · acabado: brillante · espesor_mm: 10</t>
        </is>
      </c>
    </row>
    <row r="270">
      <c r="A270" s="7" t="inlineStr">
        <is>
          <t>MAT-08-121</t>
        </is>
      </c>
      <c r="B270" s="7" t="inlineStr">
        <is>
          <t>Materiales</t>
        </is>
      </c>
      <c r="C270" s="7" t="inlineStr">
        <is>
          <t>Pisos y revestimientos</t>
        </is>
      </c>
      <c r="D270" s="5" t="inlineStr">
        <is>
          <t>Porcelanato de piso, 60 x 30 cm</t>
        </is>
      </c>
      <c r="E270" s="5" t="inlineStr">
        <is>
          <t>Baldosa de campo de 60 x 30 cm, gres porcelánico. El color, el diseño y la marca son de la cotización</t>
        </is>
      </c>
      <c r="F270" s="5" t="inlineStr">
        <is>
          <t>Material retirado en almacén</t>
        </is>
      </c>
      <c r="G270" s="5" t="inlineStr">
        <is>
          <t>piso, cerámica, porcelanato, baldosa, azulejo, revestimiento, loza</t>
        </is>
      </c>
      <c r="H270" s="7" t="inlineStr">
        <is>
          <t>m²</t>
        </is>
      </c>
      <c r="I270" s="7" t="inlineStr">
        <is>
          <t>Pisos</t>
        </is>
      </c>
      <c r="J270" s="7" t="inlineStr">
        <is>
          <t>estandar</t>
        </is>
      </c>
      <c r="K270" s="7" t="inlineStr">
        <is>
          <t>importado</t>
        </is>
      </c>
      <c r="L270" s="7" t="inlineStr">
        <is>
          <t>Verificado</t>
        </is>
      </c>
      <c r="M270" s="8" t="n">
        <v>1</v>
      </c>
      <c r="N270" s="9" t="n">
        <v>1269.9</v>
      </c>
      <c r="O270" s="9" t="n">
        <v>988.04</v>
      </c>
      <c r="P270" s="9" t="n">
        <v>1500.23</v>
      </c>
      <c r="Q270" s="7" t="inlineStr">
        <is>
          <t>Sí</t>
        </is>
      </c>
      <c r="R270" s="9">
        <f>IF(N270="","",IF(Q270="Sí",ROUND(N270/1.18,2),N270))</f>
        <v/>
      </c>
      <c r="S270" s="7" t="inlineStr">
        <is>
          <t>2026-09-09</t>
        </is>
      </c>
      <c r="T270" s="5" t="inlineStr">
        <is>
          <t>13 cotizaciones de proveedores</t>
        </is>
      </c>
      <c r="X270" s="4" t="n">
        <v>60</v>
      </c>
      <c r="Z270" s="4" t="inlineStr">
        <is>
          <t>60 x 30 cm</t>
        </is>
      </c>
      <c r="AJ270" s="4" t="inlineStr">
        <is>
          <t>piso</t>
        </is>
      </c>
      <c r="AK270" s="5" t="inlineStr">
        <is>
          <t>material: porcelanato · ancho_cm: 30</t>
        </is>
      </c>
    </row>
    <row r="271">
      <c r="A271" s="7" t="inlineStr">
        <is>
          <t>MAT-08-122</t>
        </is>
      </c>
      <c r="B271" s="7" t="inlineStr">
        <is>
          <t>Materiales</t>
        </is>
      </c>
      <c r="C271" s="7" t="inlineStr">
        <is>
          <t>Pisos y revestimientos</t>
        </is>
      </c>
      <c r="D271" s="5" t="inlineStr">
        <is>
          <t>Porcelanato de piso, 85 x 22 cm</t>
        </is>
      </c>
      <c r="E271" s="5" t="inlineStr">
        <is>
          <t>Baldosa de campo de 85 x 22 cm, gres porcelánico. El color, el diseño y la marca son de la cotización</t>
        </is>
      </c>
      <c r="F271" s="5" t="inlineStr">
        <is>
          <t>Material retirado en almacén</t>
        </is>
      </c>
      <c r="G271" s="5" t="inlineStr">
        <is>
          <t>piso, cerámica, porcelanato, baldosa, azulejo, revestimiento, loza</t>
        </is>
      </c>
      <c r="H271" s="7" t="inlineStr">
        <is>
          <t>m²</t>
        </is>
      </c>
      <c r="I271" s="7" t="inlineStr">
        <is>
          <t>Pisos</t>
        </is>
      </c>
      <c r="J271" s="7" t="inlineStr">
        <is>
          <t>estandar</t>
        </is>
      </c>
      <c r="K271" s="7" t="inlineStr">
        <is>
          <t>importado</t>
        </is>
      </c>
      <c r="L271" s="7" t="inlineStr">
        <is>
          <t>Verificado</t>
        </is>
      </c>
      <c r="M271" s="8" t="n">
        <v>1</v>
      </c>
      <c r="N271" s="9" t="n">
        <v>2473.17</v>
      </c>
      <c r="O271" s="9" t="n">
        <v>2473.17</v>
      </c>
      <c r="P271" s="9" t="n">
        <v>2473.17</v>
      </c>
      <c r="Q271" s="7" t="inlineStr">
        <is>
          <t>Sí</t>
        </is>
      </c>
      <c r="R271" s="9">
        <f>IF(N271="","",IF(Q271="Sí",ROUND(N271/1.18,2),N271))</f>
        <v/>
      </c>
      <c r="S271" s="7" t="inlineStr">
        <is>
          <t>2026-09-09</t>
        </is>
      </c>
      <c r="T271" s="5" t="inlineStr">
        <is>
          <t>1 cotización de proveedores</t>
        </is>
      </c>
      <c r="X271" s="4" t="n">
        <v>85</v>
      </c>
      <c r="Z271" s="4" t="inlineStr">
        <is>
          <t>85 x 22 cm</t>
        </is>
      </c>
      <c r="AJ271" s="4" t="inlineStr">
        <is>
          <t>piso</t>
        </is>
      </c>
      <c r="AK271" s="5" t="inlineStr">
        <is>
          <t>material: porcelanato · ancho_cm: 22 · piezas_m2: 5.34 · acabado: mate · espesor_mm: 10</t>
        </is>
      </c>
    </row>
    <row r="272">
      <c r="A272" s="7" t="inlineStr">
        <is>
          <t>MAT-08-123</t>
        </is>
      </c>
      <c r="B272" s="7" t="inlineStr">
        <is>
          <t>Materiales</t>
        </is>
      </c>
      <c r="C272" s="7" t="inlineStr">
        <is>
          <t>Pisos y revestimientos</t>
        </is>
      </c>
      <c r="D272" s="5" t="inlineStr">
        <is>
          <t>Porcelanato de piso, 90 x 15 cm</t>
        </is>
      </c>
      <c r="E272" s="5" t="inlineStr">
        <is>
          <t>Baldosa de campo de 90 x 15 cm, gres porcelánico. El color, el diseño y la marca son de la cotización</t>
        </is>
      </c>
      <c r="F272" s="5" t="inlineStr">
        <is>
          <t>Material retirado en almacén</t>
        </is>
      </c>
      <c r="G272" s="5" t="inlineStr">
        <is>
          <t>piso, cerámica, porcelanato, baldosa, azulejo, revestimiento, loza</t>
        </is>
      </c>
      <c r="H272" s="7" t="inlineStr">
        <is>
          <t>m²</t>
        </is>
      </c>
      <c r="I272" s="7" t="inlineStr">
        <is>
          <t>Pisos</t>
        </is>
      </c>
      <c r="J272" s="7" t="inlineStr">
        <is>
          <t>estandar</t>
        </is>
      </c>
      <c r="K272" s="7" t="inlineStr">
        <is>
          <t>importado</t>
        </is>
      </c>
      <c r="L272" s="7" t="inlineStr">
        <is>
          <t>Verificado</t>
        </is>
      </c>
      <c r="M272" s="8" t="n">
        <v>1</v>
      </c>
      <c r="N272" s="9" t="n">
        <v>1187.6</v>
      </c>
      <c r="O272" s="9" t="n">
        <v>1156.35</v>
      </c>
      <c r="P272" s="9" t="n">
        <v>1206.84</v>
      </c>
      <c r="Q272" s="7" t="inlineStr">
        <is>
          <t>Sí</t>
        </is>
      </c>
      <c r="R272" s="9">
        <f>IF(N272="","",IF(Q272="Sí",ROUND(N272/1.18,2),N272))</f>
        <v/>
      </c>
      <c r="S272" s="7" t="inlineStr">
        <is>
          <t>2026-09-09</t>
        </is>
      </c>
      <c r="T272" s="5" t="inlineStr">
        <is>
          <t>3 cotizaciones de proveedores</t>
        </is>
      </c>
      <c r="X272" s="4" t="n">
        <v>90</v>
      </c>
      <c r="Z272" s="4" t="inlineStr">
        <is>
          <t>90 x 15 cm</t>
        </is>
      </c>
      <c r="AJ272" s="4" t="inlineStr">
        <is>
          <t>piso</t>
        </is>
      </c>
      <c r="AK272" s="5" t="inlineStr">
        <is>
          <t>material: porcelanato · ancho_cm: 15 · piezas_m2: 7.37</t>
        </is>
      </c>
    </row>
    <row r="273">
      <c r="A273" s="7" t="inlineStr">
        <is>
          <t>MAT-08-124</t>
        </is>
      </c>
      <c r="B273" s="7" t="inlineStr">
        <is>
          <t>Materiales</t>
        </is>
      </c>
      <c r="C273" s="7" t="inlineStr">
        <is>
          <t>Pisos y revestimientos</t>
        </is>
      </c>
      <c r="D273" s="5" t="inlineStr">
        <is>
          <t>Porcelanato de piso, 90 x 45 cm</t>
        </is>
      </c>
      <c r="E273" s="5" t="inlineStr">
        <is>
          <t>Baldosa de campo de 90 x 45 cm, gres porcelánico. El color, el diseño y la marca son de la cotización</t>
        </is>
      </c>
      <c r="F273" s="5" t="inlineStr">
        <is>
          <t>Material retirado en almacén</t>
        </is>
      </c>
      <c r="G273" s="5" t="inlineStr">
        <is>
          <t>piso, cerámica, porcelanato, baldosa, azulejo, revestimiento, loza</t>
        </is>
      </c>
      <c r="H273" s="7" t="inlineStr">
        <is>
          <t>m²</t>
        </is>
      </c>
      <c r="I273" s="7" t="inlineStr">
        <is>
          <t>Pisos</t>
        </is>
      </c>
      <c r="J273" s="7" t="inlineStr">
        <is>
          <t>estandar</t>
        </is>
      </c>
      <c r="K273" s="7" t="inlineStr">
        <is>
          <t>importado</t>
        </is>
      </c>
      <c r="L273" s="7" t="inlineStr">
        <is>
          <t>Verificado</t>
        </is>
      </c>
      <c r="M273" s="8" t="n">
        <v>1</v>
      </c>
      <c r="N273" s="9" t="n">
        <v>1636.87</v>
      </c>
      <c r="O273" s="9" t="n">
        <v>818.71</v>
      </c>
      <c r="P273" s="9" t="n">
        <v>1987.39</v>
      </c>
      <c r="Q273" s="7" t="inlineStr">
        <is>
          <t>Sí</t>
        </is>
      </c>
      <c r="R273" s="9">
        <f>IF(N273="","",IF(Q273="Sí",ROUND(N273/1.18,2),N273))</f>
        <v/>
      </c>
      <c r="S273" s="7" t="inlineStr">
        <is>
          <t>2026-09-09</t>
        </is>
      </c>
      <c r="T273" s="5" t="inlineStr">
        <is>
          <t>4 cotizaciones de proveedores</t>
        </is>
      </c>
      <c r="X273" s="4" t="n">
        <v>90</v>
      </c>
      <c r="Z273" s="4" t="inlineStr">
        <is>
          <t>90 x 45 cm</t>
        </is>
      </c>
      <c r="AJ273" s="4" t="inlineStr">
        <is>
          <t>piso</t>
        </is>
      </c>
      <c r="AK273" s="5" t="inlineStr">
        <is>
          <t>material: porcelanato · ancho_cm: 45 · acabado: mate</t>
        </is>
      </c>
    </row>
    <row r="274">
      <c r="A274" s="7" t="inlineStr">
        <is>
          <t>MAT-08-125</t>
        </is>
      </c>
      <c r="B274" s="7" t="inlineStr">
        <is>
          <t>Materiales</t>
        </is>
      </c>
      <c r="C274" s="7" t="inlineStr">
        <is>
          <t>Pisos y revestimientos</t>
        </is>
      </c>
      <c r="D274" s="5" t="inlineStr">
        <is>
          <t>Porcelanato de piso y pared, 100 x 30 cm</t>
        </is>
      </c>
      <c r="E274" s="5" t="inlineStr">
        <is>
          <t>Baldosa de campo de 100 x 30 cm, gres porcelánico. El color, el diseño y la marca son de la cotización</t>
        </is>
      </c>
      <c r="F274" s="5" t="inlineStr">
        <is>
          <t>Material retirado en almacén</t>
        </is>
      </c>
      <c r="G274" s="5" t="inlineStr">
        <is>
          <t>piso, cerámica, porcelanato, baldosa, azulejo, revestimiento, loza</t>
        </is>
      </c>
      <c r="H274" s="7" t="inlineStr">
        <is>
          <t>m²</t>
        </is>
      </c>
      <c r="I274" s="7" t="inlineStr">
        <is>
          <t>Pisos</t>
        </is>
      </c>
      <c r="J274" s="7" t="inlineStr">
        <is>
          <t>estandar</t>
        </is>
      </c>
      <c r="K274" s="7" t="inlineStr">
        <is>
          <t>importado</t>
        </is>
      </c>
      <c r="L274" s="7" t="inlineStr">
        <is>
          <t>Verificado</t>
        </is>
      </c>
      <c r="M274" s="8" t="n">
        <v>1</v>
      </c>
      <c r="N274" s="9" t="n">
        <v>2196.18</v>
      </c>
      <c r="O274" s="9" t="n">
        <v>1782.68</v>
      </c>
      <c r="P274" s="9" t="n">
        <v>2601.37</v>
      </c>
      <c r="Q274" s="7" t="inlineStr">
        <is>
          <t>Sí</t>
        </is>
      </c>
      <c r="R274" s="9">
        <f>IF(N274="","",IF(Q274="Sí",ROUND(N274/1.18,2),N274))</f>
        <v/>
      </c>
      <c r="S274" s="7" t="inlineStr">
        <is>
          <t>2026-09-09</t>
        </is>
      </c>
      <c r="T274" s="5" t="inlineStr">
        <is>
          <t>3 cotizaciones de proveedores</t>
        </is>
      </c>
      <c r="X274" s="4" t="n">
        <v>100</v>
      </c>
      <c r="Z274" s="4" t="inlineStr">
        <is>
          <t>100 x 30 cm</t>
        </is>
      </c>
      <c r="AJ274" s="4" t="inlineStr">
        <is>
          <t>piso y pared</t>
        </is>
      </c>
      <c r="AK274" s="5" t="inlineStr">
        <is>
          <t>material: porcelanato · ancho_cm: 30 · piezas_m2: 3.17 · acabado: mate · espesor_mm: 10</t>
        </is>
      </c>
    </row>
    <row r="275">
      <c r="A275" s="7" t="inlineStr">
        <is>
          <t>MAT-08-126</t>
        </is>
      </c>
      <c r="B275" s="7" t="inlineStr">
        <is>
          <t>Materiales</t>
        </is>
      </c>
      <c r="C275" s="7" t="inlineStr">
        <is>
          <t>Pisos y revestimientos</t>
        </is>
      </c>
      <c r="D275" s="5" t="inlineStr">
        <is>
          <t>Porcelanato de piso y pared, 100 x 33 cm</t>
        </is>
      </c>
      <c r="E275" s="5" t="inlineStr">
        <is>
          <t>Baldosa de campo de 100 x 33 cm, gres porcelánico. El color, el diseño y la marca son de la cotización</t>
        </is>
      </c>
      <c r="F275" s="5" t="inlineStr">
        <is>
          <t>Material retirado en almacén</t>
        </is>
      </c>
      <c r="G275" s="5" t="inlineStr">
        <is>
          <t>piso, cerámica, porcelanato, baldosa, azulejo, revestimiento, loza</t>
        </is>
      </c>
      <c r="H275" s="7" t="inlineStr">
        <is>
          <t>m²</t>
        </is>
      </c>
      <c r="I275" s="7" t="inlineStr">
        <is>
          <t>Pisos</t>
        </is>
      </c>
      <c r="J275" s="7" t="inlineStr">
        <is>
          <t>estandar</t>
        </is>
      </c>
      <c r="K275" s="7" t="inlineStr">
        <is>
          <t>importado</t>
        </is>
      </c>
      <c r="L275" s="7" t="inlineStr">
        <is>
          <t>Verificado</t>
        </is>
      </c>
      <c r="M275" s="8" t="n">
        <v>1</v>
      </c>
      <c r="N275" s="9" t="n">
        <v>1493.28</v>
      </c>
      <c r="O275" s="9" t="n">
        <v>1466.73</v>
      </c>
      <c r="P275" s="9" t="n">
        <v>1604.55</v>
      </c>
      <c r="Q275" s="7" t="inlineStr">
        <is>
          <t>Sí</t>
        </is>
      </c>
      <c r="R275" s="9">
        <f>IF(N275="","",IF(Q275="Sí",ROUND(N275/1.18,2),N275))</f>
        <v/>
      </c>
      <c r="S275" s="7" t="inlineStr">
        <is>
          <t>2026-09-09</t>
        </is>
      </c>
      <c r="T275" s="5" t="inlineStr">
        <is>
          <t>4 cotizaciones de proveedores</t>
        </is>
      </c>
      <c r="X275" s="4" t="n">
        <v>100</v>
      </c>
      <c r="Z275" s="4" t="inlineStr">
        <is>
          <t>100 x 33 cm</t>
        </is>
      </c>
      <c r="AJ275" s="4" t="inlineStr">
        <is>
          <t>piso y pared</t>
        </is>
      </c>
      <c r="AK275" s="5" t="inlineStr">
        <is>
          <t>material: porcelanato · ancho_cm: 33 · piezas_m2: 3 · acabado: pulido · espesor_mm: 10</t>
        </is>
      </c>
    </row>
    <row r="276">
      <c r="A276" s="7" t="inlineStr">
        <is>
          <t>MAT-08-127</t>
        </is>
      </c>
      <c r="B276" s="7" t="inlineStr">
        <is>
          <t>Materiales</t>
        </is>
      </c>
      <c r="C276" s="7" t="inlineStr">
        <is>
          <t>Pisos y revestimientos</t>
        </is>
      </c>
      <c r="D276" s="5" t="inlineStr">
        <is>
          <t>Porcelanato de piso y pared, 100 x 50 cm</t>
        </is>
      </c>
      <c r="E276" s="5" t="inlineStr">
        <is>
          <t>Baldosa de campo de 100 x 50 cm, gres porcelánico. El color, el diseño y la marca son de la cotización</t>
        </is>
      </c>
      <c r="F276" s="5" t="inlineStr">
        <is>
          <t>Material retirado en almacén</t>
        </is>
      </c>
      <c r="G276" s="5" t="inlineStr">
        <is>
          <t>piso, cerámica, porcelanato, baldosa, azulejo, revestimiento, loza</t>
        </is>
      </c>
      <c r="H276" s="7" t="inlineStr">
        <is>
          <t>m²</t>
        </is>
      </c>
      <c r="I276" s="7" t="inlineStr">
        <is>
          <t>Pisos</t>
        </is>
      </c>
      <c r="J276" s="7" t="inlineStr">
        <is>
          <t>estandar</t>
        </is>
      </c>
      <c r="K276" s="7" t="inlineStr">
        <is>
          <t>importado</t>
        </is>
      </c>
      <c r="L276" s="7" t="inlineStr">
        <is>
          <t>Verificado</t>
        </is>
      </c>
      <c r="M276" s="8" t="n">
        <v>1</v>
      </c>
      <c r="N276" s="9" t="n">
        <v>2724.55</v>
      </c>
      <c r="O276" s="9" t="n">
        <v>1801.82</v>
      </c>
      <c r="P276" s="9" t="n">
        <v>3647.28</v>
      </c>
      <c r="Q276" s="7" t="inlineStr">
        <is>
          <t>Sí</t>
        </is>
      </c>
      <c r="R276" s="9">
        <f>IF(N276="","",IF(Q276="Sí",ROUND(N276/1.18,2),N276))</f>
        <v/>
      </c>
      <c r="S276" s="7" t="inlineStr">
        <is>
          <t>2026-09-09</t>
        </is>
      </c>
      <c r="T276" s="5" t="inlineStr">
        <is>
          <t>2 cotizaciones de proveedores</t>
        </is>
      </c>
      <c r="X276" s="4" t="n">
        <v>100</v>
      </c>
      <c r="Z276" s="4" t="inlineStr">
        <is>
          <t>100 x 50 cm</t>
        </is>
      </c>
      <c r="AJ276" s="4" t="inlineStr">
        <is>
          <t>piso y pared</t>
        </is>
      </c>
      <c r="AK276" s="5" t="inlineStr">
        <is>
          <t>material: porcelanato · ancho_cm: 50 · piezas_m2: 2 · acabado: mate · espesor_mm: 9</t>
        </is>
      </c>
    </row>
    <row r="277">
      <c r="A277" s="7" t="inlineStr">
        <is>
          <t>MAT-08-128</t>
        </is>
      </c>
      <c r="B277" s="7" t="inlineStr">
        <is>
          <t>Materiales</t>
        </is>
      </c>
      <c r="C277" s="7" t="inlineStr">
        <is>
          <t>Pisos y revestimientos</t>
        </is>
      </c>
      <c r="D277" s="5" t="inlineStr">
        <is>
          <t>Porcelanato de piso y pared, 120 x 120 cm</t>
        </is>
      </c>
      <c r="E277" s="5" t="inlineStr">
        <is>
          <t>Baldosa de campo de 120 x 120 cm, gres porcelánico. El color, el diseño y la marca son de la cotización</t>
        </is>
      </c>
      <c r="F277" s="5" t="inlineStr">
        <is>
          <t>Material retirado en almacén</t>
        </is>
      </c>
      <c r="G277" s="5" t="inlineStr">
        <is>
          <t>piso, cerámica, porcelanato, baldosa, azulejo, revestimiento, loza</t>
        </is>
      </c>
      <c r="H277" s="7" t="inlineStr">
        <is>
          <t>m²</t>
        </is>
      </c>
      <c r="I277" s="7" t="inlineStr">
        <is>
          <t>Pisos</t>
        </is>
      </c>
      <c r="J277" s="7" t="inlineStr">
        <is>
          <t>estandar</t>
        </is>
      </c>
      <c r="K277" s="7" t="inlineStr">
        <is>
          <t>importado</t>
        </is>
      </c>
      <c r="L277" s="7" t="inlineStr">
        <is>
          <t>Verificado</t>
        </is>
      </c>
      <c r="M277" s="8" t="n">
        <v>1</v>
      </c>
      <c r="N277" s="9" t="n">
        <v>2945.45</v>
      </c>
      <c r="O277" s="9" t="n">
        <v>2945.45</v>
      </c>
      <c r="P277" s="9" t="n">
        <v>2945.45</v>
      </c>
      <c r="Q277" s="7" t="inlineStr">
        <is>
          <t>Sí</t>
        </is>
      </c>
      <c r="R277" s="9">
        <f>IF(N277="","",IF(Q277="Sí",ROUND(N277/1.18,2),N277))</f>
        <v/>
      </c>
      <c r="S277" s="7" t="inlineStr">
        <is>
          <t>2026-09-09</t>
        </is>
      </c>
      <c r="T277" s="5" t="inlineStr">
        <is>
          <t>1 cotización de proveedores</t>
        </is>
      </c>
      <c r="X277" s="4" t="n">
        <v>120</v>
      </c>
      <c r="Z277" s="4" t="inlineStr">
        <is>
          <t>120 x 120 cm</t>
        </is>
      </c>
      <c r="AJ277" s="4" t="inlineStr">
        <is>
          <t>piso y pared</t>
        </is>
      </c>
      <c r="AK277" s="5" t="inlineStr">
        <is>
          <t>material: porcelanato · ancho_cm: 120 · piezas_m2: 0.69 · acabado: mate · espesor_mm: 9</t>
        </is>
      </c>
    </row>
    <row r="278">
      <c r="A278" s="7" t="inlineStr">
        <is>
          <t>MAT-08-129</t>
        </is>
      </c>
      <c r="B278" s="7" t="inlineStr">
        <is>
          <t>Materiales</t>
        </is>
      </c>
      <c r="C278" s="7" t="inlineStr">
        <is>
          <t>Pisos y revestimientos</t>
        </is>
      </c>
      <c r="D278" s="5" t="inlineStr">
        <is>
          <t>Porcelanato de piso y pared, 120 x 20 cm</t>
        </is>
      </c>
      <c r="E278" s="5" t="inlineStr">
        <is>
          <t>Baldosa de campo de 120 x 20 cm, gres porcelánico. El color, el diseño y la marca son de la cotización</t>
        </is>
      </c>
      <c r="F278" s="5" t="inlineStr">
        <is>
          <t>Material retirado en almacén</t>
        </is>
      </c>
      <c r="G278" s="5" t="inlineStr">
        <is>
          <t>piso, cerámica, porcelanato, baldosa, azulejo, revestimiento, loza</t>
        </is>
      </c>
      <c r="H278" s="7" t="inlineStr">
        <is>
          <t>m²</t>
        </is>
      </c>
      <c r="I278" s="7" t="inlineStr">
        <is>
          <t>Pisos</t>
        </is>
      </c>
      <c r="J278" s="7" t="inlineStr">
        <is>
          <t>estandar</t>
        </is>
      </c>
      <c r="K278" s="7" t="inlineStr">
        <is>
          <t>importado</t>
        </is>
      </c>
      <c r="L278" s="7" t="inlineStr">
        <is>
          <t>Verificado</t>
        </is>
      </c>
      <c r="M278" s="8" t="n">
        <v>1</v>
      </c>
      <c r="N278" s="9" t="n">
        <v>1658</v>
      </c>
      <c r="O278" s="9" t="n">
        <v>1658</v>
      </c>
      <c r="P278" s="9" t="n">
        <v>1658</v>
      </c>
      <c r="Q278" s="7" t="inlineStr">
        <is>
          <t>Sí</t>
        </is>
      </c>
      <c r="R278" s="9">
        <f>IF(N278="","",IF(Q278="Sí",ROUND(N278/1.18,2),N278))</f>
        <v/>
      </c>
      <c r="S278" s="7" t="inlineStr">
        <is>
          <t>2026-09-09</t>
        </is>
      </c>
      <c r="T278" s="5" t="inlineStr">
        <is>
          <t>1 cotización de proveedores</t>
        </is>
      </c>
      <c r="X278" s="4" t="n">
        <v>120</v>
      </c>
      <c r="Z278" s="4" t="inlineStr">
        <is>
          <t>120 x 20 cm</t>
        </is>
      </c>
      <c r="AJ278" s="4" t="inlineStr">
        <is>
          <t>piso y pared</t>
        </is>
      </c>
      <c r="AK278" s="5" t="inlineStr">
        <is>
          <t>material: porcelanato · ancho_cm: 20 · piezas_m2: 4 · acabado: mate · espesor_mm: 12</t>
        </is>
      </c>
    </row>
    <row r="279">
      <c r="A279" s="7" t="inlineStr">
        <is>
          <t>MAT-08-130</t>
        </is>
      </c>
      <c r="B279" s="7" t="inlineStr">
        <is>
          <t>Materiales</t>
        </is>
      </c>
      <c r="C279" s="7" t="inlineStr">
        <is>
          <t>Pisos y revestimientos</t>
        </is>
      </c>
      <c r="D279" s="5" t="inlineStr">
        <is>
          <t>Porcelanato de piso y pared, 120 x 40 cm</t>
        </is>
      </c>
      <c r="E279" s="5" t="inlineStr">
        <is>
          <t>Baldosa de campo de 120 x 40 cm, gres porcelánico. El color, el diseño y la marca son de la cotización</t>
        </is>
      </c>
      <c r="F279" s="5" t="inlineStr">
        <is>
          <t>Material retirado en almacén</t>
        </is>
      </c>
      <c r="G279" s="5" t="inlineStr">
        <is>
          <t>piso, cerámica, porcelanato, baldosa, azulejo, revestimiento, loza</t>
        </is>
      </c>
      <c r="H279" s="7" t="inlineStr">
        <is>
          <t>m²</t>
        </is>
      </c>
      <c r="I279" s="7" t="inlineStr">
        <is>
          <t>Pisos</t>
        </is>
      </c>
      <c r="J279" s="7" t="inlineStr">
        <is>
          <t>estandar</t>
        </is>
      </c>
      <c r="K279" s="7" t="inlineStr">
        <is>
          <t>importado</t>
        </is>
      </c>
      <c r="L279" s="7" t="inlineStr">
        <is>
          <t>Verificado</t>
        </is>
      </c>
      <c r="M279" s="8" t="n">
        <v>1</v>
      </c>
      <c r="N279" s="9" t="n">
        <v>3697.64</v>
      </c>
      <c r="O279" s="9" t="n">
        <v>3697.64</v>
      </c>
      <c r="P279" s="9" t="n">
        <v>3697.64</v>
      </c>
      <c r="Q279" s="7" t="inlineStr">
        <is>
          <t>Sí</t>
        </is>
      </c>
      <c r="R279" s="9">
        <f>IF(N279="","",IF(Q279="Sí",ROUND(N279/1.18,2),N279))</f>
        <v/>
      </c>
      <c r="S279" s="7" t="inlineStr">
        <is>
          <t>2026-09-09</t>
        </is>
      </c>
      <c r="T279" s="5" t="inlineStr">
        <is>
          <t>1 cotización de proveedores</t>
        </is>
      </c>
      <c r="X279" s="4" t="n">
        <v>120</v>
      </c>
      <c r="Z279" s="4" t="inlineStr">
        <is>
          <t>120 x 40 cm</t>
        </is>
      </c>
      <c r="AJ279" s="4" t="inlineStr">
        <is>
          <t>piso y pared</t>
        </is>
      </c>
      <c r="AK279" s="5" t="inlineStr">
        <is>
          <t>material: porcelanato · ancho_cm: 40 · piezas_m2: 2.1 · acabado: mate · espesor_mm: 10</t>
        </is>
      </c>
    </row>
    <row r="280">
      <c r="A280" s="7" t="inlineStr">
        <is>
          <t>MAT-08-131</t>
        </is>
      </c>
      <c r="B280" s="7" t="inlineStr">
        <is>
          <t>Materiales</t>
        </is>
      </c>
      <c r="C280" s="7" t="inlineStr">
        <is>
          <t>Pisos y revestimientos</t>
        </is>
      </c>
      <c r="D280" s="5" t="inlineStr">
        <is>
          <t>Porcelanato de piso y pared, 120 x 60 cm</t>
        </is>
      </c>
      <c r="E280" s="5" t="inlineStr">
        <is>
          <t>Baldosa de campo de 120 x 60 cm, gres porcelánico. El color, el diseño y la marca son de la cotización</t>
        </is>
      </c>
      <c r="F280" s="5" t="inlineStr">
        <is>
          <t>Material retirado en almacén</t>
        </is>
      </c>
      <c r="G280" s="5" t="inlineStr">
        <is>
          <t>piso, cerámica, porcelanato, baldosa, azulejo, revestimiento, loza</t>
        </is>
      </c>
      <c r="H280" s="7" t="inlineStr">
        <is>
          <t>m²</t>
        </is>
      </c>
      <c r="I280" s="7" t="inlineStr">
        <is>
          <t>Pisos</t>
        </is>
      </c>
      <c r="J280" s="7" t="inlineStr">
        <is>
          <t>estandar</t>
        </is>
      </c>
      <c r="K280" s="7" t="inlineStr">
        <is>
          <t>importado</t>
        </is>
      </c>
      <c r="L280" s="7" t="inlineStr">
        <is>
          <t>Verificado</t>
        </is>
      </c>
      <c r="M280" s="8" t="n">
        <v>1</v>
      </c>
      <c r="N280" s="9" t="n">
        <v>1852.9</v>
      </c>
      <c r="O280" s="9" t="n">
        <v>819.97</v>
      </c>
      <c r="P280" s="9" t="n">
        <v>2878.13</v>
      </c>
      <c r="Q280" s="7" t="inlineStr">
        <is>
          <t>Sí</t>
        </is>
      </c>
      <c r="R280" s="9">
        <f>IF(N280="","",IF(Q280="Sí",ROUND(N280/1.18,2),N280))</f>
        <v/>
      </c>
      <c r="S280" s="7" t="inlineStr">
        <is>
          <t>2026-09-09</t>
        </is>
      </c>
      <c r="T280" s="5" t="inlineStr">
        <is>
          <t>36 cotizaciones de proveedores</t>
        </is>
      </c>
      <c r="X280" s="4" t="n">
        <v>120</v>
      </c>
      <c r="Z280" s="4" t="inlineStr">
        <is>
          <t>120 x 60 cm</t>
        </is>
      </c>
      <c r="AJ280" s="4" t="inlineStr">
        <is>
          <t>piso y pared</t>
        </is>
      </c>
      <c r="AK280" s="5" t="inlineStr">
        <is>
          <t>material: porcelanato · ancho_cm: 60 · piezas_m2: 1.38 · espesor_mm: 10</t>
        </is>
      </c>
    </row>
    <row r="281">
      <c r="A281" s="7" t="inlineStr">
        <is>
          <t>MAT-08-132</t>
        </is>
      </c>
      <c r="B281" s="7" t="inlineStr">
        <is>
          <t>Materiales</t>
        </is>
      </c>
      <c r="C281" s="7" t="inlineStr">
        <is>
          <t>Pisos y revestimientos</t>
        </is>
      </c>
      <c r="D281" s="5" t="inlineStr">
        <is>
          <t>Porcelanato de piso y pared, 180 x 90 cm</t>
        </is>
      </c>
      <c r="E281" s="5" t="inlineStr">
        <is>
          <t>Baldosa de campo de 180 x 90 cm, gres porcelánico. El color, el diseño y la marca son de la cotización</t>
        </is>
      </c>
      <c r="F281" s="5" t="inlineStr">
        <is>
          <t>Material retirado en almacén</t>
        </is>
      </c>
      <c r="G281" s="5" t="inlineStr">
        <is>
          <t>piso, cerámica, porcelanato, baldosa, azulejo, revestimiento, loza</t>
        </is>
      </c>
      <c r="H281" s="7" t="inlineStr">
        <is>
          <t>m²</t>
        </is>
      </c>
      <c r="I281" s="7" t="inlineStr">
        <is>
          <t>Pisos</t>
        </is>
      </c>
      <c r="J281" s="7" t="inlineStr">
        <is>
          <t>estandar</t>
        </is>
      </c>
      <c r="K281" s="7" t="inlineStr">
        <is>
          <t>importado</t>
        </is>
      </c>
      <c r="L281" s="7" t="inlineStr">
        <is>
          <t>Verificado</t>
        </is>
      </c>
      <c r="M281" s="8" t="n">
        <v>1</v>
      </c>
      <c r="N281" s="9" t="n">
        <v>3376.66</v>
      </c>
      <c r="O281" s="9" t="n">
        <v>3376.66</v>
      </c>
      <c r="P281" s="9" t="n">
        <v>3376.66</v>
      </c>
      <c r="Q281" s="7" t="inlineStr">
        <is>
          <t>Sí</t>
        </is>
      </c>
      <c r="R281" s="9">
        <f>IF(N281="","",IF(Q281="Sí",ROUND(N281/1.18,2),N281))</f>
        <v/>
      </c>
      <c r="S281" s="7" t="inlineStr">
        <is>
          <t>2026-09-09</t>
        </is>
      </c>
      <c r="T281" s="5" t="inlineStr">
        <is>
          <t>1 cotización de proveedores</t>
        </is>
      </c>
      <c r="X281" s="4" t="n">
        <v>180</v>
      </c>
      <c r="Z281" s="4" t="inlineStr">
        <is>
          <t>180 x 90 cm</t>
        </is>
      </c>
      <c r="AJ281" s="4" t="inlineStr">
        <is>
          <t>piso y pared</t>
        </is>
      </c>
      <c r="AK281" s="5" t="inlineStr">
        <is>
          <t>material: porcelanato · ancho_cm: 90 · piezas_m2: 0.61 · acabado: pulido · espesor_mm: 10</t>
        </is>
      </c>
    </row>
    <row r="282">
      <c r="A282" s="7" t="inlineStr">
        <is>
          <t>MAT-08-133</t>
        </is>
      </c>
      <c r="B282" s="7" t="inlineStr">
        <is>
          <t>Materiales</t>
        </is>
      </c>
      <c r="C282" s="7" t="inlineStr">
        <is>
          <t>Pisos y revestimientos</t>
        </is>
      </c>
      <c r="D282" s="5" t="inlineStr">
        <is>
          <t>Porcelanato de piso y pared, 30 x 30 cm</t>
        </is>
      </c>
      <c r="E282" s="5" t="inlineStr">
        <is>
          <t>Baldosa de campo de 30 x 30 cm, gres porcelánico. El color, el diseño y la marca son de la cotización</t>
        </is>
      </c>
      <c r="F282" s="5" t="inlineStr">
        <is>
          <t>Material retirado en almacén</t>
        </is>
      </c>
      <c r="G282" s="5" t="inlineStr">
        <is>
          <t>piso, cerámica, porcelanato, baldosa, azulejo, revestimiento, loza</t>
        </is>
      </c>
      <c r="H282" s="7" t="inlineStr">
        <is>
          <t>m²</t>
        </is>
      </c>
      <c r="I282" s="7" t="inlineStr">
        <is>
          <t>Pisos</t>
        </is>
      </c>
      <c r="J282" s="7" t="inlineStr">
        <is>
          <t>estandar</t>
        </is>
      </c>
      <c r="K282" s="7" t="inlineStr">
        <is>
          <t>importado</t>
        </is>
      </c>
      <c r="L282" s="7" t="inlineStr">
        <is>
          <t>Verificado</t>
        </is>
      </c>
      <c r="M282" s="8" t="n">
        <v>1</v>
      </c>
      <c r="N282" s="9" t="n">
        <v>812.1</v>
      </c>
      <c r="O282" s="9" t="n">
        <v>812.1</v>
      </c>
      <c r="P282" s="9" t="n">
        <v>812.1</v>
      </c>
      <c r="Q282" s="7" t="inlineStr">
        <is>
          <t>Sí</t>
        </is>
      </c>
      <c r="R282" s="9">
        <f>IF(N282="","",IF(Q282="Sí",ROUND(N282/1.18,2),N282))</f>
        <v/>
      </c>
      <c r="S282" s="7" t="inlineStr">
        <is>
          <t>2026-09-09</t>
        </is>
      </c>
      <c r="T282" s="5" t="inlineStr">
        <is>
          <t>1 cotización de proveedores</t>
        </is>
      </c>
      <c r="X282" s="4" t="n">
        <v>30</v>
      </c>
      <c r="Z282" s="4" t="inlineStr">
        <is>
          <t>30 x 30 cm</t>
        </is>
      </c>
      <c r="AJ282" s="4" t="inlineStr">
        <is>
          <t>piso y pared</t>
        </is>
      </c>
      <c r="AK282" s="5" t="inlineStr">
        <is>
          <t>material: porcelanato · ancho_cm: 30 · piezas_m2: 10 · acabado: mate</t>
        </is>
      </c>
    </row>
    <row r="283">
      <c r="A283" s="7" t="inlineStr">
        <is>
          <t>MAT-08-134</t>
        </is>
      </c>
      <c r="B283" s="7" t="inlineStr">
        <is>
          <t>Materiales</t>
        </is>
      </c>
      <c r="C283" s="7" t="inlineStr">
        <is>
          <t>Pisos y revestimientos</t>
        </is>
      </c>
      <c r="D283" s="5" t="inlineStr">
        <is>
          <t>Porcelanato de piso y pared, 45 x 45 cm</t>
        </is>
      </c>
      <c r="E283" s="5" t="inlineStr">
        <is>
          <t>Baldosa de campo de 45 x 45 cm, gres porcelánico. El color, el diseño y la marca son de la cotización</t>
        </is>
      </c>
      <c r="F283" s="5" t="inlineStr">
        <is>
          <t>Material retirado en almacén</t>
        </is>
      </c>
      <c r="G283" s="5" t="inlineStr">
        <is>
          <t>piso, cerámica, porcelanato, baldosa, azulejo, revestimiento, loza</t>
        </is>
      </c>
      <c r="H283" s="7" t="inlineStr">
        <is>
          <t>m²</t>
        </is>
      </c>
      <c r="I283" s="7" t="inlineStr">
        <is>
          <t>Pisos</t>
        </is>
      </c>
      <c r="J283" s="7" t="inlineStr">
        <is>
          <t>estandar</t>
        </is>
      </c>
      <c r="K283" s="7" t="inlineStr">
        <is>
          <t>importado</t>
        </is>
      </c>
      <c r="L283" s="7" t="inlineStr">
        <is>
          <t>Verificado</t>
        </is>
      </c>
      <c r="M283" s="8" t="n">
        <v>1</v>
      </c>
      <c r="N283" s="9" t="n">
        <v>764.38</v>
      </c>
      <c r="O283" s="9" t="n">
        <v>710.61</v>
      </c>
      <c r="P283" s="9" t="n">
        <v>857.97</v>
      </c>
      <c r="Q283" s="7" t="inlineStr">
        <is>
          <t>Sí</t>
        </is>
      </c>
      <c r="R283" s="9">
        <f>IF(N283="","",IF(Q283="Sí",ROUND(N283/1.18,2),N283))</f>
        <v/>
      </c>
      <c r="S283" s="7" t="inlineStr">
        <is>
          <t>2026-09-09</t>
        </is>
      </c>
      <c r="T283" s="5" t="inlineStr">
        <is>
          <t>4 cotizaciones de proveedores</t>
        </is>
      </c>
      <c r="X283" s="4" t="n">
        <v>45</v>
      </c>
      <c r="Z283" s="4" t="inlineStr">
        <is>
          <t>45 x 45 cm</t>
        </is>
      </c>
      <c r="AJ283" s="4" t="inlineStr">
        <is>
          <t>piso y pared</t>
        </is>
      </c>
      <c r="AK283" s="5" t="inlineStr">
        <is>
          <t>material: porcelanato · ancho_cm: 45 · piezas_m2: 4.93 · acabado: mate</t>
        </is>
      </c>
    </row>
    <row r="284">
      <c r="A284" s="7" t="inlineStr">
        <is>
          <t>MAT-08-135</t>
        </is>
      </c>
      <c r="B284" s="7" t="inlineStr">
        <is>
          <t>Materiales</t>
        </is>
      </c>
      <c r="C284" s="7" t="inlineStr">
        <is>
          <t>Pisos y revestimientos</t>
        </is>
      </c>
      <c r="D284" s="5" t="inlineStr">
        <is>
          <t>Porcelanato de piso y pared, 55 x 33 cm</t>
        </is>
      </c>
      <c r="E284" s="5" t="inlineStr">
        <is>
          <t>Baldosa de campo de 55 x 33 cm, gres porcelánico. El color, el diseño y la marca son de la cotización</t>
        </is>
      </c>
      <c r="F284" s="5" t="inlineStr">
        <is>
          <t>Material retirado en almacén</t>
        </is>
      </c>
      <c r="G284" s="5" t="inlineStr">
        <is>
          <t>piso, cerámica, porcelanato, baldosa, azulejo, revestimiento, loza</t>
        </is>
      </c>
      <c r="H284" s="7" t="inlineStr">
        <is>
          <t>m²</t>
        </is>
      </c>
      <c r="I284" s="7" t="inlineStr">
        <is>
          <t>Pisos</t>
        </is>
      </c>
      <c r="J284" s="7" t="inlineStr">
        <is>
          <t>estandar</t>
        </is>
      </c>
      <c r="K284" s="7" t="inlineStr">
        <is>
          <t>importado</t>
        </is>
      </c>
      <c r="L284" s="7" t="inlineStr">
        <is>
          <t>Verificado</t>
        </is>
      </c>
      <c r="M284" s="8" t="n">
        <v>1</v>
      </c>
      <c r="N284" s="9" t="n">
        <v>839.97</v>
      </c>
      <c r="O284" s="9" t="n">
        <v>839.97</v>
      </c>
      <c r="P284" s="9" t="n">
        <v>839.97</v>
      </c>
      <c r="Q284" s="7" t="inlineStr">
        <is>
          <t>Sí</t>
        </is>
      </c>
      <c r="R284" s="9">
        <f>IF(N284="","",IF(Q284="Sí",ROUND(N284/1.18,2),N284))</f>
        <v/>
      </c>
      <c r="S284" s="7" t="inlineStr">
        <is>
          <t>2026-09-09</t>
        </is>
      </c>
      <c r="T284" s="5" t="inlineStr">
        <is>
          <t>1 cotización de proveedores</t>
        </is>
      </c>
      <c r="X284" s="4" t="n">
        <v>55</v>
      </c>
      <c r="Z284" s="4" t="inlineStr">
        <is>
          <t>55 x 33 cm</t>
        </is>
      </c>
      <c r="AJ284" s="4" t="inlineStr">
        <is>
          <t>piso y pared</t>
        </is>
      </c>
      <c r="AK284" s="5" t="inlineStr">
        <is>
          <t>material: porcelanato · ancho_cm: 33 · piezas_m2: 5.43</t>
        </is>
      </c>
    </row>
    <row r="285">
      <c r="A285" s="7" t="inlineStr">
        <is>
          <t>MAT-08-136</t>
        </is>
      </c>
      <c r="B285" s="7" t="inlineStr">
        <is>
          <t>Materiales</t>
        </is>
      </c>
      <c r="C285" s="7" t="inlineStr">
        <is>
          <t>Pisos y revestimientos</t>
        </is>
      </c>
      <c r="D285" s="5" t="inlineStr">
        <is>
          <t>Porcelanato de piso y pared, 58 x 58 cm</t>
        </is>
      </c>
      <c r="E285" s="5" t="inlineStr">
        <is>
          <t>Baldosa de campo de 58 x 58 cm, gres porcelánico. El color, el diseño y la marca son de la cotización</t>
        </is>
      </c>
      <c r="F285" s="5" t="inlineStr">
        <is>
          <t>Material retirado en almacén</t>
        </is>
      </c>
      <c r="G285" s="5" t="inlineStr">
        <is>
          <t>piso, cerámica, porcelanato, baldosa, azulejo, revestimiento, loza</t>
        </is>
      </c>
      <c r="H285" s="7" t="inlineStr">
        <is>
          <t>m²</t>
        </is>
      </c>
      <c r="I285" s="7" t="inlineStr">
        <is>
          <t>Pisos</t>
        </is>
      </c>
      <c r="J285" s="7" t="inlineStr">
        <is>
          <t>estandar</t>
        </is>
      </c>
      <c r="K285" s="7" t="inlineStr">
        <is>
          <t>importado</t>
        </is>
      </c>
      <c r="L285" s="7" t="inlineStr">
        <is>
          <t>Verificado</t>
        </is>
      </c>
      <c r="M285" s="8" t="n">
        <v>1</v>
      </c>
      <c r="N285" s="9" t="n">
        <v>2571.44</v>
      </c>
      <c r="O285" s="9" t="n">
        <v>2571.44</v>
      </c>
      <c r="P285" s="9" t="n">
        <v>2571.44</v>
      </c>
      <c r="Q285" s="7" t="inlineStr">
        <is>
          <t>Sí</t>
        </is>
      </c>
      <c r="R285" s="9">
        <f>IF(N285="","",IF(Q285="Sí",ROUND(N285/1.18,2),N285))</f>
        <v/>
      </c>
      <c r="S285" s="7" t="inlineStr">
        <is>
          <t>2026-09-09</t>
        </is>
      </c>
      <c r="T285" s="5" t="inlineStr">
        <is>
          <t>1 cotización de proveedores</t>
        </is>
      </c>
      <c r="X285" s="4" t="n">
        <v>58</v>
      </c>
      <c r="Z285" s="4" t="inlineStr">
        <is>
          <t>58 x 58 cm</t>
        </is>
      </c>
      <c r="AJ285" s="4" t="inlineStr">
        <is>
          <t>piso y pared</t>
        </is>
      </c>
      <c r="AK285" s="5" t="inlineStr">
        <is>
          <t>material: porcelanato · ancho_cm: 58 · piezas_m2: 2.92</t>
        </is>
      </c>
    </row>
    <row r="286">
      <c r="A286" s="7" t="inlineStr">
        <is>
          <t>MAT-08-137</t>
        </is>
      </c>
      <c r="B286" s="7" t="inlineStr">
        <is>
          <t>Materiales</t>
        </is>
      </c>
      <c r="C286" s="7" t="inlineStr">
        <is>
          <t>Pisos y revestimientos</t>
        </is>
      </c>
      <c r="D286" s="5" t="inlineStr">
        <is>
          <t>Porcelanato de piso y pared, 60 x 20 cm</t>
        </is>
      </c>
      <c r="E286" s="5" t="inlineStr">
        <is>
          <t>Baldosa de campo de 60 x 20 cm, gres porcelánico. El color, el diseño y la marca son de la cotización</t>
        </is>
      </c>
      <c r="F286" s="5" t="inlineStr">
        <is>
          <t>Material retirado en almacén</t>
        </is>
      </c>
      <c r="G286" s="5" t="inlineStr">
        <is>
          <t>piso, cerámica, porcelanato, baldosa, azulejo, revestimiento, loza</t>
        </is>
      </c>
      <c r="H286" s="7" t="inlineStr">
        <is>
          <t>m²</t>
        </is>
      </c>
      <c r="I286" s="7" t="inlineStr">
        <is>
          <t>Pisos</t>
        </is>
      </c>
      <c r="J286" s="7" t="inlineStr">
        <is>
          <t>estandar</t>
        </is>
      </c>
      <c r="K286" s="7" t="inlineStr">
        <is>
          <t>importado</t>
        </is>
      </c>
      <c r="L286" s="7" t="inlineStr">
        <is>
          <t>Verificado</t>
        </is>
      </c>
      <c r="M286" s="8" t="n">
        <v>1</v>
      </c>
      <c r="N286" s="9" t="n">
        <v>482.11</v>
      </c>
      <c r="O286" s="9" t="n">
        <v>482.11</v>
      </c>
      <c r="P286" s="9" t="n">
        <v>482.11</v>
      </c>
      <c r="Q286" s="7" t="inlineStr">
        <is>
          <t>Sí</t>
        </is>
      </c>
      <c r="R286" s="9">
        <f>IF(N286="","",IF(Q286="Sí",ROUND(N286/1.18,2),N286))</f>
        <v/>
      </c>
      <c r="S286" s="7" t="inlineStr">
        <is>
          <t>2026-09-09</t>
        </is>
      </c>
      <c r="T286" s="5" t="inlineStr">
        <is>
          <t>1 cotización de proveedores</t>
        </is>
      </c>
      <c r="X286" s="4" t="n">
        <v>60</v>
      </c>
      <c r="Z286" s="4" t="inlineStr">
        <is>
          <t>60 x 20 cm</t>
        </is>
      </c>
      <c r="AJ286" s="4" t="inlineStr">
        <is>
          <t>piso y pared</t>
        </is>
      </c>
      <c r="AK286" s="5" t="inlineStr">
        <is>
          <t>material: porcelanato · ancho_cm: 20 · piezas_m2: 8.23 · acabado: mate · espesor_mm: 10</t>
        </is>
      </c>
    </row>
    <row r="287">
      <c r="A287" s="7" t="inlineStr">
        <is>
          <t>MAT-08-138</t>
        </is>
      </c>
      <c r="B287" s="7" t="inlineStr">
        <is>
          <t>Materiales</t>
        </is>
      </c>
      <c r="C287" s="7" t="inlineStr">
        <is>
          <t>Pisos y revestimientos</t>
        </is>
      </c>
      <c r="D287" s="5" t="inlineStr">
        <is>
          <t>Porcelanato de piso y pared, 60 x 30 cm</t>
        </is>
      </c>
      <c r="E287" s="5" t="inlineStr">
        <is>
          <t>Baldosa de campo de 60 x 30 cm, gres porcelánico. El color, el diseño y la marca son de la cotización</t>
        </is>
      </c>
      <c r="F287" s="5" t="inlineStr">
        <is>
          <t>Material retirado en almacén</t>
        </is>
      </c>
      <c r="G287" s="5" t="inlineStr">
        <is>
          <t>piso, cerámica, porcelanato, baldosa, azulejo, revestimiento, loza</t>
        </is>
      </c>
      <c r="H287" s="7" t="inlineStr">
        <is>
          <t>m²</t>
        </is>
      </c>
      <c r="I287" s="7" t="inlineStr">
        <is>
          <t>Pisos</t>
        </is>
      </c>
      <c r="J287" s="7" t="inlineStr">
        <is>
          <t>estandar</t>
        </is>
      </c>
      <c r="K287" s="7" t="inlineStr">
        <is>
          <t>importado</t>
        </is>
      </c>
      <c r="L287" s="7" t="inlineStr">
        <is>
          <t>Verificado</t>
        </is>
      </c>
      <c r="M287" s="8" t="n">
        <v>1</v>
      </c>
      <c r="N287" s="9" t="n">
        <v>1315.34</v>
      </c>
      <c r="O287" s="9" t="n">
        <v>1049.58</v>
      </c>
      <c r="P287" s="9" t="n">
        <v>1669.61</v>
      </c>
      <c r="Q287" s="7" t="inlineStr">
        <is>
          <t>Sí</t>
        </is>
      </c>
      <c r="R287" s="9">
        <f>IF(N287="","",IF(Q287="Sí",ROUND(N287/1.18,2),N287))</f>
        <v/>
      </c>
      <c r="S287" s="7" t="inlineStr">
        <is>
          <t>2026-09-09</t>
        </is>
      </c>
      <c r="T287" s="5" t="inlineStr">
        <is>
          <t>18 cotizaciones de proveedores</t>
        </is>
      </c>
      <c r="X287" s="4" t="n">
        <v>60</v>
      </c>
      <c r="Z287" s="4" t="inlineStr">
        <is>
          <t>60 x 30 cm</t>
        </is>
      </c>
      <c r="AJ287" s="4" t="inlineStr">
        <is>
          <t>piso y pared</t>
        </is>
      </c>
      <c r="AK287" s="5" t="inlineStr">
        <is>
          <t>material: porcelanato · ancho_cm: 30</t>
        </is>
      </c>
    </row>
    <row r="288">
      <c r="A288" s="7" t="inlineStr">
        <is>
          <t>MAT-08-139</t>
        </is>
      </c>
      <c r="B288" s="7" t="inlineStr">
        <is>
          <t>Materiales</t>
        </is>
      </c>
      <c r="C288" s="7" t="inlineStr">
        <is>
          <t>Pisos y revestimientos</t>
        </is>
      </c>
      <c r="D288" s="5" t="inlineStr">
        <is>
          <t>Porcelanato de piso y pared, 60 x 60 cm</t>
        </is>
      </c>
      <c r="E288" s="5" t="inlineStr">
        <is>
          <t>Baldosa de campo de 60 x 60 cm, gres porcelánico. El color, el diseño y la marca son de la cotización</t>
        </is>
      </c>
      <c r="F288" s="5" t="inlineStr">
        <is>
          <t>Material retirado en almacén</t>
        </is>
      </c>
      <c r="G288" s="5" t="inlineStr">
        <is>
          <t>piso, cerámica, porcelanato, baldosa, azulejo, revestimiento, loza</t>
        </is>
      </c>
      <c r="H288" s="7" t="inlineStr">
        <is>
          <t>m²</t>
        </is>
      </c>
      <c r="I288" s="7" t="inlineStr">
        <is>
          <t>Pisos</t>
        </is>
      </c>
      <c r="J288" s="7" t="inlineStr">
        <is>
          <t>estandar</t>
        </is>
      </c>
      <c r="K288" s="7" t="inlineStr">
        <is>
          <t>importado</t>
        </is>
      </c>
      <c r="L288" s="7" t="inlineStr">
        <is>
          <t>Verificado</t>
        </is>
      </c>
      <c r="M288" s="8" t="n">
        <v>1</v>
      </c>
      <c r="N288" s="9" t="n">
        <v>1244.99</v>
      </c>
      <c r="O288" s="9" t="n">
        <v>518.13</v>
      </c>
      <c r="P288" s="9" t="n">
        <v>2562.78</v>
      </c>
      <c r="Q288" s="7" t="inlineStr">
        <is>
          <t>Sí</t>
        </is>
      </c>
      <c r="R288" s="9">
        <f>IF(N288="","",IF(Q288="Sí",ROUND(N288/1.18,2),N288))</f>
        <v/>
      </c>
      <c r="S288" s="7" t="inlineStr">
        <is>
          <t>2026-09-09</t>
        </is>
      </c>
      <c r="T288" s="5" t="inlineStr">
        <is>
          <t>16 cotizaciones de proveedores</t>
        </is>
      </c>
      <c r="X288" s="4" t="n">
        <v>60</v>
      </c>
      <c r="Z288" s="4" t="inlineStr">
        <is>
          <t>60 x 60 cm</t>
        </is>
      </c>
      <c r="AJ288" s="4" t="inlineStr">
        <is>
          <t>piso y pared</t>
        </is>
      </c>
      <c r="AK288" s="5" t="inlineStr">
        <is>
          <t>material: porcelanato · ancho_cm: 60</t>
        </is>
      </c>
    </row>
    <row r="289">
      <c r="A289" s="7" t="inlineStr">
        <is>
          <t>MAT-08-140</t>
        </is>
      </c>
      <c r="B289" s="7" t="inlineStr">
        <is>
          <t>Materiales</t>
        </is>
      </c>
      <c r="C289" s="7" t="inlineStr">
        <is>
          <t>Pisos y revestimientos</t>
        </is>
      </c>
      <c r="D289" s="5" t="inlineStr">
        <is>
          <t>Porcelanato de piso y pared, 75 x 25 cm</t>
        </is>
      </c>
      <c r="E289" s="5" t="inlineStr">
        <is>
          <t>Baldosa de campo de 75 x 25 cm, gres porcelánico. El color, el diseño y la marca son de la cotización</t>
        </is>
      </c>
      <c r="F289" s="5" t="inlineStr">
        <is>
          <t>Material retirado en almacén</t>
        </is>
      </c>
      <c r="G289" s="5" t="inlineStr">
        <is>
          <t>piso, cerámica, porcelanato, baldosa, azulejo, revestimiento, loza</t>
        </is>
      </c>
      <c r="H289" s="7" t="inlineStr">
        <is>
          <t>m²</t>
        </is>
      </c>
      <c r="I289" s="7" t="inlineStr">
        <is>
          <t>Pisos</t>
        </is>
      </c>
      <c r="J289" s="7" t="inlineStr">
        <is>
          <t>estandar</t>
        </is>
      </c>
      <c r="K289" s="7" t="inlineStr">
        <is>
          <t>importado</t>
        </is>
      </c>
      <c r="L289" s="7" t="inlineStr">
        <is>
          <t>Verificado</t>
        </is>
      </c>
      <c r="M289" s="8" t="n">
        <v>1</v>
      </c>
      <c r="N289" s="9" t="n">
        <v>1403.05</v>
      </c>
      <c r="O289" s="9" t="n">
        <v>1146.06</v>
      </c>
      <c r="P289" s="9" t="n">
        <v>1689.5</v>
      </c>
      <c r="Q289" s="7" t="inlineStr">
        <is>
          <t>Sí</t>
        </is>
      </c>
      <c r="R289" s="9">
        <f>IF(N289="","",IF(Q289="Sí",ROUND(N289/1.18,2),N289))</f>
        <v/>
      </c>
      <c r="S289" s="7" t="inlineStr">
        <is>
          <t>2026-09-09</t>
        </is>
      </c>
      <c r="T289" s="5" t="inlineStr">
        <is>
          <t>4 cotizaciones de proveedores</t>
        </is>
      </c>
      <c r="X289" s="4" t="n">
        <v>75</v>
      </c>
      <c r="Z289" s="4" t="inlineStr">
        <is>
          <t>75 x 25 cm</t>
        </is>
      </c>
      <c r="AJ289" s="4" t="inlineStr">
        <is>
          <t>piso y pared</t>
        </is>
      </c>
      <c r="AK289" s="5" t="inlineStr">
        <is>
          <t>material: porcelanato · ancho_cm: 25 · piezas_m2: 5.33 · acabado: mate · espesor_mm: 10</t>
        </is>
      </c>
    </row>
    <row r="290">
      <c r="A290" s="7" t="inlineStr">
        <is>
          <t>MAT-08-141</t>
        </is>
      </c>
      <c r="B290" s="7" t="inlineStr">
        <is>
          <t>Materiales</t>
        </is>
      </c>
      <c r="C290" s="7" t="inlineStr">
        <is>
          <t>Pisos y revestimientos</t>
        </is>
      </c>
      <c r="D290" s="5" t="inlineStr">
        <is>
          <t>Porcelanato de piso y pared, 90 x 15 cm</t>
        </is>
      </c>
      <c r="E290" s="5" t="inlineStr">
        <is>
          <t>Baldosa de campo de 90 x 15 cm, gres porcelánico. El color, el diseño y la marca son de la cotización</t>
        </is>
      </c>
      <c r="F290" s="5" t="inlineStr">
        <is>
          <t>Material retirado en almacén</t>
        </is>
      </c>
      <c r="G290" s="5" t="inlineStr">
        <is>
          <t>piso, cerámica, porcelanato, baldosa, azulejo, revestimiento, loza</t>
        </is>
      </c>
      <c r="H290" s="7" t="inlineStr">
        <is>
          <t>m²</t>
        </is>
      </c>
      <c r="I290" s="7" t="inlineStr">
        <is>
          <t>Pisos</t>
        </is>
      </c>
      <c r="J290" s="7" t="inlineStr">
        <is>
          <t>estandar</t>
        </is>
      </c>
      <c r="K290" s="7" t="inlineStr">
        <is>
          <t>importado</t>
        </is>
      </c>
      <c r="L290" s="7" t="inlineStr">
        <is>
          <t>Verificado</t>
        </is>
      </c>
      <c r="M290" s="8" t="n">
        <v>1</v>
      </c>
      <c r="N290" s="9" t="n">
        <v>1835.57</v>
      </c>
      <c r="O290" s="9" t="n">
        <v>1835.57</v>
      </c>
      <c r="P290" s="9" t="n">
        <v>1835.57</v>
      </c>
      <c r="Q290" s="7" t="inlineStr">
        <is>
          <t>Sí</t>
        </is>
      </c>
      <c r="R290" s="9">
        <f>IF(N290="","",IF(Q290="Sí",ROUND(N290/1.18,2),N290))</f>
        <v/>
      </c>
      <c r="S290" s="7" t="inlineStr">
        <is>
          <t>2026-09-09</t>
        </is>
      </c>
      <c r="T290" s="5" t="inlineStr">
        <is>
          <t>1 cotización de proveedores</t>
        </is>
      </c>
      <c r="X290" s="4" t="n">
        <v>90</v>
      </c>
      <c r="Z290" s="4" t="inlineStr">
        <is>
          <t>90 x 15 cm</t>
        </is>
      </c>
      <c r="AJ290" s="4" t="inlineStr">
        <is>
          <t>piso y pared</t>
        </is>
      </c>
      <c r="AK290" s="5" t="inlineStr">
        <is>
          <t>material: porcelanato · ancho_cm: 15 · piezas_m2: 7.4 · acabado: mate · espesor_mm: 10</t>
        </is>
      </c>
    </row>
    <row r="291">
      <c r="A291" s="7" t="inlineStr">
        <is>
          <t>MAT-08-142</t>
        </is>
      </c>
      <c r="B291" s="7" t="inlineStr">
        <is>
          <t>Materiales</t>
        </is>
      </c>
      <c r="C291" s="7" t="inlineStr">
        <is>
          <t>Pisos y revestimientos</t>
        </is>
      </c>
      <c r="D291" s="5" t="inlineStr">
        <is>
          <t>Porcelanato de piso y pared, 90 x 30 cm</t>
        </is>
      </c>
      <c r="E291" s="5" t="inlineStr">
        <is>
          <t>Baldosa de campo de 90 x 30 cm, gres porcelánico. El color, el diseño y la marca son de la cotización</t>
        </is>
      </c>
      <c r="F291" s="5" t="inlineStr">
        <is>
          <t>Material retirado en almacén</t>
        </is>
      </c>
      <c r="G291" s="5" t="inlineStr">
        <is>
          <t>piso, cerámica, porcelanato, baldosa, azulejo, revestimiento, loza</t>
        </is>
      </c>
      <c r="H291" s="7" t="inlineStr">
        <is>
          <t>m²</t>
        </is>
      </c>
      <c r="I291" s="7" t="inlineStr">
        <is>
          <t>Pisos</t>
        </is>
      </c>
      <c r="J291" s="7" t="inlineStr">
        <is>
          <t>estandar</t>
        </is>
      </c>
      <c r="K291" s="7" t="inlineStr">
        <is>
          <t>importado</t>
        </is>
      </c>
      <c r="L291" s="7" t="inlineStr">
        <is>
          <t>Verificado</t>
        </is>
      </c>
      <c r="M291" s="8" t="n">
        <v>1</v>
      </c>
      <c r="N291" s="9" t="n">
        <v>2210.12</v>
      </c>
      <c r="O291" s="9" t="n">
        <v>2210.12</v>
      </c>
      <c r="P291" s="9" t="n">
        <v>2210.12</v>
      </c>
      <c r="Q291" s="7" t="inlineStr">
        <is>
          <t>Sí</t>
        </is>
      </c>
      <c r="R291" s="9">
        <f>IF(N291="","",IF(Q291="Sí",ROUND(N291/1.18,2),N291))</f>
        <v/>
      </c>
      <c r="S291" s="7" t="inlineStr">
        <is>
          <t>2026-09-09</t>
        </is>
      </c>
      <c r="T291" s="5" t="inlineStr">
        <is>
          <t>1 cotización de proveedores</t>
        </is>
      </c>
      <c r="X291" s="4" t="n">
        <v>90</v>
      </c>
      <c r="Z291" s="4" t="inlineStr">
        <is>
          <t>90 x 30 cm</t>
        </is>
      </c>
      <c r="AJ291" s="4" t="inlineStr">
        <is>
          <t>piso y pared</t>
        </is>
      </c>
      <c r="AK291" s="5" t="inlineStr">
        <is>
          <t>material: porcelanato · ancho_cm: 30 · piezas_m2: 3.7 · acabado: mate · espesor_mm: 9</t>
        </is>
      </c>
    </row>
    <row r="292">
      <c r="A292" s="7" t="inlineStr">
        <is>
          <t>MAT-08-143</t>
        </is>
      </c>
      <c r="B292" s="7" t="inlineStr">
        <is>
          <t>Materiales</t>
        </is>
      </c>
      <c r="C292" s="7" t="inlineStr">
        <is>
          <t>Pisos y revestimientos</t>
        </is>
      </c>
      <c r="D292" s="5" t="inlineStr">
        <is>
          <t>Porcelanato de piso y pared, 90 x 45 cm</t>
        </is>
      </c>
      <c r="E292" s="5" t="inlineStr">
        <is>
          <t>Baldosa de campo de 90 x 45 cm, gres porcelánico. El color, el diseño y la marca son de la cotización</t>
        </is>
      </c>
      <c r="F292" s="5" t="inlineStr">
        <is>
          <t>Material retirado en almacén</t>
        </is>
      </c>
      <c r="G292" s="5" t="inlineStr">
        <is>
          <t>piso, cerámica, porcelanato, baldosa, azulejo, revestimiento, loza</t>
        </is>
      </c>
      <c r="H292" s="7" t="inlineStr">
        <is>
          <t>m²</t>
        </is>
      </c>
      <c r="I292" s="7" t="inlineStr">
        <is>
          <t>Pisos</t>
        </is>
      </c>
      <c r="J292" s="7" t="inlineStr">
        <is>
          <t>estandar</t>
        </is>
      </c>
      <c r="K292" s="7" t="inlineStr">
        <is>
          <t>importado</t>
        </is>
      </c>
      <c r="L292" s="7" t="inlineStr">
        <is>
          <t>Verificado</t>
        </is>
      </c>
      <c r="M292" s="8" t="n">
        <v>1</v>
      </c>
      <c r="N292" s="9" t="n">
        <v>1826.48</v>
      </c>
      <c r="O292" s="9" t="n">
        <v>1630.87</v>
      </c>
      <c r="P292" s="9" t="n">
        <v>2022.08</v>
      </c>
      <c r="Q292" s="7" t="inlineStr">
        <is>
          <t>Sí</t>
        </is>
      </c>
      <c r="R292" s="9">
        <f>IF(N292="","",IF(Q292="Sí",ROUND(N292/1.18,2),N292))</f>
        <v/>
      </c>
      <c r="S292" s="7" t="inlineStr">
        <is>
          <t>2026-09-09</t>
        </is>
      </c>
      <c r="T292" s="5" t="inlineStr">
        <is>
          <t>2 cotizaciones de proveedores</t>
        </is>
      </c>
      <c r="X292" s="4" t="n">
        <v>90</v>
      </c>
      <c r="Z292" s="4" t="inlineStr">
        <is>
          <t>90 x 45 cm</t>
        </is>
      </c>
      <c r="AJ292" s="4" t="inlineStr">
        <is>
          <t>piso y pared</t>
        </is>
      </c>
      <c r="AK292" s="5" t="inlineStr">
        <is>
          <t>material: porcelanato · ancho_cm: 45 · acabado: mate</t>
        </is>
      </c>
    </row>
    <row r="293">
      <c r="A293" s="7" t="inlineStr">
        <is>
          <t>MAT-08-144</t>
        </is>
      </c>
      <c r="B293" s="7" t="inlineStr">
        <is>
          <t>Materiales</t>
        </is>
      </c>
      <c r="C293" s="7" t="inlineStr">
        <is>
          <t>Pisos y revestimientos</t>
        </is>
      </c>
      <c r="D293" s="5" t="inlineStr">
        <is>
          <t>Mosaico cerámico en malla, 30 x 30 cm</t>
        </is>
      </c>
      <c r="E293" s="5" t="inlineStr">
        <is>
          <t>Piezas pequeñas montadas en malla, para piscinas, duchas y paños decorativos</t>
        </is>
      </c>
      <c r="F293" s="5" t="inlineStr">
        <is>
          <t>Material retirado en almacén</t>
        </is>
      </c>
      <c r="G293" s="5" t="inlineStr">
        <is>
          <t>mosaico, malla, veneciano, pastilla</t>
        </is>
      </c>
      <c r="H293" s="7" t="inlineStr">
        <is>
          <t>m²</t>
        </is>
      </c>
      <c r="I293" s="7" t="inlineStr">
        <is>
          <t>Pisos</t>
        </is>
      </c>
      <c r="J293" s="7" t="inlineStr">
        <is>
          <t>estandar</t>
        </is>
      </c>
      <c r="K293" s="7" t="inlineStr">
        <is>
          <t>importado</t>
        </is>
      </c>
      <c r="L293" s="7" t="inlineStr">
        <is>
          <t>Verificado</t>
        </is>
      </c>
      <c r="M293" s="8" t="n">
        <v>1</v>
      </c>
      <c r="N293" s="9" t="n">
        <v>3107.95</v>
      </c>
      <c r="O293" s="9" t="n">
        <v>1844.8</v>
      </c>
      <c r="P293" s="9" t="n">
        <v>7157.4</v>
      </c>
      <c r="Q293" s="7" t="inlineStr">
        <is>
          <t>Sí</t>
        </is>
      </c>
      <c r="R293" s="9">
        <f>IF(N293="","",IF(Q293="Sí",ROUND(N293/1.18,2),N293))</f>
        <v/>
      </c>
      <c r="S293" s="7" t="inlineStr">
        <is>
          <t>2026-09-09</t>
        </is>
      </c>
      <c r="T293" s="5" t="inlineStr">
        <is>
          <t>14 cotizaciones de proveedores</t>
        </is>
      </c>
      <c r="X293" s="4" t="n">
        <v>30</v>
      </c>
      <c r="Z293" s="4" t="inlineStr">
        <is>
          <t>30 x 30 cm</t>
        </is>
      </c>
      <c r="AK293" s="5" t="inlineStr">
        <is>
          <t>ancho_cm: 30 · piezas_m2: 10</t>
        </is>
      </c>
    </row>
    <row r="294">
      <c r="A294" s="7" t="inlineStr">
        <is>
          <t>MAT-08-145</t>
        </is>
      </c>
      <c r="B294" s="7" t="inlineStr">
        <is>
          <t>Materiales</t>
        </is>
      </c>
      <c r="C294" s="7" t="inlineStr">
        <is>
          <t>Pisos y revestimientos</t>
        </is>
      </c>
      <c r="D294" s="5" t="inlineStr">
        <is>
          <t>Mosaico cerámico en malla, 33 x 30 cm</t>
        </is>
      </c>
      <c r="E294" s="5" t="inlineStr">
        <is>
          <t>Piezas pequeñas montadas en malla, para piscinas, duchas y paños decorativos</t>
        </is>
      </c>
      <c r="F294" s="5" t="inlineStr">
        <is>
          <t>Material retirado en almacén</t>
        </is>
      </c>
      <c r="G294" s="5" t="inlineStr">
        <is>
          <t>mosaico, malla, veneciano, pastilla</t>
        </is>
      </c>
      <c r="H294" s="7" t="inlineStr">
        <is>
          <t>m²</t>
        </is>
      </c>
      <c r="I294" s="7" t="inlineStr">
        <is>
          <t>Pisos</t>
        </is>
      </c>
      <c r="J294" s="7" t="inlineStr">
        <is>
          <t>estandar</t>
        </is>
      </c>
      <c r="K294" s="7" t="inlineStr">
        <is>
          <t>importado</t>
        </is>
      </c>
      <c r="L294" s="7" t="inlineStr">
        <is>
          <t>Verificado</t>
        </is>
      </c>
      <c r="M294" s="8" t="n">
        <v>1</v>
      </c>
      <c r="N294" s="9" t="n">
        <v>5065.06</v>
      </c>
      <c r="O294" s="9" t="n">
        <v>4369.31</v>
      </c>
      <c r="P294" s="9" t="n">
        <v>6188.82</v>
      </c>
      <c r="Q294" s="7" t="inlineStr">
        <is>
          <t>Sí</t>
        </is>
      </c>
      <c r="R294" s="9">
        <f>IF(N294="","",IF(Q294="Sí",ROUND(N294/1.18,2),N294))</f>
        <v/>
      </c>
      <c r="S294" s="7" t="inlineStr">
        <is>
          <t>2026-09-09</t>
        </is>
      </c>
      <c r="T294" s="5" t="inlineStr">
        <is>
          <t>7 cotizaciones de proveedores</t>
        </is>
      </c>
      <c r="X294" s="4" t="n">
        <v>33</v>
      </c>
      <c r="Z294" s="4" t="inlineStr">
        <is>
          <t>33 x 30 cm</t>
        </is>
      </c>
      <c r="AK294" s="5" t="inlineStr">
        <is>
          <t>ancho_cm: 30 · piezas_m2: 11</t>
        </is>
      </c>
    </row>
    <row r="295">
      <c r="A295" s="7" t="inlineStr">
        <is>
          <t>MAT-08-146</t>
        </is>
      </c>
      <c r="B295" s="7" t="inlineStr">
        <is>
          <t>Materiales</t>
        </is>
      </c>
      <c r="C295" s="7" t="inlineStr">
        <is>
          <t>Pisos y revestimientos</t>
        </is>
      </c>
      <c r="D295" s="5" t="inlineStr">
        <is>
          <t>Mosaico cerámico en malla, 33 x 33 cm</t>
        </is>
      </c>
      <c r="E295" s="5" t="inlineStr">
        <is>
          <t>Piezas pequeñas montadas en malla, para piscinas, duchas y paños decorativos</t>
        </is>
      </c>
      <c r="F295" s="5" t="inlineStr">
        <is>
          <t>Material retirado en almacén</t>
        </is>
      </c>
      <c r="G295" s="5" t="inlineStr">
        <is>
          <t>mosaico, malla, veneciano, pastilla</t>
        </is>
      </c>
      <c r="H295" s="7" t="inlineStr">
        <is>
          <t>m²</t>
        </is>
      </c>
      <c r="I295" s="7" t="inlineStr">
        <is>
          <t>Pisos</t>
        </is>
      </c>
      <c r="J295" s="7" t="inlineStr">
        <is>
          <t>estandar</t>
        </is>
      </c>
      <c r="K295" s="7" t="inlineStr">
        <is>
          <t>importado</t>
        </is>
      </c>
      <c r="L295" s="7" t="inlineStr">
        <is>
          <t>Verificado</t>
        </is>
      </c>
      <c r="M295" s="8" t="n">
        <v>1</v>
      </c>
      <c r="N295" s="9" t="n">
        <v>1782.95</v>
      </c>
      <c r="O295" s="9" t="n">
        <v>1318.5</v>
      </c>
      <c r="P295" s="9" t="n">
        <v>4021.38</v>
      </c>
      <c r="Q295" s="7" t="inlineStr">
        <is>
          <t>Sí</t>
        </is>
      </c>
      <c r="R295" s="9">
        <f>IF(N295="","",IF(Q295="Sí",ROUND(N295/1.18,2),N295))</f>
        <v/>
      </c>
      <c r="S295" s="7" t="inlineStr">
        <is>
          <t>2026-09-09</t>
        </is>
      </c>
      <c r="T295" s="5" t="inlineStr">
        <is>
          <t>20 cotizaciones de proveedores</t>
        </is>
      </c>
      <c r="X295" s="4" t="n">
        <v>33</v>
      </c>
      <c r="Z295" s="4" t="inlineStr">
        <is>
          <t>33 x 33 cm</t>
        </is>
      </c>
      <c r="AK295" s="5" t="inlineStr">
        <is>
          <t>ancho_cm: 33 · piezas_m2: 9</t>
        </is>
      </c>
    </row>
    <row r="296">
      <c r="A296" s="7" t="inlineStr">
        <is>
          <t>MAT-08-147</t>
        </is>
      </c>
      <c r="B296" s="7" t="inlineStr">
        <is>
          <t>Materiales</t>
        </is>
      </c>
      <c r="C296" s="7" t="inlineStr">
        <is>
          <t>Pisos y revestimientos</t>
        </is>
      </c>
      <c r="D296" s="5" t="inlineStr">
        <is>
          <t>Mosaico cerámico en malla, 45 x 45 cm</t>
        </is>
      </c>
      <c r="E296" s="5" t="inlineStr">
        <is>
          <t>Piezas pequeñas montadas en malla, para piscinas, duchas y paños decorativos</t>
        </is>
      </c>
      <c r="F296" s="5" t="inlineStr">
        <is>
          <t>Material retirado en almacén</t>
        </is>
      </c>
      <c r="G296" s="5" t="inlineStr">
        <is>
          <t>mosaico, malla, veneciano, pastilla</t>
        </is>
      </c>
      <c r="H296" s="7" t="inlineStr">
        <is>
          <t>m²</t>
        </is>
      </c>
      <c r="I296" s="7" t="inlineStr">
        <is>
          <t>Pisos</t>
        </is>
      </c>
      <c r="J296" s="7" t="inlineStr">
        <is>
          <t>estandar</t>
        </is>
      </c>
      <c r="K296" s="7" t="inlineStr">
        <is>
          <t>importado</t>
        </is>
      </c>
      <c r="L296" s="7" t="inlineStr">
        <is>
          <t>Verificado</t>
        </is>
      </c>
      <c r="M296" s="8" t="n">
        <v>1</v>
      </c>
      <c r="N296" s="9" t="n">
        <v>789.64</v>
      </c>
      <c r="O296" s="9" t="n">
        <v>789.64</v>
      </c>
      <c r="P296" s="9" t="n">
        <v>789.64</v>
      </c>
      <c r="Q296" s="7" t="inlineStr">
        <is>
          <t>Sí</t>
        </is>
      </c>
      <c r="R296" s="9">
        <f>IF(N296="","",IF(Q296="Sí",ROUND(N296/1.18,2),N296))</f>
        <v/>
      </c>
      <c r="S296" s="7" t="inlineStr">
        <is>
          <t>2026-09-09</t>
        </is>
      </c>
      <c r="T296" s="5" t="inlineStr">
        <is>
          <t>1 cotización de proveedores</t>
        </is>
      </c>
      <c r="X296" s="4" t="n">
        <v>45</v>
      </c>
      <c r="Z296" s="4" t="inlineStr">
        <is>
          <t>45 x 45 cm</t>
        </is>
      </c>
      <c r="AK296" s="5" t="inlineStr">
        <is>
          <t>ancho_cm: 45 · piezas_m2: 4.93</t>
        </is>
      </c>
    </row>
    <row r="297">
      <c r="A297" s="7" t="inlineStr">
        <is>
          <t>MAT-08-148</t>
        </is>
      </c>
      <c r="B297" s="7" t="inlineStr">
        <is>
          <t>Materiales</t>
        </is>
      </c>
      <c r="C297" s="7" t="inlineStr">
        <is>
          <t>Pisos y revestimientos</t>
        </is>
      </c>
      <c r="D297" s="5" t="inlineStr">
        <is>
          <t>Mosaico cerámico en malla, 60 x 20 cm</t>
        </is>
      </c>
      <c r="E297" s="5" t="inlineStr">
        <is>
          <t>Piezas pequeñas montadas en malla, para piscinas, duchas y paños decorativos</t>
        </is>
      </c>
      <c r="F297" s="5" t="inlineStr">
        <is>
          <t>Material retirado en almacén</t>
        </is>
      </c>
      <c r="G297" s="5" t="inlineStr">
        <is>
          <t>mosaico, malla, veneciano, pastilla</t>
        </is>
      </c>
      <c r="H297" s="7" t="inlineStr">
        <is>
          <t>m²</t>
        </is>
      </c>
      <c r="I297" s="7" t="inlineStr">
        <is>
          <t>Pisos</t>
        </is>
      </c>
      <c r="J297" s="7" t="inlineStr">
        <is>
          <t>estandar</t>
        </is>
      </c>
      <c r="K297" s="7" t="inlineStr">
        <is>
          <t>importado</t>
        </is>
      </c>
      <c r="L297" s="7" t="inlineStr">
        <is>
          <t>Verificado</t>
        </is>
      </c>
      <c r="M297" s="8" t="n">
        <v>1</v>
      </c>
      <c r="N297" s="9" t="n">
        <v>743.62</v>
      </c>
      <c r="O297" s="9" t="n">
        <v>743.62</v>
      </c>
      <c r="P297" s="9" t="n">
        <v>743.62</v>
      </c>
      <c r="Q297" s="7" t="inlineStr">
        <is>
          <t>Sí</t>
        </is>
      </c>
      <c r="R297" s="9">
        <f>IF(N297="","",IF(Q297="Sí",ROUND(N297/1.18,2),N297))</f>
        <v/>
      </c>
      <c r="S297" s="7" t="inlineStr">
        <is>
          <t>2026-09-09</t>
        </is>
      </c>
      <c r="T297" s="5" t="inlineStr">
        <is>
          <t>1 cotización de proveedores</t>
        </is>
      </c>
      <c r="X297" s="4" t="n">
        <v>60</v>
      </c>
      <c r="Z297" s="4" t="inlineStr">
        <is>
          <t>60 x 20 cm</t>
        </is>
      </c>
      <c r="AK297" s="5" t="inlineStr">
        <is>
          <t>ancho_cm: 20 · piezas_m2: 8.33</t>
        </is>
      </c>
    </row>
    <row r="298">
      <c r="A298" s="7" t="inlineStr">
        <is>
          <t>MAT-08-149</t>
        </is>
      </c>
      <c r="B298" s="7" t="inlineStr">
        <is>
          <t>Materiales</t>
        </is>
      </c>
      <c r="C298" s="7" t="inlineStr">
        <is>
          <t>Pisos y revestimientos</t>
        </is>
      </c>
      <c r="D298" s="5" t="inlineStr">
        <is>
          <t>Peldaño cerámico recto, 120 x 30 cm</t>
        </is>
      </c>
      <c r="E298" s="5" t="inlineStr">
        <is>
          <t>Pieza de huella con nariz, para el escalón</t>
        </is>
      </c>
      <c r="F298" s="5" t="inlineStr">
        <is>
          <t>Material retirado en almacén</t>
        </is>
      </c>
      <c r="G298" s="5" t="inlineStr">
        <is>
          <t>peldaño, escalón, nariz de escalón</t>
        </is>
      </c>
      <c r="H298" s="7" t="inlineStr">
        <is>
          <t>unidad</t>
        </is>
      </c>
      <c r="I298" s="7" t="inlineStr">
        <is>
          <t>Pisos</t>
        </is>
      </c>
      <c r="J298" s="7" t="inlineStr">
        <is>
          <t>estandar</t>
        </is>
      </c>
      <c r="K298" s="7" t="inlineStr">
        <is>
          <t>importado</t>
        </is>
      </c>
      <c r="L298" s="7" t="inlineStr">
        <is>
          <t>Verificado</t>
        </is>
      </c>
      <c r="M298" s="8" t="n">
        <v>1</v>
      </c>
      <c r="N298" s="9" t="n">
        <v>1986.69</v>
      </c>
      <c r="O298" s="9" t="n">
        <v>1719.56</v>
      </c>
      <c r="P298" s="9" t="n">
        <v>2179.25</v>
      </c>
      <c r="Q298" s="7" t="inlineStr">
        <is>
          <t>Sí</t>
        </is>
      </c>
      <c r="R298" s="9">
        <f>IF(N298="","",IF(Q298="Sí",ROUND(N298/1.18,2),N298))</f>
        <v/>
      </c>
      <c r="S298" s="7" t="inlineStr">
        <is>
          <t>2026-09-09</t>
        </is>
      </c>
      <c r="T298" s="5" t="inlineStr">
        <is>
          <t>8 cotizaciones de proveedores</t>
        </is>
      </c>
      <c r="X298" s="4" t="n">
        <v>120</v>
      </c>
      <c r="Z298" s="4" t="inlineStr">
        <is>
          <t>120 x 30 cm</t>
        </is>
      </c>
      <c r="AK298" s="5" t="inlineStr">
        <is>
          <t>ancho_cm: 30</t>
        </is>
      </c>
    </row>
    <row r="299">
      <c r="A299" s="7" t="inlineStr">
        <is>
          <t>MAT-08-150</t>
        </is>
      </c>
      <c r="B299" s="7" t="inlineStr">
        <is>
          <t>Materiales</t>
        </is>
      </c>
      <c r="C299" s="7" t="inlineStr">
        <is>
          <t>Pisos y revestimientos</t>
        </is>
      </c>
      <c r="D299" s="5" t="inlineStr">
        <is>
          <t>Peldaño cerámico recto, 120 x 33 cm</t>
        </is>
      </c>
      <c r="E299" s="5" t="inlineStr">
        <is>
          <t>Pieza de huella con nariz, para el escalón</t>
        </is>
      </c>
      <c r="F299" s="5" t="inlineStr">
        <is>
          <t>Material retirado en almacén</t>
        </is>
      </c>
      <c r="G299" s="5" t="inlineStr">
        <is>
          <t>peldaño, escalón, nariz de escalón</t>
        </is>
      </c>
      <c r="H299" s="7" t="inlineStr">
        <is>
          <t>unidad</t>
        </is>
      </c>
      <c r="I299" s="7" t="inlineStr">
        <is>
          <t>Pisos</t>
        </is>
      </c>
      <c r="J299" s="7" t="inlineStr">
        <is>
          <t>estandar</t>
        </is>
      </c>
      <c r="K299" s="7" t="inlineStr">
        <is>
          <t>importado</t>
        </is>
      </c>
      <c r="L299" s="7" t="inlineStr">
        <is>
          <t>Verificado</t>
        </is>
      </c>
      <c r="M299" s="8" t="n">
        <v>1</v>
      </c>
      <c r="N299" s="9" t="n">
        <v>5236.5</v>
      </c>
      <c r="O299" s="9" t="n">
        <v>3607.11</v>
      </c>
      <c r="P299" s="9" t="n">
        <v>5892.02</v>
      </c>
      <c r="Q299" s="7" t="inlineStr">
        <is>
          <t>Sí</t>
        </is>
      </c>
      <c r="R299" s="9">
        <f>IF(N299="","",IF(Q299="Sí",ROUND(N299/1.18,2),N299))</f>
        <v/>
      </c>
      <c r="S299" s="7" t="inlineStr">
        <is>
          <t>2026-09-09</t>
        </is>
      </c>
      <c r="T299" s="5" t="inlineStr">
        <is>
          <t>11 cotizaciones de proveedores</t>
        </is>
      </c>
      <c r="X299" s="4" t="n">
        <v>120</v>
      </c>
      <c r="Z299" s="4" t="inlineStr">
        <is>
          <t>120 x 33 cm</t>
        </is>
      </c>
      <c r="AK299" s="5" t="inlineStr">
        <is>
          <t>ancho_cm: 33</t>
        </is>
      </c>
    </row>
    <row r="300">
      <c r="A300" s="7" t="inlineStr">
        <is>
          <t>MAT-08-151</t>
        </is>
      </c>
      <c r="B300" s="7" t="inlineStr">
        <is>
          <t>Materiales</t>
        </is>
      </c>
      <c r="C300" s="7" t="inlineStr">
        <is>
          <t>Pisos y revestimientos</t>
        </is>
      </c>
      <c r="D300" s="5" t="inlineStr">
        <is>
          <t>Set de huella y contrahuella, 1 cm</t>
        </is>
      </c>
      <c r="E300" s="5" t="inlineStr">
        <is>
          <t>Las dos piezas del escalón en un solo juego</t>
        </is>
      </c>
      <c r="F300" s="5" t="inlineStr">
        <is>
          <t>Material retirado en almacén</t>
        </is>
      </c>
      <c r="G300" s="5" t="inlineStr">
        <is>
          <t>huella y contrahuella, set de escalón</t>
        </is>
      </c>
      <c r="H300" s="7" t="inlineStr">
        <is>
          <t>juego</t>
        </is>
      </c>
      <c r="I300" s="7" t="inlineStr">
        <is>
          <t>Pisos</t>
        </is>
      </c>
      <c r="J300" s="7" t="inlineStr">
        <is>
          <t>estandar</t>
        </is>
      </c>
      <c r="K300" s="7" t="inlineStr">
        <is>
          <t>importado</t>
        </is>
      </c>
      <c r="L300" s="7" t="inlineStr">
        <is>
          <t>Verificado</t>
        </is>
      </c>
      <c r="M300" s="8" t="n">
        <v>1</v>
      </c>
      <c r="N300" s="9" t="n">
        <v>1427.79</v>
      </c>
      <c r="O300" s="9" t="n">
        <v>1266.29</v>
      </c>
      <c r="P300" s="9" t="n">
        <v>1547.92</v>
      </c>
      <c r="Q300" s="7" t="inlineStr">
        <is>
          <t>Sí</t>
        </is>
      </c>
      <c r="R300" s="9">
        <f>IF(N300="","",IF(Q300="Sí",ROUND(N300/1.18,2),N300))</f>
        <v/>
      </c>
      <c r="S300" s="7" t="inlineStr">
        <is>
          <t>2026-09-09</t>
        </is>
      </c>
      <c r="T300" s="5" t="inlineStr">
        <is>
          <t>4 cotizaciones de proveedores</t>
        </is>
      </c>
      <c r="X300" s="4" t="n">
        <v>1</v>
      </c>
    </row>
    <row r="301">
      <c r="A301" s="7" t="inlineStr">
        <is>
          <t>MAT-08-152</t>
        </is>
      </c>
      <c r="B301" s="7" t="inlineStr">
        <is>
          <t>Materiales</t>
        </is>
      </c>
      <c r="C301" s="7" t="inlineStr">
        <is>
          <t>Pisos y revestimientos</t>
        </is>
      </c>
      <c r="D301" s="5" t="inlineStr">
        <is>
          <t>Set de huella y contrahuella, 120 cm</t>
        </is>
      </c>
      <c r="E301" s="5" t="inlineStr">
        <is>
          <t>Las dos piezas del escalón en un solo juego</t>
        </is>
      </c>
      <c r="F301" s="5" t="inlineStr">
        <is>
          <t>Material retirado en almacén</t>
        </is>
      </c>
      <c r="G301" s="5" t="inlineStr">
        <is>
          <t>huella y contrahuella, set de escalón</t>
        </is>
      </c>
      <c r="H301" s="7" t="inlineStr">
        <is>
          <t>juego</t>
        </is>
      </c>
      <c r="I301" s="7" t="inlineStr">
        <is>
          <t>Pisos</t>
        </is>
      </c>
      <c r="J301" s="7" t="inlineStr">
        <is>
          <t>estandar</t>
        </is>
      </c>
      <c r="K301" s="7" t="inlineStr">
        <is>
          <t>importado</t>
        </is>
      </c>
      <c r="L301" s="7" t="inlineStr">
        <is>
          <t>Verificado</t>
        </is>
      </c>
      <c r="M301" s="8" t="n">
        <v>1</v>
      </c>
      <c r="N301" s="9" t="n">
        <v>1218.66</v>
      </c>
      <c r="O301" s="9" t="n">
        <v>1170.21</v>
      </c>
      <c r="P301" s="9" t="n">
        <v>1267.1</v>
      </c>
      <c r="Q301" s="7" t="inlineStr">
        <is>
          <t>Sí</t>
        </is>
      </c>
      <c r="R301" s="9">
        <f>IF(N301="","",IF(Q301="Sí",ROUND(N301/1.18,2),N301))</f>
        <v/>
      </c>
      <c r="S301" s="7" t="inlineStr">
        <is>
          <t>2026-09-09</t>
        </is>
      </c>
      <c r="T301" s="5" t="inlineStr">
        <is>
          <t>2 cotizaciones de proveedores</t>
        </is>
      </c>
      <c r="X301" s="4" t="n">
        <v>120</v>
      </c>
    </row>
    <row r="302">
      <c r="A302" s="7" t="inlineStr">
        <is>
          <t>MAT-08-153</t>
        </is>
      </c>
      <c r="B302" s="7" t="inlineStr">
        <is>
          <t>Materiales</t>
        </is>
      </c>
      <c r="C302" s="7" t="inlineStr">
        <is>
          <t>Pisos y revestimientos</t>
        </is>
      </c>
      <c r="D302" s="5" t="inlineStr">
        <is>
          <t>Borde para peldaño, 70 cm</t>
        </is>
      </c>
      <c r="E302" s="5" t="inlineStr">
        <is>
          <t>Remate de nariz que se pega sobre el escalón terminado</t>
        </is>
      </c>
      <c r="F302" s="5" t="inlineStr">
        <is>
          <t>Material retirado en almacén</t>
        </is>
      </c>
      <c r="G302" s="5" t="inlineStr">
        <is>
          <t>borde de peldaño, nariz</t>
        </is>
      </c>
      <c r="H302" s="7" t="inlineStr">
        <is>
          <t>unidad</t>
        </is>
      </c>
      <c r="I302" s="7" t="inlineStr">
        <is>
          <t>Pisos</t>
        </is>
      </c>
      <c r="J302" s="7" t="inlineStr">
        <is>
          <t>estandar</t>
        </is>
      </c>
      <c r="K302" s="7" t="inlineStr">
        <is>
          <t>importado</t>
        </is>
      </c>
      <c r="L302" s="7" t="inlineStr">
        <is>
          <t>Verificado</t>
        </is>
      </c>
      <c r="M302" s="8" t="n">
        <v>1</v>
      </c>
      <c r="N302" s="9" t="n">
        <v>434.66</v>
      </c>
      <c r="O302" s="9" t="n">
        <v>425.5</v>
      </c>
      <c r="P302" s="9" t="n">
        <v>453.27</v>
      </c>
      <c r="Q302" s="7" t="inlineStr">
        <is>
          <t>Sí</t>
        </is>
      </c>
      <c r="R302" s="9">
        <f>IF(N302="","",IF(Q302="Sí",ROUND(N302/1.18,2),N302))</f>
        <v/>
      </c>
      <c r="S302" s="7" t="inlineStr">
        <is>
          <t>2026-09-09</t>
        </is>
      </c>
      <c r="T302" s="5" t="inlineStr">
        <is>
          <t>5 cotizaciones de proveedores</t>
        </is>
      </c>
      <c r="X302" s="4" t="n">
        <v>70</v>
      </c>
    </row>
    <row r="303">
      <c r="A303" s="7" t="inlineStr">
        <is>
          <t>MAT-08-154</t>
        </is>
      </c>
      <c r="B303" s="7" t="inlineStr">
        <is>
          <t>Materiales</t>
        </is>
      </c>
      <c r="C303" s="7" t="inlineStr">
        <is>
          <t>Pisos y revestimientos</t>
        </is>
      </c>
      <c r="D303" s="5" t="inlineStr">
        <is>
          <t>Rodapié de mármol</t>
        </is>
      </c>
      <c r="E303" s="5" t="inlineStr">
        <is>
          <t>Zócalo perimetral, medido por metro lineal</t>
        </is>
      </c>
      <c r="F303" s="5" t="inlineStr">
        <is>
          <t>Material retirado en almacén</t>
        </is>
      </c>
      <c r="G303" s="5" t="inlineStr">
        <is>
          <t>rodapié, zócalo, guardapolvo</t>
        </is>
      </c>
      <c r="H303" s="7" t="inlineStr">
        <is>
          <t>ml</t>
        </is>
      </c>
      <c r="I303" s="7" t="inlineStr">
        <is>
          <t>Pisos</t>
        </is>
      </c>
      <c r="J303" s="7" t="inlineStr">
        <is>
          <t>estandar</t>
        </is>
      </c>
      <c r="K303" s="7" t="inlineStr">
        <is>
          <t>importado</t>
        </is>
      </c>
      <c r="L303" s="7" t="inlineStr">
        <is>
          <t>Verificado</t>
        </is>
      </c>
      <c r="M303" s="8" t="n">
        <v>1</v>
      </c>
      <c r="N303" s="9" t="n">
        <v>1395.33</v>
      </c>
      <c r="O303" s="9" t="n">
        <v>1395.33</v>
      </c>
      <c r="P303" s="9" t="n">
        <v>1395.33</v>
      </c>
      <c r="Q303" s="7" t="inlineStr">
        <is>
          <t>Sí</t>
        </is>
      </c>
      <c r="R303" s="9">
        <f>IF(N303="","",IF(Q303="Sí",ROUND(N303/1.18,2),N303))</f>
        <v/>
      </c>
      <c r="S303" s="7" t="inlineStr">
        <is>
          <t>2026-09-09</t>
        </is>
      </c>
      <c r="T303" s="5" t="inlineStr">
        <is>
          <t>1 cotización de proveedores</t>
        </is>
      </c>
      <c r="AK303" s="5" t="inlineStr">
        <is>
          <t>material: mármol</t>
        </is>
      </c>
    </row>
    <row r="304">
      <c r="A304" s="7" t="inlineStr">
        <is>
          <t>MAT-08-155</t>
        </is>
      </c>
      <c r="B304" s="7" t="inlineStr">
        <is>
          <t>Materiales</t>
        </is>
      </c>
      <c r="C304" s="7" t="inlineStr">
        <is>
          <t>Pisos y revestimientos</t>
        </is>
      </c>
      <c r="D304" s="5" t="inlineStr">
        <is>
          <t>Perfil de canto de acero inoxidable, 12 mm</t>
        </is>
      </c>
      <c r="E304" s="5" t="inlineStr">
        <is>
          <t>Perfil de terminación de la cerámica. Se vende por tramo, normalmente de 2.5 m</t>
        </is>
      </c>
      <c r="F304" s="5" t="inlineStr">
        <is>
          <t>Material retirado en almacén</t>
        </is>
      </c>
      <c r="G304" s="5" t="inlineStr">
        <is>
          <t>perfil, listelo metálico, esquinero, remate, junta de dilatación</t>
        </is>
      </c>
      <c r="H304" s="7" t="inlineStr">
        <is>
          <t>unidad</t>
        </is>
      </c>
      <c r="I304" s="7" t="inlineStr">
        <is>
          <t>Pisos</t>
        </is>
      </c>
      <c r="J304" s="7" t="inlineStr">
        <is>
          <t>estandar</t>
        </is>
      </c>
      <c r="K304" s="7" t="inlineStr">
        <is>
          <t>importado</t>
        </is>
      </c>
      <c r="L304" s="7" t="inlineStr">
        <is>
          <t>Verificado</t>
        </is>
      </c>
      <c r="M304" s="8" t="n">
        <v>1</v>
      </c>
      <c r="N304" s="9" t="n">
        <v>844.55</v>
      </c>
      <c r="O304" s="9" t="n">
        <v>832.63</v>
      </c>
      <c r="P304" s="9" t="n">
        <v>845.21</v>
      </c>
      <c r="Q304" s="7" t="inlineStr">
        <is>
          <t>Sí</t>
        </is>
      </c>
      <c r="R304" s="9">
        <f>IF(N304="","",IF(Q304="Sí",ROUND(N304/1.18,2),N304))</f>
        <v/>
      </c>
      <c r="S304" s="7" t="inlineStr">
        <is>
          <t>2026-09-09</t>
        </is>
      </c>
      <c r="T304" s="5" t="inlineStr">
        <is>
          <t>3 cotizaciones de proveedores</t>
        </is>
      </c>
      <c r="AK304" s="5" t="inlineStr">
        <is>
          <t>tipo: canto · material: acero inoxidable · medida_mm: 12</t>
        </is>
      </c>
    </row>
    <row r="305">
      <c r="A305" s="7" t="inlineStr">
        <is>
          <t>MAT-08-156</t>
        </is>
      </c>
      <c r="B305" s="7" t="inlineStr">
        <is>
          <t>Materiales</t>
        </is>
      </c>
      <c r="C305" s="7" t="inlineStr">
        <is>
          <t>Pisos y revestimientos</t>
        </is>
      </c>
      <c r="D305" s="5" t="inlineStr">
        <is>
          <t>Perfil de canto de aluminio, 10 mm</t>
        </is>
      </c>
      <c r="E305" s="5" t="inlineStr">
        <is>
          <t>Perfil de terminación de la cerámica. Se vende por tramo, normalmente de 2.5 m</t>
        </is>
      </c>
      <c r="F305" s="5" t="inlineStr">
        <is>
          <t>Material retirado en almacén</t>
        </is>
      </c>
      <c r="G305" s="5" t="inlineStr">
        <is>
          <t>perfil, listelo metálico, esquinero, remate, junta de dilatación</t>
        </is>
      </c>
      <c r="H305" s="7" t="inlineStr">
        <is>
          <t>unidad</t>
        </is>
      </c>
      <c r="I305" s="7" t="inlineStr">
        <is>
          <t>Pisos</t>
        </is>
      </c>
      <c r="J305" s="7" t="inlineStr">
        <is>
          <t>estandar</t>
        </is>
      </c>
      <c r="K305" s="7" t="inlineStr">
        <is>
          <t>importado</t>
        </is>
      </c>
      <c r="L305" s="7" t="inlineStr">
        <is>
          <t>Verificado</t>
        </is>
      </c>
      <c r="M305" s="8" t="n">
        <v>1</v>
      </c>
      <c r="N305" s="9" t="n">
        <v>573.59</v>
      </c>
      <c r="O305" s="9" t="n">
        <v>573.59</v>
      </c>
      <c r="P305" s="9" t="n">
        <v>573.59</v>
      </c>
      <c r="Q305" s="7" t="inlineStr">
        <is>
          <t>Sí</t>
        </is>
      </c>
      <c r="R305" s="9">
        <f>IF(N305="","",IF(Q305="Sí",ROUND(N305/1.18,2),N305))</f>
        <v/>
      </c>
      <c r="S305" s="7" t="inlineStr">
        <is>
          <t>2026-09-09</t>
        </is>
      </c>
      <c r="T305" s="5" t="inlineStr">
        <is>
          <t>1 cotización de proveedores</t>
        </is>
      </c>
      <c r="AK305" s="5" t="inlineStr">
        <is>
          <t>tipo: canto · material: aluminio · medida_mm: 10</t>
        </is>
      </c>
    </row>
    <row r="306">
      <c r="A306" s="7" t="inlineStr">
        <is>
          <t>MAT-08-157</t>
        </is>
      </c>
      <c r="B306" s="7" t="inlineStr">
        <is>
          <t>Materiales</t>
        </is>
      </c>
      <c r="C306" s="7" t="inlineStr">
        <is>
          <t>Pisos y revestimientos</t>
        </is>
      </c>
      <c r="D306" s="5" t="inlineStr">
        <is>
          <t>Perfil de canto de aluminio, 12 mm</t>
        </is>
      </c>
      <c r="E306" s="5" t="inlineStr">
        <is>
          <t>Perfil de terminación de la cerámica. Se vende por tramo, normalmente de 2.5 m</t>
        </is>
      </c>
      <c r="F306" s="5" t="inlineStr">
        <is>
          <t>Material retirado en almacén</t>
        </is>
      </c>
      <c r="G306" s="5" t="inlineStr">
        <is>
          <t>perfil, listelo metálico, esquinero, remate, junta de dilatación</t>
        </is>
      </c>
      <c r="H306" s="7" t="inlineStr">
        <is>
          <t>unidad</t>
        </is>
      </c>
      <c r="I306" s="7" t="inlineStr">
        <is>
          <t>Pisos</t>
        </is>
      </c>
      <c r="J306" s="7" t="inlineStr">
        <is>
          <t>estandar</t>
        </is>
      </c>
      <c r="K306" s="7" t="inlineStr">
        <is>
          <t>importado</t>
        </is>
      </c>
      <c r="L306" s="7" t="inlineStr">
        <is>
          <t>Verificado</t>
        </is>
      </c>
      <c r="M306" s="8" t="n">
        <v>1</v>
      </c>
      <c r="N306" s="9" t="n">
        <v>521.95</v>
      </c>
      <c r="O306" s="9" t="n">
        <v>521.95</v>
      </c>
      <c r="P306" s="9" t="n">
        <v>521.95</v>
      </c>
      <c r="Q306" s="7" t="inlineStr">
        <is>
          <t>Sí</t>
        </is>
      </c>
      <c r="R306" s="9">
        <f>IF(N306="","",IF(Q306="Sí",ROUND(N306/1.18,2),N306))</f>
        <v/>
      </c>
      <c r="S306" s="7" t="inlineStr">
        <is>
          <t>2026-09-09</t>
        </is>
      </c>
      <c r="T306" s="5" t="inlineStr">
        <is>
          <t>1 cotización de proveedores</t>
        </is>
      </c>
      <c r="AK306" s="5" t="inlineStr">
        <is>
          <t>tipo: canto · material: aluminio · medida_mm: 12</t>
        </is>
      </c>
    </row>
    <row r="307">
      <c r="A307" s="7" t="inlineStr">
        <is>
          <t>MAT-08-158</t>
        </is>
      </c>
      <c r="B307" s="7" t="inlineStr">
        <is>
          <t>Materiales</t>
        </is>
      </c>
      <c r="C307" s="7" t="inlineStr">
        <is>
          <t>Pisos y revestimientos</t>
        </is>
      </c>
      <c r="D307" s="5" t="inlineStr">
        <is>
          <t>Perfil de canto de aluminio, 20 mm</t>
        </is>
      </c>
      <c r="E307" s="5" t="inlineStr">
        <is>
          <t>Perfil de terminación de la cerámica. Se vende por tramo, normalmente de 2.5 m</t>
        </is>
      </c>
      <c r="F307" s="5" t="inlineStr">
        <is>
          <t>Material retirado en almacén</t>
        </is>
      </c>
      <c r="G307" s="5" t="inlineStr">
        <is>
          <t>perfil, listelo metálico, esquinero, remate, junta de dilatación</t>
        </is>
      </c>
      <c r="H307" s="7" t="inlineStr">
        <is>
          <t>unidad</t>
        </is>
      </c>
      <c r="I307" s="7" t="inlineStr">
        <is>
          <t>Pisos</t>
        </is>
      </c>
      <c r="J307" s="7" t="inlineStr">
        <is>
          <t>estandar</t>
        </is>
      </c>
      <c r="K307" s="7" t="inlineStr">
        <is>
          <t>importado</t>
        </is>
      </c>
      <c r="L307" s="7" t="inlineStr">
        <is>
          <t>Verificado</t>
        </is>
      </c>
      <c r="M307" s="8" t="n">
        <v>1</v>
      </c>
      <c r="N307" s="9" t="n">
        <v>1024.48</v>
      </c>
      <c r="O307" s="9" t="n">
        <v>775.1900000000001</v>
      </c>
      <c r="P307" s="9" t="n">
        <v>1273.77</v>
      </c>
      <c r="Q307" s="7" t="inlineStr">
        <is>
          <t>Sí</t>
        </is>
      </c>
      <c r="R307" s="9">
        <f>IF(N307="","",IF(Q307="Sí",ROUND(N307/1.18,2),N307))</f>
        <v/>
      </c>
      <c r="S307" s="7" t="inlineStr">
        <is>
          <t>2026-09-09</t>
        </is>
      </c>
      <c r="T307" s="5" t="inlineStr">
        <is>
          <t>2 cotizaciones de proveedores</t>
        </is>
      </c>
      <c r="AK307" s="5" t="inlineStr">
        <is>
          <t>tipo: canto · material: aluminio · medida_mm: 20</t>
        </is>
      </c>
    </row>
    <row r="308">
      <c r="A308" s="7" t="inlineStr">
        <is>
          <t>MAT-08-159</t>
        </is>
      </c>
      <c r="B308" s="7" t="inlineStr">
        <is>
          <t>Materiales</t>
        </is>
      </c>
      <c r="C308" s="7" t="inlineStr">
        <is>
          <t>Pisos y revestimientos</t>
        </is>
      </c>
      <c r="D308" s="5" t="inlineStr">
        <is>
          <t>Perfil de canto de aluminio, 25 mm</t>
        </is>
      </c>
      <c r="E308" s="5" t="inlineStr">
        <is>
          <t>Perfil de terminación de la cerámica. Se vende por tramo, normalmente de 2.5 m</t>
        </is>
      </c>
      <c r="F308" s="5" t="inlineStr">
        <is>
          <t>Material retirado en almacén</t>
        </is>
      </c>
      <c r="G308" s="5" t="inlineStr">
        <is>
          <t>perfil, listelo metálico, esquinero, remate, junta de dilatación</t>
        </is>
      </c>
      <c r="H308" s="7" t="inlineStr">
        <is>
          <t>unidad</t>
        </is>
      </c>
      <c r="I308" s="7" t="inlineStr">
        <is>
          <t>Pisos</t>
        </is>
      </c>
      <c r="J308" s="7" t="inlineStr">
        <is>
          <t>estandar</t>
        </is>
      </c>
      <c r="K308" s="7" t="inlineStr">
        <is>
          <t>importado</t>
        </is>
      </c>
      <c r="L308" s="7" t="inlineStr">
        <is>
          <t>Verificado</t>
        </is>
      </c>
      <c r="M308" s="8" t="n">
        <v>1</v>
      </c>
      <c r="N308" s="9" t="n">
        <v>627.91</v>
      </c>
      <c r="O308" s="9" t="n">
        <v>627.91</v>
      </c>
      <c r="P308" s="9" t="n">
        <v>627.91</v>
      </c>
      <c r="Q308" s="7" t="inlineStr">
        <is>
          <t>Sí</t>
        </is>
      </c>
      <c r="R308" s="9">
        <f>IF(N308="","",IF(Q308="Sí",ROUND(N308/1.18,2),N308))</f>
        <v/>
      </c>
      <c r="S308" s="7" t="inlineStr">
        <is>
          <t>2026-09-09</t>
        </is>
      </c>
      <c r="T308" s="5" t="inlineStr">
        <is>
          <t>1 cotización de proveedores</t>
        </is>
      </c>
      <c r="AK308" s="5" t="inlineStr">
        <is>
          <t>tipo: canto · material: aluminio · medida_mm: 25</t>
        </is>
      </c>
    </row>
    <row r="309">
      <c r="A309" s="7" t="inlineStr">
        <is>
          <t>MAT-08-160</t>
        </is>
      </c>
      <c r="B309" s="7" t="inlineStr">
        <is>
          <t>Materiales</t>
        </is>
      </c>
      <c r="C309" s="7" t="inlineStr">
        <is>
          <t>Pisos y revestimientos</t>
        </is>
      </c>
      <c r="D309" s="5" t="inlineStr">
        <is>
          <t>Perfil de canto de fibra vegetal, 10 mm</t>
        </is>
      </c>
      <c r="E309" s="5" t="inlineStr">
        <is>
          <t>Perfil de terminación de la cerámica. Se vende por tramo, normalmente de 2.5 m</t>
        </is>
      </c>
      <c r="F309" s="5" t="inlineStr">
        <is>
          <t>Material retirado en almacén</t>
        </is>
      </c>
      <c r="G309" s="5" t="inlineStr">
        <is>
          <t>perfil, listelo metálico, esquinero, remate, junta de dilatación</t>
        </is>
      </c>
      <c r="H309" s="7" t="inlineStr">
        <is>
          <t>unidad</t>
        </is>
      </c>
      <c r="I309" s="7" t="inlineStr">
        <is>
          <t>Pisos</t>
        </is>
      </c>
      <c r="J309" s="7" t="inlineStr">
        <is>
          <t>estandar</t>
        </is>
      </c>
      <c r="K309" s="7" t="inlineStr">
        <is>
          <t>importado</t>
        </is>
      </c>
      <c r="L309" s="7" t="inlineStr">
        <is>
          <t>Verificado</t>
        </is>
      </c>
      <c r="M309" s="8" t="n">
        <v>1</v>
      </c>
      <c r="N309" s="9" t="n">
        <v>396.66</v>
      </c>
      <c r="O309" s="9" t="n">
        <v>365.33</v>
      </c>
      <c r="P309" s="9" t="n">
        <v>417.52</v>
      </c>
      <c r="Q309" s="7" t="inlineStr">
        <is>
          <t>Sí</t>
        </is>
      </c>
      <c r="R309" s="9">
        <f>IF(N309="","",IF(Q309="Sí",ROUND(N309/1.18,2),N309))</f>
        <v/>
      </c>
      <c r="S309" s="7" t="inlineStr">
        <is>
          <t>2026-09-09</t>
        </is>
      </c>
      <c r="T309" s="5" t="inlineStr">
        <is>
          <t>4 cotizaciones de proveedores</t>
        </is>
      </c>
      <c r="AK309" s="5" t="inlineStr">
        <is>
          <t>tipo: canto · material: fibra vegetal · medida_mm: 10</t>
        </is>
      </c>
    </row>
    <row r="310">
      <c r="A310" s="7" t="inlineStr">
        <is>
          <t>MAT-08-161</t>
        </is>
      </c>
      <c r="B310" s="7" t="inlineStr">
        <is>
          <t>Materiales</t>
        </is>
      </c>
      <c r="C310" s="7" t="inlineStr">
        <is>
          <t>Pisos y revestimientos</t>
        </is>
      </c>
      <c r="D310" s="5" t="inlineStr">
        <is>
          <t>Perfil de canto de PVC, 5 mm</t>
        </is>
      </c>
      <c r="E310" s="5" t="inlineStr">
        <is>
          <t>Perfil de terminación de la cerámica. Se vende por tramo, normalmente de 2.5 m</t>
        </is>
      </c>
      <c r="F310" s="5" t="inlineStr">
        <is>
          <t>Material retirado en almacén</t>
        </is>
      </c>
      <c r="G310" s="5" t="inlineStr">
        <is>
          <t>perfil, listelo metálico, esquinero, remate, junta de dilatación</t>
        </is>
      </c>
      <c r="H310" s="7" t="inlineStr">
        <is>
          <t>unidad</t>
        </is>
      </c>
      <c r="I310" s="7" t="inlineStr">
        <is>
          <t>Pisos</t>
        </is>
      </c>
      <c r="J310" s="7" t="inlineStr">
        <is>
          <t>estandar</t>
        </is>
      </c>
      <c r="K310" s="7" t="inlineStr">
        <is>
          <t>importado</t>
        </is>
      </c>
      <c r="L310" s="7" t="inlineStr">
        <is>
          <t>Verificado</t>
        </is>
      </c>
      <c r="M310" s="8" t="n">
        <v>1</v>
      </c>
      <c r="N310" s="9" t="n">
        <v>67.81999999999999</v>
      </c>
      <c r="O310" s="9" t="n">
        <v>66.68000000000001</v>
      </c>
      <c r="P310" s="9" t="n">
        <v>68.95</v>
      </c>
      <c r="Q310" s="7" t="inlineStr">
        <is>
          <t>Sí</t>
        </is>
      </c>
      <c r="R310" s="9">
        <f>IF(N310="","",IF(Q310="Sí",ROUND(N310/1.18,2),N310))</f>
        <v/>
      </c>
      <c r="S310" s="7" t="inlineStr">
        <is>
          <t>2026-09-09</t>
        </is>
      </c>
      <c r="T310" s="5" t="inlineStr">
        <is>
          <t>2 cotizaciones de proveedores</t>
        </is>
      </c>
      <c r="AK310" s="5" t="inlineStr">
        <is>
          <t>tipo: canto · material: PVC · medida_mm: 5</t>
        </is>
      </c>
    </row>
    <row r="311">
      <c r="A311" s="7" t="inlineStr">
        <is>
          <t>MAT-08-162</t>
        </is>
      </c>
      <c r="B311" s="7" t="inlineStr">
        <is>
          <t>Materiales</t>
        </is>
      </c>
      <c r="C311" s="7" t="inlineStr">
        <is>
          <t>Pisos y revestimientos</t>
        </is>
      </c>
      <c r="D311" s="5" t="inlineStr">
        <is>
          <t>Perfil de canto de PVC, 8 mm</t>
        </is>
      </c>
      <c r="E311" s="5" t="inlineStr">
        <is>
          <t>Perfil de terminación de la cerámica. Se vende por tramo, normalmente de 2.5 m</t>
        </is>
      </c>
      <c r="F311" s="5" t="inlineStr">
        <is>
          <t>Material retirado en almacén</t>
        </is>
      </c>
      <c r="G311" s="5" t="inlineStr">
        <is>
          <t>perfil, listelo metálico, esquinero, remate, junta de dilatación</t>
        </is>
      </c>
      <c r="H311" s="7" t="inlineStr">
        <is>
          <t>unidad</t>
        </is>
      </c>
      <c r="I311" s="7" t="inlineStr">
        <is>
          <t>Pisos</t>
        </is>
      </c>
      <c r="J311" s="7" t="inlineStr">
        <is>
          <t>estandar</t>
        </is>
      </c>
      <c r="K311" s="7" t="inlineStr">
        <is>
          <t>importado</t>
        </is>
      </c>
      <c r="L311" s="7" t="inlineStr">
        <is>
          <t>Verificado</t>
        </is>
      </c>
      <c r="M311" s="8" t="n">
        <v>1</v>
      </c>
      <c r="N311" s="9" t="n">
        <v>248</v>
      </c>
      <c r="O311" s="9" t="n">
        <v>248</v>
      </c>
      <c r="P311" s="9" t="n">
        <v>248</v>
      </c>
      <c r="Q311" s="7" t="inlineStr">
        <is>
          <t>Sí</t>
        </is>
      </c>
      <c r="R311" s="9">
        <f>IF(N311="","",IF(Q311="Sí",ROUND(N311/1.18,2),N311))</f>
        <v/>
      </c>
      <c r="S311" s="7" t="inlineStr">
        <is>
          <t>2026-09-09</t>
        </is>
      </c>
      <c r="T311" s="5" t="inlineStr">
        <is>
          <t>1 cotización de proveedores</t>
        </is>
      </c>
      <c r="AK311" s="5" t="inlineStr">
        <is>
          <t>tipo: canto · material: PVC · medida_mm: 8</t>
        </is>
      </c>
    </row>
    <row r="312">
      <c r="A312" s="7" t="inlineStr">
        <is>
          <t>MAT-08-163</t>
        </is>
      </c>
      <c r="B312" s="7" t="inlineStr">
        <is>
          <t>Materiales</t>
        </is>
      </c>
      <c r="C312" s="7" t="inlineStr">
        <is>
          <t>Pisos y revestimientos</t>
        </is>
      </c>
      <c r="D312" s="5" t="inlineStr">
        <is>
          <t>Perfil de canto de PVC, 8.5 mm</t>
        </is>
      </c>
      <c r="E312" s="5" t="inlineStr">
        <is>
          <t>Perfil de terminación de la cerámica. Se vende por tramo, normalmente de 2.5 m</t>
        </is>
      </c>
      <c r="F312" s="5" t="inlineStr">
        <is>
          <t>Material retirado en almacén</t>
        </is>
      </c>
      <c r="G312" s="5" t="inlineStr">
        <is>
          <t>perfil, listelo metálico, esquinero, remate, junta de dilatación</t>
        </is>
      </c>
      <c r="H312" s="7" t="inlineStr">
        <is>
          <t>unidad</t>
        </is>
      </c>
      <c r="I312" s="7" t="inlineStr">
        <is>
          <t>Pisos</t>
        </is>
      </c>
      <c r="J312" s="7" t="inlineStr">
        <is>
          <t>estandar</t>
        </is>
      </c>
      <c r="K312" s="7" t="inlineStr">
        <is>
          <t>importado</t>
        </is>
      </c>
      <c r="L312" s="7" t="inlineStr">
        <is>
          <t>Verificado</t>
        </is>
      </c>
      <c r="M312" s="8" t="n">
        <v>1</v>
      </c>
      <c r="N312" s="9" t="n">
        <v>68.95</v>
      </c>
      <c r="O312" s="9" t="n">
        <v>66.61</v>
      </c>
      <c r="P312" s="9" t="n">
        <v>73.23</v>
      </c>
      <c r="Q312" s="7" t="inlineStr">
        <is>
          <t>Sí</t>
        </is>
      </c>
      <c r="R312" s="9">
        <f>IF(N312="","",IF(Q312="Sí",ROUND(N312/1.18,2),N312))</f>
        <v/>
      </c>
      <c r="S312" s="7" t="inlineStr">
        <is>
          <t>2026-09-09</t>
        </is>
      </c>
      <c r="T312" s="5" t="inlineStr">
        <is>
          <t>3 cotizaciones de proveedores</t>
        </is>
      </c>
      <c r="AK312" s="5" t="inlineStr">
        <is>
          <t>tipo: canto · material: PVC · medida_mm: 8.5</t>
        </is>
      </c>
    </row>
    <row r="313">
      <c r="A313" s="7" t="inlineStr">
        <is>
          <t>MAT-08-164</t>
        </is>
      </c>
      <c r="B313" s="7" t="inlineStr">
        <is>
          <t>Materiales</t>
        </is>
      </c>
      <c r="C313" s="7" t="inlineStr">
        <is>
          <t>Pisos y revestimientos</t>
        </is>
      </c>
      <c r="D313" s="5" t="inlineStr">
        <is>
          <t>Cruceta para cerámica 1.5 mm, funda de 100</t>
        </is>
      </c>
      <c r="E313" s="5" t="inlineStr">
        <is>
          <t>Separador de junta. El precio no dice nada si no se sabe cuántas trae la funda</t>
        </is>
      </c>
      <c r="F313" s="5" t="inlineStr">
        <is>
          <t>Material retirado en almacén</t>
        </is>
      </c>
      <c r="G313" s="5" t="inlineStr">
        <is>
          <t>cruceta, separador, crucetilla</t>
        </is>
      </c>
      <c r="H313" s="7" t="inlineStr">
        <is>
          <t>funda</t>
        </is>
      </c>
      <c r="I313" s="7" t="inlineStr">
        <is>
          <t>Pisos</t>
        </is>
      </c>
      <c r="J313" s="7" t="inlineStr">
        <is>
          <t>estandar</t>
        </is>
      </c>
      <c r="K313" s="7" t="inlineStr">
        <is>
          <t>importado</t>
        </is>
      </c>
      <c r="L313" s="7" t="inlineStr">
        <is>
          <t>Verificado</t>
        </is>
      </c>
      <c r="M313" s="8" t="n">
        <v>1</v>
      </c>
      <c r="N313" s="9" t="n">
        <v>47.83</v>
      </c>
      <c r="O313" s="9" t="n">
        <v>47.83</v>
      </c>
      <c r="P313" s="9" t="n">
        <v>47.83</v>
      </c>
      <c r="Q313" s="7" t="inlineStr">
        <is>
          <t>Sí</t>
        </is>
      </c>
      <c r="R313" s="9">
        <f>IF(N313="","",IF(Q313="Sí",ROUND(N313/1.18,2),N313))</f>
        <v/>
      </c>
      <c r="S313" s="7" t="inlineStr">
        <is>
          <t>2026-09-09</t>
        </is>
      </c>
      <c r="T313" s="5" t="inlineStr">
        <is>
          <t>1 cotización de proveedores</t>
        </is>
      </c>
      <c r="W313" s="4" t="n">
        <v>100</v>
      </c>
      <c r="AK313" s="5" t="inlineStr">
        <is>
          <t>espesor_mm: 1.5</t>
        </is>
      </c>
    </row>
    <row r="314">
      <c r="A314" s="7" t="inlineStr">
        <is>
          <t>MAT-08-165</t>
        </is>
      </c>
      <c r="B314" s="7" t="inlineStr">
        <is>
          <t>Materiales</t>
        </is>
      </c>
      <c r="C314" s="7" t="inlineStr">
        <is>
          <t>Pisos y revestimientos</t>
        </is>
      </c>
      <c r="D314" s="5" t="inlineStr">
        <is>
          <t>Cruceta para cerámica 1.5 mm, funda de 300</t>
        </is>
      </c>
      <c r="E314" s="5" t="inlineStr">
        <is>
          <t>Separador de junta. El precio no dice nada si no se sabe cuántas trae la funda</t>
        </is>
      </c>
      <c r="F314" s="5" t="inlineStr">
        <is>
          <t>Material retirado en almacén</t>
        </is>
      </c>
      <c r="G314" s="5" t="inlineStr">
        <is>
          <t>cruceta, separador, crucetilla</t>
        </is>
      </c>
      <c r="H314" s="7" t="inlineStr">
        <is>
          <t>funda</t>
        </is>
      </c>
      <c r="I314" s="7" t="inlineStr">
        <is>
          <t>Pisos</t>
        </is>
      </c>
      <c r="J314" s="7" t="inlineStr">
        <is>
          <t>estandar</t>
        </is>
      </c>
      <c r="K314" s="7" t="inlineStr">
        <is>
          <t>importado</t>
        </is>
      </c>
      <c r="L314" s="7" t="inlineStr">
        <is>
          <t>Verificado</t>
        </is>
      </c>
      <c r="M314" s="8" t="n">
        <v>2</v>
      </c>
      <c r="N314" s="9" t="n">
        <v>233.76</v>
      </c>
      <c r="O314" s="9" t="n">
        <v>165</v>
      </c>
      <c r="P314" s="9" t="n">
        <v>330</v>
      </c>
      <c r="Q314" s="7" t="inlineStr">
        <is>
          <t>Sí</t>
        </is>
      </c>
      <c r="R314" s="9">
        <f>IF(N314="","",IF(Q314="Sí",ROUND(N314/1.18,2),N314))</f>
        <v/>
      </c>
      <c r="S314" s="7" t="inlineStr">
        <is>
          <t>2026-09-09</t>
        </is>
      </c>
      <c r="T314" s="5" t="inlineStr">
        <is>
          <t>3 cotizaciones de proveedores</t>
        </is>
      </c>
      <c r="W314" s="4" t="n">
        <v>300</v>
      </c>
      <c r="AK314" s="5" t="inlineStr">
        <is>
          <t>espesor_mm: 1.5</t>
        </is>
      </c>
    </row>
    <row r="315">
      <c r="A315" s="7" t="inlineStr">
        <is>
          <t>MAT-08-166</t>
        </is>
      </c>
      <c r="B315" s="7" t="inlineStr">
        <is>
          <t>Materiales</t>
        </is>
      </c>
      <c r="C315" s="7" t="inlineStr">
        <is>
          <t>Pisos y revestimientos</t>
        </is>
      </c>
      <c r="D315" s="5" t="inlineStr">
        <is>
          <t>Cruceta para cerámica 1 mm, funda de 100</t>
        </is>
      </c>
      <c r="E315" s="5" t="inlineStr">
        <is>
          <t>Separador de junta. El precio no dice nada si no se sabe cuántas trae la funda</t>
        </is>
      </c>
      <c r="F315" s="5" t="inlineStr">
        <is>
          <t>Material retirado en almacén</t>
        </is>
      </c>
      <c r="G315" s="5" t="inlineStr">
        <is>
          <t>cruceta, separador, crucetilla</t>
        </is>
      </c>
      <c r="H315" s="7" t="inlineStr">
        <is>
          <t>funda</t>
        </is>
      </c>
      <c r="I315" s="7" t="inlineStr">
        <is>
          <t>Pisos</t>
        </is>
      </c>
      <c r="J315" s="7" t="inlineStr">
        <is>
          <t>estandar</t>
        </is>
      </c>
      <c r="K315" s="7" t="inlineStr">
        <is>
          <t>importado</t>
        </is>
      </c>
      <c r="L315" s="7" t="inlineStr">
        <is>
          <t>Verificado</t>
        </is>
      </c>
      <c r="M315" s="8" t="n">
        <v>1</v>
      </c>
      <c r="N315" s="9" t="n">
        <v>42.56</v>
      </c>
      <c r="O315" s="9" t="n">
        <v>42.56</v>
      </c>
      <c r="P315" s="9" t="n">
        <v>42.56</v>
      </c>
      <c r="Q315" s="7" t="inlineStr">
        <is>
          <t>Sí</t>
        </is>
      </c>
      <c r="R315" s="9">
        <f>IF(N315="","",IF(Q315="Sí",ROUND(N315/1.18,2),N315))</f>
        <v/>
      </c>
      <c r="S315" s="7" t="inlineStr">
        <is>
          <t>2026-09-09</t>
        </is>
      </c>
      <c r="T315" s="5" t="inlineStr">
        <is>
          <t>1 cotización de proveedores</t>
        </is>
      </c>
      <c r="W315" s="4" t="n">
        <v>100</v>
      </c>
      <c r="AK315" s="5" t="inlineStr">
        <is>
          <t>espesor_mm: 1</t>
        </is>
      </c>
    </row>
    <row r="316">
      <c r="A316" s="7" t="inlineStr">
        <is>
          <t>MAT-08-167</t>
        </is>
      </c>
      <c r="B316" s="7" t="inlineStr">
        <is>
          <t>Materiales</t>
        </is>
      </c>
      <c r="C316" s="7" t="inlineStr">
        <is>
          <t>Pisos y revestimientos</t>
        </is>
      </c>
      <c r="D316" s="5" t="inlineStr">
        <is>
          <t>Cruceta para cerámica 1 mm, funda de 300</t>
        </is>
      </c>
      <c r="E316" s="5" t="inlineStr">
        <is>
          <t>Separador de junta. El precio no dice nada si no se sabe cuántas trae la funda</t>
        </is>
      </c>
      <c r="F316" s="5" t="inlineStr">
        <is>
          <t>Material retirado en almacén</t>
        </is>
      </c>
      <c r="G316" s="5" t="inlineStr">
        <is>
          <t>cruceta, separador, crucetilla</t>
        </is>
      </c>
      <c r="H316" s="7" t="inlineStr">
        <is>
          <t>funda</t>
        </is>
      </c>
      <c r="I316" s="7" t="inlineStr">
        <is>
          <t>Pisos</t>
        </is>
      </c>
      <c r="J316" s="7" t="inlineStr">
        <is>
          <t>estandar</t>
        </is>
      </c>
      <c r="K316" s="7" t="inlineStr">
        <is>
          <t>importado</t>
        </is>
      </c>
      <c r="L316" s="7" t="inlineStr">
        <is>
          <t>Verificado</t>
        </is>
      </c>
      <c r="M316" s="8" t="n">
        <v>1</v>
      </c>
      <c r="N316" s="9" t="n">
        <v>10608.65</v>
      </c>
      <c r="O316" s="9" t="n">
        <v>10608.65</v>
      </c>
      <c r="P316" s="9" t="n">
        <v>10608.65</v>
      </c>
      <c r="Q316" s="7" t="inlineStr">
        <is>
          <t>Sí</t>
        </is>
      </c>
      <c r="R316" s="9">
        <f>IF(N316="","",IF(Q316="Sí",ROUND(N316/1.18,2),N316))</f>
        <v/>
      </c>
      <c r="S316" s="7" t="inlineStr">
        <is>
          <t>2026-09-09</t>
        </is>
      </c>
      <c r="T316" s="5" t="inlineStr">
        <is>
          <t>1 cotización de proveedores</t>
        </is>
      </c>
      <c r="W316" s="4" t="n">
        <v>300</v>
      </c>
      <c r="AK316" s="5" t="inlineStr">
        <is>
          <t>espesor_mm: 1</t>
        </is>
      </c>
    </row>
    <row r="317">
      <c r="A317" s="7" t="inlineStr">
        <is>
          <t>MAT-08-168</t>
        </is>
      </c>
      <c r="B317" s="7" t="inlineStr">
        <is>
          <t>Materiales</t>
        </is>
      </c>
      <c r="C317" s="7" t="inlineStr">
        <is>
          <t>Pisos y revestimientos</t>
        </is>
      </c>
      <c r="D317" s="5" t="inlineStr">
        <is>
          <t>Cruceta para cerámica 2 mm, funda de 100</t>
        </is>
      </c>
      <c r="E317" s="5" t="inlineStr">
        <is>
          <t>Separador de junta. El precio no dice nada si no se sabe cuántas trae la funda</t>
        </is>
      </c>
      <c r="F317" s="5" t="inlineStr">
        <is>
          <t>Material retirado en almacén</t>
        </is>
      </c>
      <c r="G317" s="5" t="inlineStr">
        <is>
          <t>cruceta, separador, crucetilla</t>
        </is>
      </c>
      <c r="H317" s="7" t="inlineStr">
        <is>
          <t>funda</t>
        </is>
      </c>
      <c r="I317" s="7" t="inlineStr">
        <is>
          <t>Pisos</t>
        </is>
      </c>
      <c r="J317" s="7" t="inlineStr">
        <is>
          <t>estandar</t>
        </is>
      </c>
      <c r="K317" s="7" t="inlineStr">
        <is>
          <t>importado</t>
        </is>
      </c>
      <c r="L317" s="7" t="inlineStr">
        <is>
          <t>Verificado</t>
        </is>
      </c>
      <c r="M317" s="8" t="n">
        <v>1</v>
      </c>
      <c r="N317" s="9" t="n">
        <v>52.3</v>
      </c>
      <c r="O317" s="9" t="n">
        <v>52.3</v>
      </c>
      <c r="P317" s="9" t="n">
        <v>52.3</v>
      </c>
      <c r="Q317" s="7" t="inlineStr">
        <is>
          <t>Sí</t>
        </is>
      </c>
      <c r="R317" s="9">
        <f>IF(N317="","",IF(Q317="Sí",ROUND(N317/1.18,2),N317))</f>
        <v/>
      </c>
      <c r="S317" s="7" t="inlineStr">
        <is>
          <t>2026-09-09</t>
        </is>
      </c>
      <c r="T317" s="5" t="inlineStr">
        <is>
          <t>1 cotización de proveedores</t>
        </is>
      </c>
      <c r="W317" s="4" t="n">
        <v>100</v>
      </c>
      <c r="AK317" s="5" t="inlineStr">
        <is>
          <t>espesor_mm: 2</t>
        </is>
      </c>
    </row>
    <row r="318">
      <c r="A318" s="7" t="inlineStr">
        <is>
          <t>MAT-08-169</t>
        </is>
      </c>
      <c r="B318" s="7" t="inlineStr">
        <is>
          <t>Materiales</t>
        </is>
      </c>
      <c r="C318" s="7" t="inlineStr">
        <is>
          <t>Pisos y revestimientos</t>
        </is>
      </c>
      <c r="D318" s="5" t="inlineStr">
        <is>
          <t>Cruceta para cerámica 2 mm, funda de 300</t>
        </is>
      </c>
      <c r="E318" s="5" t="inlineStr">
        <is>
          <t>Separador de junta. El precio no dice nada si no se sabe cuántas trae la funda</t>
        </is>
      </c>
      <c r="F318" s="5" t="inlineStr">
        <is>
          <t>Material retirado en almacén</t>
        </is>
      </c>
      <c r="G318" s="5" t="inlineStr">
        <is>
          <t>cruceta, separador, crucetilla</t>
        </is>
      </c>
      <c r="H318" s="7" t="inlineStr">
        <is>
          <t>funda</t>
        </is>
      </c>
      <c r="I318" s="7" t="inlineStr">
        <is>
          <t>Pisos</t>
        </is>
      </c>
      <c r="J318" s="7" t="inlineStr">
        <is>
          <t>estandar</t>
        </is>
      </c>
      <c r="K318" s="7" t="inlineStr">
        <is>
          <t>importado</t>
        </is>
      </c>
      <c r="L318" s="7" t="inlineStr">
        <is>
          <t>Verificado</t>
        </is>
      </c>
      <c r="M318" s="8" t="n">
        <v>1</v>
      </c>
      <c r="N318" s="9" t="n">
        <v>12274.78</v>
      </c>
      <c r="O318" s="9" t="n">
        <v>12274.78</v>
      </c>
      <c r="P318" s="9" t="n">
        <v>12274.78</v>
      </c>
      <c r="Q318" s="7" t="inlineStr">
        <is>
          <t>Sí</t>
        </is>
      </c>
      <c r="R318" s="9">
        <f>IF(N318="","",IF(Q318="Sí",ROUND(N318/1.18,2),N318))</f>
        <v/>
      </c>
      <c r="S318" s="7" t="inlineStr">
        <is>
          <t>2026-09-09</t>
        </is>
      </c>
      <c r="T318" s="5" t="inlineStr">
        <is>
          <t>1 cotización de proveedores</t>
        </is>
      </c>
      <c r="W318" s="4" t="n">
        <v>300</v>
      </c>
      <c r="AK318" s="5" t="inlineStr">
        <is>
          <t>espesor_mm: 2</t>
        </is>
      </c>
    </row>
    <row r="319">
      <c r="A319" s="7" t="inlineStr">
        <is>
          <t>MAT-08-170</t>
        </is>
      </c>
      <c r="B319" s="7" t="inlineStr">
        <is>
          <t>Materiales</t>
        </is>
      </c>
      <c r="C319" s="7" t="inlineStr">
        <is>
          <t>Pisos y revestimientos</t>
        </is>
      </c>
      <c r="D319" s="5" t="inlineStr">
        <is>
          <t>Cruceta para cerámica 3 mm, funda de 100</t>
        </is>
      </c>
      <c r="E319" s="5" t="inlineStr">
        <is>
          <t>Separador de junta. El precio no dice nada si no se sabe cuántas trae la funda</t>
        </is>
      </c>
      <c r="F319" s="5" t="inlineStr">
        <is>
          <t>Material retirado en almacén</t>
        </is>
      </c>
      <c r="G319" s="5" t="inlineStr">
        <is>
          <t>cruceta, separador, crucetilla</t>
        </is>
      </c>
      <c r="H319" s="7" t="inlineStr">
        <is>
          <t>funda</t>
        </is>
      </c>
      <c r="I319" s="7" t="inlineStr">
        <is>
          <t>Pisos</t>
        </is>
      </c>
      <c r="J319" s="7" t="inlineStr">
        <is>
          <t>estandar</t>
        </is>
      </c>
      <c r="K319" s="7" t="inlineStr">
        <is>
          <t>importado</t>
        </is>
      </c>
      <c r="L319" s="7" t="inlineStr">
        <is>
          <t>Verificado</t>
        </is>
      </c>
      <c r="M319" s="8" t="n">
        <v>1</v>
      </c>
      <c r="N319" s="9" t="n">
        <v>61.54</v>
      </c>
      <c r="O319" s="9" t="n">
        <v>61.54</v>
      </c>
      <c r="P319" s="9" t="n">
        <v>61.54</v>
      </c>
      <c r="Q319" s="7" t="inlineStr">
        <is>
          <t>Sí</t>
        </is>
      </c>
      <c r="R319" s="9">
        <f>IF(N319="","",IF(Q319="Sí",ROUND(N319/1.18,2),N319))</f>
        <v/>
      </c>
      <c r="S319" s="7" t="inlineStr">
        <is>
          <t>2026-09-09</t>
        </is>
      </c>
      <c r="T319" s="5" t="inlineStr">
        <is>
          <t>1 cotización de proveedores</t>
        </is>
      </c>
      <c r="W319" s="4" t="n">
        <v>100</v>
      </c>
      <c r="AK319" s="5" t="inlineStr">
        <is>
          <t>espesor_mm: 3</t>
        </is>
      </c>
    </row>
    <row r="320">
      <c r="A320" s="7" t="inlineStr">
        <is>
          <t>MAT-08-171</t>
        </is>
      </c>
      <c r="B320" s="7" t="inlineStr">
        <is>
          <t>Materiales</t>
        </is>
      </c>
      <c r="C320" s="7" t="inlineStr">
        <is>
          <t>Pisos y revestimientos</t>
        </is>
      </c>
      <c r="D320" s="5" t="inlineStr">
        <is>
          <t>Cruceta para cerámica 3 mm, funda de 200</t>
        </is>
      </c>
      <c r="E320" s="5" t="inlineStr">
        <is>
          <t>Separador de junta. El precio no dice nada si no se sabe cuántas trae la funda</t>
        </is>
      </c>
      <c r="F320" s="5" t="inlineStr">
        <is>
          <t>Material retirado en almacén</t>
        </is>
      </c>
      <c r="G320" s="5" t="inlineStr">
        <is>
          <t>cruceta, separador, crucetilla</t>
        </is>
      </c>
      <c r="H320" s="7" t="inlineStr">
        <is>
          <t>funda</t>
        </is>
      </c>
      <c r="I320" s="7" t="inlineStr">
        <is>
          <t>Pisos</t>
        </is>
      </c>
      <c r="J320" s="7" t="inlineStr">
        <is>
          <t>estandar</t>
        </is>
      </c>
      <c r="K320" s="7" t="inlineStr">
        <is>
          <t>importado</t>
        </is>
      </c>
      <c r="L320" s="7" t="inlineStr">
        <is>
          <t>Verificado</t>
        </is>
      </c>
      <c r="M320" s="8" t="n">
        <v>2</v>
      </c>
      <c r="N320" s="9" t="n">
        <v>296.3</v>
      </c>
      <c r="O320" s="9" t="n">
        <v>252.59</v>
      </c>
      <c r="P320" s="9" t="n">
        <v>340</v>
      </c>
      <c r="Q320" s="7" t="inlineStr">
        <is>
          <t>Sí</t>
        </is>
      </c>
      <c r="R320" s="9">
        <f>IF(N320="","",IF(Q320="Sí",ROUND(N320/1.18,2),N320))</f>
        <v/>
      </c>
      <c r="S320" s="7" t="inlineStr">
        <is>
          <t>2026-09-09</t>
        </is>
      </c>
      <c r="T320" s="5" t="inlineStr">
        <is>
          <t>2 cotizaciones de proveedores</t>
        </is>
      </c>
      <c r="W320" s="4" t="n">
        <v>200</v>
      </c>
      <c r="AK320" s="5" t="inlineStr">
        <is>
          <t>espesor_mm: 3</t>
        </is>
      </c>
    </row>
    <row r="321">
      <c r="A321" s="7" t="inlineStr">
        <is>
          <t>MAT-08-172</t>
        </is>
      </c>
      <c r="B321" s="7" t="inlineStr">
        <is>
          <t>Materiales</t>
        </is>
      </c>
      <c r="C321" s="7" t="inlineStr">
        <is>
          <t>Pisos y revestimientos</t>
        </is>
      </c>
      <c r="D321" s="5" t="inlineStr">
        <is>
          <t>Cruceta para cerámica 4 mm, funda de 100</t>
        </is>
      </c>
      <c r="E321" s="5" t="inlineStr">
        <is>
          <t>Separador de junta. El precio no dice nada si no se sabe cuántas trae la funda</t>
        </is>
      </c>
      <c r="F321" s="5" t="inlineStr">
        <is>
          <t>Material retirado en almacén</t>
        </is>
      </c>
      <c r="G321" s="5" t="inlineStr">
        <is>
          <t>cruceta, separador, crucetilla</t>
        </is>
      </c>
      <c r="H321" s="7" t="inlineStr">
        <is>
          <t>funda</t>
        </is>
      </c>
      <c r="I321" s="7" t="inlineStr">
        <is>
          <t>Pisos</t>
        </is>
      </c>
      <c r="J321" s="7" t="inlineStr">
        <is>
          <t>estandar</t>
        </is>
      </c>
      <c r="K321" s="7" t="inlineStr">
        <is>
          <t>importado</t>
        </is>
      </c>
      <c r="L321" s="7" t="inlineStr">
        <is>
          <t>Verificado</t>
        </is>
      </c>
      <c r="M321" s="8" t="n">
        <v>1</v>
      </c>
      <c r="N321" s="9" t="n">
        <v>72.83</v>
      </c>
      <c r="O321" s="9" t="n">
        <v>72.83</v>
      </c>
      <c r="P321" s="9" t="n">
        <v>72.83</v>
      </c>
      <c r="Q321" s="7" t="inlineStr">
        <is>
          <t>Sí</t>
        </is>
      </c>
      <c r="R321" s="9">
        <f>IF(N321="","",IF(Q321="Sí",ROUND(N321/1.18,2),N321))</f>
        <v/>
      </c>
      <c r="S321" s="7" t="inlineStr">
        <is>
          <t>2026-09-09</t>
        </is>
      </c>
      <c r="T321" s="5" t="inlineStr">
        <is>
          <t>1 cotización de proveedores</t>
        </is>
      </c>
      <c r="W321" s="4" t="n">
        <v>100</v>
      </c>
      <c r="AK321" s="5" t="inlineStr">
        <is>
          <t>espesor_mm: 4</t>
        </is>
      </c>
    </row>
    <row r="322">
      <c r="A322" s="7" t="inlineStr">
        <is>
          <t>MAT-08-173</t>
        </is>
      </c>
      <c r="B322" s="7" t="inlineStr">
        <is>
          <t>Materiales</t>
        </is>
      </c>
      <c r="C322" s="7" t="inlineStr">
        <is>
          <t>Pisos y revestimientos</t>
        </is>
      </c>
      <c r="D322" s="5" t="inlineStr">
        <is>
          <t>Cruceta para cerámica 4 mm, funda de 200</t>
        </is>
      </c>
      <c r="E322" s="5" t="inlineStr">
        <is>
          <t>Separador de junta. El precio no dice nada si no se sabe cuántas trae la funda</t>
        </is>
      </c>
      <c r="F322" s="5" t="inlineStr">
        <is>
          <t>Material retirado en almacén</t>
        </is>
      </c>
      <c r="G322" s="5" t="inlineStr">
        <is>
          <t>cruceta, separador, crucetilla</t>
        </is>
      </c>
      <c r="H322" s="7" t="inlineStr">
        <is>
          <t>funda</t>
        </is>
      </c>
      <c r="I322" s="7" t="inlineStr">
        <is>
          <t>Pisos</t>
        </is>
      </c>
      <c r="J322" s="7" t="inlineStr">
        <is>
          <t>estandar</t>
        </is>
      </c>
      <c r="K322" s="7" t="inlineStr">
        <is>
          <t>importado</t>
        </is>
      </c>
      <c r="L322" s="7" t="inlineStr">
        <is>
          <t>Verificado</t>
        </is>
      </c>
      <c r="M322" s="8" t="n">
        <v>1</v>
      </c>
      <c r="N322" s="9" t="n">
        <v>7235.96</v>
      </c>
      <c r="O322" s="9" t="n">
        <v>7235.96</v>
      </c>
      <c r="P322" s="9" t="n">
        <v>7235.96</v>
      </c>
      <c r="Q322" s="7" t="inlineStr">
        <is>
          <t>Sí</t>
        </is>
      </c>
      <c r="R322" s="9">
        <f>IF(N322="","",IF(Q322="Sí",ROUND(N322/1.18,2),N322))</f>
        <v/>
      </c>
      <c r="S322" s="7" t="inlineStr">
        <is>
          <t>2026-09-09</t>
        </is>
      </c>
      <c r="T322" s="5" t="inlineStr">
        <is>
          <t>1 cotización de proveedores</t>
        </is>
      </c>
      <c r="W322" s="4" t="n">
        <v>200</v>
      </c>
      <c r="AK322" s="5" t="inlineStr">
        <is>
          <t>espesor_mm: 4</t>
        </is>
      </c>
    </row>
    <row r="323">
      <c r="A323" s="7" t="inlineStr">
        <is>
          <t>MAT-08-174</t>
        </is>
      </c>
      <c r="B323" s="7" t="inlineStr">
        <is>
          <t>Materiales</t>
        </is>
      </c>
      <c r="C323" s="7" t="inlineStr">
        <is>
          <t>Pisos y revestimientos</t>
        </is>
      </c>
      <c r="D323" s="5" t="inlineStr">
        <is>
          <t>Cruceta para cerámica 5 mm, funda de 100</t>
        </is>
      </c>
      <c r="E323" s="5" t="inlineStr">
        <is>
          <t>Separador de junta. El precio no dice nada si no se sabe cuántas trae la funda</t>
        </is>
      </c>
      <c r="F323" s="5" t="inlineStr">
        <is>
          <t>Material retirado en almacén</t>
        </is>
      </c>
      <c r="G323" s="5" t="inlineStr">
        <is>
          <t>cruceta, separador, crucetilla</t>
        </is>
      </c>
      <c r="H323" s="7" t="inlineStr">
        <is>
          <t>funda</t>
        </is>
      </c>
      <c r="I323" s="7" t="inlineStr">
        <is>
          <t>Pisos</t>
        </is>
      </c>
      <c r="J323" s="7" t="inlineStr">
        <is>
          <t>estandar</t>
        </is>
      </c>
      <c r="K323" s="7" t="inlineStr">
        <is>
          <t>importado</t>
        </is>
      </c>
      <c r="L323" s="7" t="inlineStr">
        <is>
          <t>Verificado</t>
        </is>
      </c>
      <c r="M323" s="8" t="n">
        <v>2</v>
      </c>
      <c r="N323" s="9" t="n">
        <v>235.54</v>
      </c>
      <c r="O323" s="9" t="n">
        <v>81.06999999999999</v>
      </c>
      <c r="P323" s="9" t="n">
        <v>390</v>
      </c>
      <c r="Q323" s="7" t="inlineStr">
        <is>
          <t>Sí</t>
        </is>
      </c>
      <c r="R323" s="9">
        <f>IF(N323="","",IF(Q323="Sí",ROUND(N323/1.18,2),N323))</f>
        <v/>
      </c>
      <c r="S323" s="7" t="inlineStr">
        <is>
          <t>2026-09-09</t>
        </is>
      </c>
      <c r="T323" s="5" t="inlineStr">
        <is>
          <t>2 cotizaciones de proveedores</t>
        </is>
      </c>
      <c r="W323" s="4" t="n">
        <v>100</v>
      </c>
      <c r="AK323" s="5" t="inlineStr">
        <is>
          <t>espesor_mm: 5</t>
        </is>
      </c>
    </row>
    <row r="324">
      <c r="A324" s="7" t="inlineStr">
        <is>
          <t>MAT-08-175</t>
        </is>
      </c>
      <c r="B324" s="7" t="inlineStr">
        <is>
          <t>Materiales</t>
        </is>
      </c>
      <c r="C324" s="7" t="inlineStr">
        <is>
          <t>Pisos y revestimientos</t>
        </is>
      </c>
      <c r="D324" s="5" t="inlineStr">
        <is>
          <t>Cruceta para cerámica 6 mm, funda de 100</t>
        </is>
      </c>
      <c r="E324" s="5" t="inlineStr">
        <is>
          <t>Separador de junta. El precio no dice nada si no se sabe cuántas trae la funda</t>
        </is>
      </c>
      <c r="F324" s="5" t="inlineStr">
        <is>
          <t>Material retirado en almacén</t>
        </is>
      </c>
      <c r="G324" s="5" t="inlineStr">
        <is>
          <t>cruceta, separador, crucetilla</t>
        </is>
      </c>
      <c r="H324" s="7" t="inlineStr">
        <is>
          <t>funda</t>
        </is>
      </c>
      <c r="I324" s="7" t="inlineStr">
        <is>
          <t>Pisos</t>
        </is>
      </c>
      <c r="J324" s="7" t="inlineStr">
        <is>
          <t>estandar</t>
        </is>
      </c>
      <c r="K324" s="7" t="inlineStr">
        <is>
          <t>importado</t>
        </is>
      </c>
      <c r="L324" s="7" t="inlineStr">
        <is>
          <t>Verificado</t>
        </is>
      </c>
      <c r="M324" s="8" t="n">
        <v>1</v>
      </c>
      <c r="N324" s="9" t="n">
        <v>78.89</v>
      </c>
      <c r="O324" s="9" t="n">
        <v>78.89</v>
      </c>
      <c r="P324" s="9" t="n">
        <v>78.89</v>
      </c>
      <c r="Q324" s="7" t="inlineStr">
        <is>
          <t>Sí</t>
        </is>
      </c>
      <c r="R324" s="9">
        <f>IF(N324="","",IF(Q324="Sí",ROUND(N324/1.18,2),N324))</f>
        <v/>
      </c>
      <c r="S324" s="7" t="inlineStr">
        <is>
          <t>2026-09-09</t>
        </is>
      </c>
      <c r="T324" s="5" t="inlineStr">
        <is>
          <t>1 cotización de proveedores</t>
        </is>
      </c>
      <c r="W324" s="4" t="n">
        <v>100</v>
      </c>
      <c r="AK324" s="5" t="inlineStr">
        <is>
          <t>espesor_mm: 6</t>
        </is>
      </c>
    </row>
    <row r="325">
      <c r="A325" s="7" t="inlineStr">
        <is>
          <t>MAT-08-176</t>
        </is>
      </c>
      <c r="B325" s="7" t="inlineStr">
        <is>
          <t>Materiales</t>
        </is>
      </c>
      <c r="C325" s="7" t="inlineStr">
        <is>
          <t>Pisos y revestimientos</t>
        </is>
      </c>
      <c r="D325" s="5" t="inlineStr">
        <is>
          <t>Calzo de nivelación para cerámica 0.5 mm</t>
        </is>
      </c>
      <c r="E325" s="5" t="inlineStr">
        <is>
          <t>Sistema de nivelación de baldosa: el calzo fija la altura y la cuña la aprieta</t>
        </is>
      </c>
      <c r="F325" s="5" t="inlineStr">
        <is>
          <t>Material retirado en almacén</t>
        </is>
      </c>
      <c r="G325" s="5" t="inlineStr">
        <is>
          <t>nivelador, calzo, cuña, clip de nivelación</t>
        </is>
      </c>
      <c r="H325" s="7" t="inlineStr">
        <is>
          <t>funda</t>
        </is>
      </c>
      <c r="I325" s="7" t="inlineStr">
        <is>
          <t>Pisos</t>
        </is>
      </c>
      <c r="J325" s="7" t="inlineStr">
        <is>
          <t>estandar</t>
        </is>
      </c>
      <c r="K325" s="7" t="inlineStr">
        <is>
          <t>importado</t>
        </is>
      </c>
      <c r="L325" s="7" t="inlineStr">
        <is>
          <t>Verificado</t>
        </is>
      </c>
      <c r="M325" s="8" t="n">
        <v>1</v>
      </c>
      <c r="N325" s="9" t="n">
        <v>919.9400000000001</v>
      </c>
      <c r="O325" s="9" t="n">
        <v>919.9400000000001</v>
      </c>
      <c r="P325" s="9" t="n">
        <v>919.9400000000001</v>
      </c>
      <c r="Q325" s="7" t="inlineStr">
        <is>
          <t>Sí</t>
        </is>
      </c>
      <c r="R325" s="9">
        <f>IF(N325="","",IF(Q325="Sí",ROUND(N325/1.18,2),N325))</f>
        <v/>
      </c>
      <c r="S325" s="7" t="inlineStr">
        <is>
          <t>2026-09-09</t>
        </is>
      </c>
      <c r="T325" s="5" t="inlineStr">
        <is>
          <t>1 cotización de proveedores</t>
        </is>
      </c>
      <c r="AK325" s="5" t="inlineStr">
        <is>
          <t>pieza: calzo · espesor_mm: 0.5</t>
        </is>
      </c>
    </row>
    <row r="326">
      <c r="A326" s="7" t="inlineStr">
        <is>
          <t>MAT-08-177</t>
        </is>
      </c>
      <c r="B326" s="7" t="inlineStr">
        <is>
          <t>Materiales</t>
        </is>
      </c>
      <c r="C326" s="7" t="inlineStr">
        <is>
          <t>Pisos y revestimientos</t>
        </is>
      </c>
      <c r="D326" s="5" t="inlineStr">
        <is>
          <t>Calzo de nivelación para cerámica 1 mm</t>
        </is>
      </c>
      <c r="E326" s="5" t="inlineStr">
        <is>
          <t>Sistema de nivelación de baldosa: el calzo fija la altura y la cuña la aprieta</t>
        </is>
      </c>
      <c r="F326" s="5" t="inlineStr">
        <is>
          <t>Material retirado en almacén</t>
        </is>
      </c>
      <c r="G326" s="5" t="inlineStr">
        <is>
          <t>nivelador, calzo, cuña, clip de nivelación</t>
        </is>
      </c>
      <c r="H326" s="7" t="inlineStr">
        <is>
          <t>funda</t>
        </is>
      </c>
      <c r="I326" s="7" t="inlineStr">
        <is>
          <t>Pisos</t>
        </is>
      </c>
      <c r="J326" s="7" t="inlineStr">
        <is>
          <t>estandar</t>
        </is>
      </c>
      <c r="K326" s="7" t="inlineStr">
        <is>
          <t>importado</t>
        </is>
      </c>
      <c r="L326" s="7" t="inlineStr">
        <is>
          <t>Verificado</t>
        </is>
      </c>
      <c r="M326" s="8" t="n">
        <v>1</v>
      </c>
      <c r="N326" s="9" t="n">
        <v>767.39</v>
      </c>
      <c r="O326" s="9" t="n">
        <v>767.39</v>
      </c>
      <c r="P326" s="9" t="n">
        <v>767.39</v>
      </c>
      <c r="Q326" s="7" t="inlineStr">
        <is>
          <t>Sí</t>
        </is>
      </c>
      <c r="R326" s="9">
        <f>IF(N326="","",IF(Q326="Sí",ROUND(N326/1.18,2),N326))</f>
        <v/>
      </c>
      <c r="S326" s="7" t="inlineStr">
        <is>
          <t>2026-09-09</t>
        </is>
      </c>
      <c r="T326" s="5" t="inlineStr">
        <is>
          <t>1 cotización de proveedores</t>
        </is>
      </c>
      <c r="AK326" s="5" t="inlineStr">
        <is>
          <t>pieza: calzo · espesor_mm: 1</t>
        </is>
      </c>
    </row>
    <row r="327">
      <c r="A327" s="7" t="inlineStr">
        <is>
          <t>MAT-08-178</t>
        </is>
      </c>
      <c r="B327" s="7" t="inlineStr">
        <is>
          <t>Materiales</t>
        </is>
      </c>
      <c r="C327" s="7" t="inlineStr">
        <is>
          <t>Pisos y revestimientos</t>
        </is>
      </c>
      <c r="D327" s="5" t="inlineStr">
        <is>
          <t>Calzo de nivelación para cerámica 1.5 mm</t>
        </is>
      </c>
      <c r="E327" s="5" t="inlineStr">
        <is>
          <t>Sistema de nivelación de baldosa: el calzo fija la altura y la cuña la aprieta</t>
        </is>
      </c>
      <c r="F327" s="5" t="inlineStr">
        <is>
          <t>Material retirado en almacén</t>
        </is>
      </c>
      <c r="G327" s="5" t="inlineStr">
        <is>
          <t>nivelador, calzo, cuña, clip de nivelación</t>
        </is>
      </c>
      <c r="H327" s="7" t="inlineStr">
        <is>
          <t>funda</t>
        </is>
      </c>
      <c r="I327" s="7" t="inlineStr">
        <is>
          <t>Pisos</t>
        </is>
      </c>
      <c r="J327" s="7" t="inlineStr">
        <is>
          <t>estandar</t>
        </is>
      </c>
      <c r="K327" s="7" t="inlineStr">
        <is>
          <t>importado</t>
        </is>
      </c>
      <c r="L327" s="7" t="inlineStr">
        <is>
          <t>Verificado</t>
        </is>
      </c>
      <c r="M327" s="8" t="n">
        <v>1</v>
      </c>
      <c r="N327" s="9" t="n">
        <v>487.49</v>
      </c>
      <c r="O327" s="9" t="n">
        <v>487.49</v>
      </c>
      <c r="P327" s="9" t="n">
        <v>487.49</v>
      </c>
      <c r="Q327" s="7" t="inlineStr">
        <is>
          <t>Sí</t>
        </is>
      </c>
      <c r="R327" s="9">
        <f>IF(N327="","",IF(Q327="Sí",ROUND(N327/1.18,2),N327))</f>
        <v/>
      </c>
      <c r="S327" s="7" t="inlineStr">
        <is>
          <t>2026-09-09</t>
        </is>
      </c>
      <c r="T327" s="5" t="inlineStr">
        <is>
          <t>1 cotización de proveedores</t>
        </is>
      </c>
      <c r="AK327" s="5" t="inlineStr">
        <is>
          <t>pieza: calzo · espesor_mm: 1.5</t>
        </is>
      </c>
    </row>
    <row r="328">
      <c r="A328" s="7" t="inlineStr">
        <is>
          <t>MAT-08-179</t>
        </is>
      </c>
      <c r="B328" s="7" t="inlineStr">
        <is>
          <t>Materiales</t>
        </is>
      </c>
      <c r="C328" s="7" t="inlineStr">
        <is>
          <t>Pisos y revestimientos</t>
        </is>
      </c>
      <c r="D328" s="5" t="inlineStr">
        <is>
          <t>Calzo de nivelación para cerámica 2 mm</t>
        </is>
      </c>
      <c r="E328" s="5" t="inlineStr">
        <is>
          <t>Sistema de nivelación de baldosa: el calzo fija la altura y la cuña la aprieta</t>
        </is>
      </c>
      <c r="F328" s="5" t="inlineStr">
        <is>
          <t>Material retirado en almacén</t>
        </is>
      </c>
      <c r="G328" s="5" t="inlineStr">
        <is>
          <t>nivelador, calzo, cuña, clip de nivelación</t>
        </is>
      </c>
      <c r="H328" s="7" t="inlineStr">
        <is>
          <t>funda</t>
        </is>
      </c>
      <c r="I328" s="7" t="inlineStr">
        <is>
          <t>Pisos</t>
        </is>
      </c>
      <c r="J328" s="7" t="inlineStr">
        <is>
          <t>estandar</t>
        </is>
      </c>
      <c r="K328" s="7" t="inlineStr">
        <is>
          <t>importado</t>
        </is>
      </c>
      <c r="L328" s="7" t="inlineStr">
        <is>
          <t>Verificado</t>
        </is>
      </c>
      <c r="M328" s="8" t="n">
        <v>1</v>
      </c>
      <c r="N328" s="9" t="n">
        <v>767.39</v>
      </c>
      <c r="O328" s="9" t="n">
        <v>767.39</v>
      </c>
      <c r="P328" s="9" t="n">
        <v>767.39</v>
      </c>
      <c r="Q328" s="7" t="inlineStr">
        <is>
          <t>Sí</t>
        </is>
      </c>
      <c r="R328" s="9">
        <f>IF(N328="","",IF(Q328="Sí",ROUND(N328/1.18,2),N328))</f>
        <v/>
      </c>
      <c r="S328" s="7" t="inlineStr">
        <is>
          <t>2026-09-09</t>
        </is>
      </c>
      <c r="T328" s="5" t="inlineStr">
        <is>
          <t>1 cotización de proveedores</t>
        </is>
      </c>
      <c r="AK328" s="5" t="inlineStr">
        <is>
          <t>pieza: calzo · espesor_mm: 2</t>
        </is>
      </c>
    </row>
    <row r="329">
      <c r="A329" s="7" t="inlineStr">
        <is>
          <t>MAT-08-180</t>
        </is>
      </c>
      <c r="B329" s="7" t="inlineStr">
        <is>
          <t>Materiales</t>
        </is>
      </c>
      <c r="C329" s="7" t="inlineStr">
        <is>
          <t>Pisos y revestimientos</t>
        </is>
      </c>
      <c r="D329" s="5" t="inlineStr">
        <is>
          <t>Calzo de nivelación para cerámica 3 mm</t>
        </is>
      </c>
      <c r="E329" s="5" t="inlineStr">
        <is>
          <t>Sistema de nivelación de baldosa: el calzo fija la altura y la cuña la aprieta</t>
        </is>
      </c>
      <c r="F329" s="5" t="inlineStr">
        <is>
          <t>Material retirado en almacén</t>
        </is>
      </c>
      <c r="G329" s="5" t="inlineStr">
        <is>
          <t>nivelador, calzo, cuña, clip de nivelación</t>
        </is>
      </c>
      <c r="H329" s="7" t="inlineStr">
        <is>
          <t>funda</t>
        </is>
      </c>
      <c r="I329" s="7" t="inlineStr">
        <is>
          <t>Pisos</t>
        </is>
      </c>
      <c r="J329" s="7" t="inlineStr">
        <is>
          <t>estandar</t>
        </is>
      </c>
      <c r="K329" s="7" t="inlineStr">
        <is>
          <t>importado</t>
        </is>
      </c>
      <c r="L329" s="7" t="inlineStr">
        <is>
          <t>Verificado</t>
        </is>
      </c>
      <c r="M329" s="8" t="n">
        <v>1</v>
      </c>
      <c r="N329" s="9" t="n">
        <v>873.47</v>
      </c>
      <c r="O329" s="9" t="n">
        <v>873.47</v>
      </c>
      <c r="P329" s="9" t="n">
        <v>873.47</v>
      </c>
      <c r="Q329" s="7" t="inlineStr">
        <is>
          <t>Sí</t>
        </is>
      </c>
      <c r="R329" s="9">
        <f>IF(N329="","",IF(Q329="Sí",ROUND(N329/1.18,2),N329))</f>
        <v/>
      </c>
      <c r="S329" s="7" t="inlineStr">
        <is>
          <t>2026-09-09</t>
        </is>
      </c>
      <c r="T329" s="5" t="inlineStr">
        <is>
          <t>1 cotización de proveedores</t>
        </is>
      </c>
      <c r="AK329" s="5" t="inlineStr">
        <is>
          <t>pieza: calzo · espesor_mm: 3</t>
        </is>
      </c>
    </row>
    <row r="330">
      <c r="A330" s="7" t="inlineStr">
        <is>
          <t>MAT-08-181</t>
        </is>
      </c>
      <c r="B330" s="7" t="inlineStr">
        <is>
          <t>Materiales</t>
        </is>
      </c>
      <c r="C330" s="7" t="inlineStr">
        <is>
          <t>Pisos y revestimientos</t>
        </is>
      </c>
      <c r="D330" s="5" t="inlineStr">
        <is>
          <t>Clip de nivelación para cerámica 1 mm</t>
        </is>
      </c>
      <c r="E330" s="5" t="inlineStr">
        <is>
          <t>Sistema de nivelación de baldosa: el calzo fija la altura y la cuña la aprieta</t>
        </is>
      </c>
      <c r="F330" s="5" t="inlineStr">
        <is>
          <t>Material retirado en almacén</t>
        </is>
      </c>
      <c r="G330" s="5" t="inlineStr">
        <is>
          <t>nivelador, calzo, cuña, clip de nivelación</t>
        </is>
      </c>
      <c r="H330" s="7" t="inlineStr">
        <is>
          <t>funda</t>
        </is>
      </c>
      <c r="I330" s="7" t="inlineStr">
        <is>
          <t>Pisos</t>
        </is>
      </c>
      <c r="J330" s="7" t="inlineStr">
        <is>
          <t>estandar</t>
        </is>
      </c>
      <c r="K330" s="7" t="inlineStr">
        <is>
          <t>importado</t>
        </is>
      </c>
      <c r="L330" s="7" t="inlineStr">
        <is>
          <t>Verificado</t>
        </is>
      </c>
      <c r="M330" s="8" t="n">
        <v>1</v>
      </c>
      <c r="N330" s="9" t="n">
        <v>917.87</v>
      </c>
      <c r="O330" s="9" t="n">
        <v>144.94</v>
      </c>
      <c r="P330" s="9" t="n">
        <v>1690.8</v>
      </c>
      <c r="Q330" s="7" t="inlineStr">
        <is>
          <t>Sí</t>
        </is>
      </c>
      <c r="R330" s="9">
        <f>IF(N330="","",IF(Q330="Sí",ROUND(N330/1.18,2),N330))</f>
        <v/>
      </c>
      <c r="S330" s="7" t="inlineStr">
        <is>
          <t>2026-09-09</t>
        </is>
      </c>
      <c r="T330" s="5" t="inlineStr">
        <is>
          <t>2 cotizaciones de proveedores</t>
        </is>
      </c>
      <c r="AK330" s="5" t="inlineStr">
        <is>
          <t>pieza: clip · espesor_mm: 1</t>
        </is>
      </c>
    </row>
    <row r="331">
      <c r="A331" s="7" t="inlineStr">
        <is>
          <t>MAT-08-182</t>
        </is>
      </c>
      <c r="B331" s="7" t="inlineStr">
        <is>
          <t>Materiales</t>
        </is>
      </c>
      <c r="C331" s="7" t="inlineStr">
        <is>
          <t>Pisos y revestimientos</t>
        </is>
      </c>
      <c r="D331" s="5" t="inlineStr">
        <is>
          <t>Clip de nivelación para cerámica 1.5 mm</t>
        </is>
      </c>
      <c r="E331" s="5" t="inlineStr">
        <is>
          <t>Sistema de nivelación de baldosa: el calzo fija la altura y la cuña la aprieta</t>
        </is>
      </c>
      <c r="F331" s="5" t="inlineStr">
        <is>
          <t>Material retirado en almacén</t>
        </is>
      </c>
      <c r="G331" s="5" t="inlineStr">
        <is>
          <t>nivelador, calzo, cuña, clip de nivelación</t>
        </is>
      </c>
      <c r="H331" s="7" t="inlineStr">
        <is>
          <t>funda</t>
        </is>
      </c>
      <c r="I331" s="7" t="inlineStr">
        <is>
          <t>Pisos</t>
        </is>
      </c>
      <c r="J331" s="7" t="inlineStr">
        <is>
          <t>estandar</t>
        </is>
      </c>
      <c r="K331" s="7" t="inlineStr">
        <is>
          <t>importado</t>
        </is>
      </c>
      <c r="L331" s="7" t="inlineStr">
        <is>
          <t>Verificado</t>
        </is>
      </c>
      <c r="M331" s="8" t="n">
        <v>1</v>
      </c>
      <c r="N331" s="9" t="n">
        <v>144.94</v>
      </c>
      <c r="O331" s="9" t="n">
        <v>144.94</v>
      </c>
      <c r="P331" s="9" t="n">
        <v>144.94</v>
      </c>
      <c r="Q331" s="7" t="inlineStr">
        <is>
          <t>Sí</t>
        </is>
      </c>
      <c r="R331" s="9">
        <f>IF(N331="","",IF(Q331="Sí",ROUND(N331/1.18,2),N331))</f>
        <v/>
      </c>
      <c r="S331" s="7" t="inlineStr">
        <is>
          <t>2026-09-09</t>
        </is>
      </c>
      <c r="T331" s="5" t="inlineStr">
        <is>
          <t>1 cotización de proveedores</t>
        </is>
      </c>
      <c r="AK331" s="5" t="inlineStr">
        <is>
          <t>pieza: clip · espesor_mm: 1.5</t>
        </is>
      </c>
    </row>
    <row r="332">
      <c r="A332" s="7" t="inlineStr">
        <is>
          <t>MAT-08-183</t>
        </is>
      </c>
      <c r="B332" s="7" t="inlineStr">
        <is>
          <t>Materiales</t>
        </is>
      </c>
      <c r="C332" s="7" t="inlineStr">
        <is>
          <t>Pisos y revestimientos</t>
        </is>
      </c>
      <c r="D332" s="5" t="inlineStr">
        <is>
          <t>Clip de nivelación para cerámica 2 mm</t>
        </is>
      </c>
      <c r="E332" s="5" t="inlineStr">
        <is>
          <t>Sistema de nivelación de baldosa: el calzo fija la altura y la cuña la aprieta</t>
        </is>
      </c>
      <c r="F332" s="5" t="inlineStr">
        <is>
          <t>Material retirado en almacén</t>
        </is>
      </c>
      <c r="G332" s="5" t="inlineStr">
        <is>
          <t>nivelador, calzo, cuña, clip de nivelación</t>
        </is>
      </c>
      <c r="H332" s="7" t="inlineStr">
        <is>
          <t>funda</t>
        </is>
      </c>
      <c r="I332" s="7" t="inlineStr">
        <is>
          <t>Pisos</t>
        </is>
      </c>
      <c r="J332" s="7" t="inlineStr">
        <is>
          <t>estandar</t>
        </is>
      </c>
      <c r="K332" s="7" t="inlineStr">
        <is>
          <t>importado</t>
        </is>
      </c>
      <c r="L332" s="7" t="inlineStr">
        <is>
          <t>Verificado</t>
        </is>
      </c>
      <c r="M332" s="8" t="n">
        <v>1</v>
      </c>
      <c r="N332" s="9" t="n">
        <v>144.94</v>
      </c>
      <c r="O332" s="9" t="n">
        <v>144.94</v>
      </c>
      <c r="P332" s="9" t="n">
        <v>144.94</v>
      </c>
      <c r="Q332" s="7" t="inlineStr">
        <is>
          <t>Sí</t>
        </is>
      </c>
      <c r="R332" s="9">
        <f>IF(N332="","",IF(Q332="Sí",ROUND(N332/1.18,2),N332))</f>
        <v/>
      </c>
      <c r="S332" s="7" t="inlineStr">
        <is>
          <t>2026-09-09</t>
        </is>
      </c>
      <c r="T332" s="5" t="inlineStr">
        <is>
          <t>1 cotización de proveedores</t>
        </is>
      </c>
      <c r="AK332" s="5" t="inlineStr">
        <is>
          <t>pieza: clip · espesor_mm: 2</t>
        </is>
      </c>
    </row>
    <row r="333">
      <c r="A333" s="7" t="inlineStr">
        <is>
          <t>MAT-08-184</t>
        </is>
      </c>
      <c r="B333" s="7" t="inlineStr">
        <is>
          <t>Materiales</t>
        </is>
      </c>
      <c r="C333" s="7" t="inlineStr">
        <is>
          <t>Pisos y revestimientos</t>
        </is>
      </c>
      <c r="D333" s="5" t="inlineStr">
        <is>
          <t>Cuña de nivelación para cerámica</t>
        </is>
      </c>
      <c r="E333" s="5" t="inlineStr">
        <is>
          <t>Sistema de nivelación de baldosa: el calzo fija la altura y la cuña la aprieta</t>
        </is>
      </c>
      <c r="F333" s="5" t="inlineStr">
        <is>
          <t>Material retirado en almacén</t>
        </is>
      </c>
      <c r="G333" s="5" t="inlineStr">
        <is>
          <t>nivelador, calzo, cuña, clip de nivelación</t>
        </is>
      </c>
      <c r="H333" s="7" t="inlineStr">
        <is>
          <t>funda</t>
        </is>
      </c>
      <c r="I333" s="7" t="inlineStr">
        <is>
          <t>Pisos</t>
        </is>
      </c>
      <c r="J333" s="7" t="inlineStr">
        <is>
          <t>estandar</t>
        </is>
      </c>
      <c r="K333" s="7" t="inlineStr">
        <is>
          <t>importado</t>
        </is>
      </c>
      <c r="L333" s="7" t="inlineStr">
        <is>
          <t>Verificado</t>
        </is>
      </c>
      <c r="M333" s="8" t="n">
        <v>1</v>
      </c>
      <c r="N333" s="9" t="n">
        <v>602.14</v>
      </c>
      <c r="O333" s="9" t="n">
        <v>358.87</v>
      </c>
      <c r="P333" s="9" t="n">
        <v>845.41</v>
      </c>
      <c r="Q333" s="7" t="inlineStr">
        <is>
          <t>Sí</t>
        </is>
      </c>
      <c r="R333" s="9">
        <f>IF(N333="","",IF(Q333="Sí",ROUND(N333/1.18,2),N333))</f>
        <v/>
      </c>
      <c r="S333" s="7" t="inlineStr">
        <is>
          <t>2026-09-09</t>
        </is>
      </c>
      <c r="T333" s="5" t="inlineStr">
        <is>
          <t>2 cotizaciones de proveedores</t>
        </is>
      </c>
      <c r="AK333" s="5" t="inlineStr">
        <is>
          <t>pieza: cuna · espesor_mm: 0</t>
        </is>
      </c>
    </row>
    <row r="334">
      <c r="A334" s="7" t="inlineStr">
        <is>
          <t>MAT-08-185</t>
        </is>
      </c>
      <c r="B334" s="7" t="inlineStr">
        <is>
          <t>Materiales</t>
        </is>
      </c>
      <c r="C334" s="7" t="inlineStr">
        <is>
          <t>Pisos y revestimientos</t>
        </is>
      </c>
      <c r="D334" s="5" t="inlineStr">
        <is>
          <t>Adoquín de hormigón tipo cuadrado</t>
        </is>
      </c>
      <c r="E334" s="5" t="inlineStr">
        <is>
          <t>Pavimento de exterior. El precio va por metro cuadrado, con las piezas que declara la ficha</t>
        </is>
      </c>
      <c r="F334" s="5" t="inlineStr">
        <is>
          <t>Material retirado en almacén</t>
        </is>
      </c>
      <c r="G334" s="5" t="inlineStr">
        <is>
          <t>adoquín, pavimento de exterior, acera</t>
        </is>
      </c>
      <c r="H334" s="7" t="inlineStr">
        <is>
          <t>m²</t>
        </is>
      </c>
      <c r="I334" s="7" t="inlineStr">
        <is>
          <t>Exteriores</t>
        </is>
      </c>
      <c r="J334" s="7" t="inlineStr">
        <is>
          <t>estandar</t>
        </is>
      </c>
      <c r="K334" s="7" t="inlineStr">
        <is>
          <t>importado</t>
        </is>
      </c>
      <c r="L334" s="7" t="inlineStr">
        <is>
          <t>Verificado</t>
        </is>
      </c>
      <c r="M334" s="8" t="n">
        <v>1</v>
      </c>
      <c r="N334" s="9" t="n">
        <v>874.38</v>
      </c>
      <c r="O334" s="9" t="n">
        <v>874.38</v>
      </c>
      <c r="P334" s="9" t="n">
        <v>874.38</v>
      </c>
      <c r="Q334" s="7" t="inlineStr">
        <is>
          <t>Sí</t>
        </is>
      </c>
      <c r="R334" s="9">
        <f>IF(N334="","",IF(Q334="Sí",ROUND(N334/1.18,2),N334))</f>
        <v/>
      </c>
      <c r="S334" s="7" t="inlineStr">
        <is>
          <t>2026-09-09</t>
        </is>
      </c>
      <c r="T334" s="5" t="inlineStr">
        <is>
          <t>1 cotización de proveedores</t>
        </is>
      </c>
      <c r="AK334" s="5" t="inlineStr">
        <is>
          <t>tipo: cuadrado · piezas_m2: 6.25</t>
        </is>
      </c>
    </row>
    <row r="335">
      <c r="A335" s="7" t="inlineStr">
        <is>
          <t>MAT-08-186</t>
        </is>
      </c>
      <c r="B335" s="7" t="inlineStr">
        <is>
          <t>Materiales</t>
        </is>
      </c>
      <c r="C335" s="7" t="inlineStr">
        <is>
          <t>Pisos y revestimientos</t>
        </is>
      </c>
      <c r="D335" s="5" t="inlineStr">
        <is>
          <t>Adoquín de hormigón tipo flecha</t>
        </is>
      </c>
      <c r="E335" s="5" t="inlineStr">
        <is>
          <t>Pavimento de exterior. El precio va por metro cuadrado, con las piezas que declara la ficha</t>
        </is>
      </c>
      <c r="F335" s="5" t="inlineStr">
        <is>
          <t>Material retirado en almacén</t>
        </is>
      </c>
      <c r="G335" s="5" t="inlineStr">
        <is>
          <t>adoquín, pavimento de exterior, acera</t>
        </is>
      </c>
      <c r="H335" s="7" t="inlineStr">
        <is>
          <t>m²</t>
        </is>
      </c>
      <c r="I335" s="7" t="inlineStr">
        <is>
          <t>Exteriores</t>
        </is>
      </c>
      <c r="J335" s="7" t="inlineStr">
        <is>
          <t>estandar</t>
        </is>
      </c>
      <c r="K335" s="7" t="inlineStr">
        <is>
          <t>importado</t>
        </is>
      </c>
      <c r="L335" s="7" t="inlineStr">
        <is>
          <t>Verificado</t>
        </is>
      </c>
      <c r="M335" s="8" t="n">
        <v>1</v>
      </c>
      <c r="N335" s="9" t="n">
        <v>812.28</v>
      </c>
      <c r="O335" s="9" t="n">
        <v>812.28</v>
      </c>
      <c r="P335" s="9" t="n">
        <v>812.28</v>
      </c>
      <c r="Q335" s="7" t="inlineStr">
        <is>
          <t>Sí</t>
        </is>
      </c>
      <c r="R335" s="9">
        <f>IF(N335="","",IF(Q335="Sí",ROUND(N335/1.18,2),N335))</f>
        <v/>
      </c>
      <c r="S335" s="7" t="inlineStr">
        <is>
          <t>2026-09-09</t>
        </is>
      </c>
      <c r="T335" s="5" t="inlineStr">
        <is>
          <t>1 cotización de proveedores</t>
        </is>
      </c>
      <c r="AK335" s="5" t="inlineStr">
        <is>
          <t>tipo: flecha · piezas_m2: 42</t>
        </is>
      </c>
    </row>
    <row r="336">
      <c r="A336" s="7" t="inlineStr">
        <is>
          <t>MAT-08-187</t>
        </is>
      </c>
      <c r="B336" s="7" t="inlineStr">
        <is>
          <t>Materiales</t>
        </is>
      </c>
      <c r="C336" s="7" t="inlineStr">
        <is>
          <t>Pisos y revestimientos</t>
        </is>
      </c>
      <c r="D336" s="5" t="inlineStr">
        <is>
          <t>Adoquín de hormigón tipo ladrillo</t>
        </is>
      </c>
      <c r="E336" s="5" t="inlineStr">
        <is>
          <t>Pavimento de exterior. El precio va por metro cuadrado, con las piezas que declara la ficha</t>
        </is>
      </c>
      <c r="F336" s="5" t="inlineStr">
        <is>
          <t>Material retirado en almacén</t>
        </is>
      </c>
      <c r="G336" s="5" t="inlineStr">
        <is>
          <t>adoquín, pavimento de exterior, acera</t>
        </is>
      </c>
      <c r="H336" s="7" t="inlineStr">
        <is>
          <t>m²</t>
        </is>
      </c>
      <c r="I336" s="7" t="inlineStr">
        <is>
          <t>Exteriores</t>
        </is>
      </c>
      <c r="J336" s="7" t="inlineStr">
        <is>
          <t>estandar</t>
        </is>
      </c>
      <c r="K336" s="7" t="inlineStr">
        <is>
          <t>importado</t>
        </is>
      </c>
      <c r="L336" s="7" t="inlineStr">
        <is>
          <t>Verificado</t>
        </is>
      </c>
      <c r="M336" s="8" t="n">
        <v>1</v>
      </c>
      <c r="N336" s="9" t="n">
        <v>850</v>
      </c>
      <c r="O336" s="9" t="n">
        <v>850</v>
      </c>
      <c r="P336" s="9" t="n">
        <v>850</v>
      </c>
      <c r="Q336" s="7" t="inlineStr">
        <is>
          <t>Sí</t>
        </is>
      </c>
      <c r="R336" s="9">
        <f>IF(N336="","",IF(Q336="Sí",ROUND(N336/1.18,2),N336))</f>
        <v/>
      </c>
      <c r="S336" s="7" t="inlineStr">
        <is>
          <t>2026-09-09</t>
        </is>
      </c>
      <c r="T336" s="5" t="inlineStr">
        <is>
          <t>1 cotización de proveedores</t>
        </is>
      </c>
      <c r="AK336" s="5" t="inlineStr">
        <is>
          <t>tipo: ladrillo · piezas_m2: 50</t>
        </is>
      </c>
    </row>
    <row r="337">
      <c r="A337" s="7" t="inlineStr">
        <is>
          <t>MAT-08-188</t>
        </is>
      </c>
      <c r="B337" s="7" t="inlineStr">
        <is>
          <t>Materiales</t>
        </is>
      </c>
      <c r="C337" s="7" t="inlineStr">
        <is>
          <t>Pisos y revestimientos</t>
        </is>
      </c>
      <c r="D337" s="5" t="inlineStr">
        <is>
          <t>Adoquín de hormigón tipo raqueta</t>
        </is>
      </c>
      <c r="E337" s="5" t="inlineStr">
        <is>
          <t>Pavimento de exterior. El precio va por metro cuadrado, con las piezas que declara la ficha</t>
        </is>
      </c>
      <c r="F337" s="5" t="inlineStr">
        <is>
          <t>Material retirado en almacén</t>
        </is>
      </c>
      <c r="G337" s="5" t="inlineStr">
        <is>
          <t>adoquín, pavimento de exterior, acera</t>
        </is>
      </c>
      <c r="H337" s="7" t="inlineStr">
        <is>
          <t>m²</t>
        </is>
      </c>
      <c r="I337" s="7" t="inlineStr">
        <is>
          <t>Exteriores</t>
        </is>
      </c>
      <c r="J337" s="7" t="inlineStr">
        <is>
          <t>estandar</t>
        </is>
      </c>
      <c r="K337" s="7" t="inlineStr">
        <is>
          <t>importado</t>
        </is>
      </c>
      <c r="L337" s="7" t="inlineStr">
        <is>
          <t>Verificado</t>
        </is>
      </c>
      <c r="M337" s="8" t="n">
        <v>1</v>
      </c>
      <c r="N337" s="9" t="n">
        <v>872.87</v>
      </c>
      <c r="O337" s="9" t="n">
        <v>872.87</v>
      </c>
      <c r="P337" s="9" t="n">
        <v>872.87</v>
      </c>
      <c r="Q337" s="7" t="inlineStr">
        <is>
          <t>Sí</t>
        </is>
      </c>
      <c r="R337" s="9">
        <f>IF(N337="","",IF(Q337="Sí",ROUND(N337/1.18,2),N337))</f>
        <v/>
      </c>
      <c r="S337" s="7" t="inlineStr">
        <is>
          <t>2026-09-09</t>
        </is>
      </c>
      <c r="T337" s="5" t="inlineStr">
        <is>
          <t>1 cotización de proveedores</t>
        </is>
      </c>
      <c r="AK337" s="5" t="inlineStr">
        <is>
          <t>tipo: raqueta · piezas_m2: 38.25</t>
        </is>
      </c>
    </row>
    <row r="338">
      <c r="A338" s="7" t="inlineStr">
        <is>
          <t>MAT-08-189</t>
        </is>
      </c>
      <c r="B338" s="7" t="inlineStr">
        <is>
          <t>Materiales</t>
        </is>
      </c>
      <c r="C338" s="7" t="inlineStr">
        <is>
          <t>Pisos y revestimientos</t>
        </is>
      </c>
      <c r="D338" s="5" t="inlineStr">
        <is>
          <t>Polvo de color para mosaico amarillo comercial, 1 lb</t>
        </is>
      </c>
      <c r="E338" s="5" t="inlineStr">
        <is>
          <t>Pigmento en polvo para granito fundido y mosaico · amarillo comercial · presentación de 1 libras</t>
        </is>
      </c>
      <c r="F338" s="5" t="inlineStr">
        <is>
          <t>Material retirado en almacén</t>
        </is>
      </c>
      <c r="G338" s="5" t="inlineStr">
        <is>
          <t>cromo, polvo de color, pigmento para granito</t>
        </is>
      </c>
      <c r="H338" s="7" t="inlineStr">
        <is>
          <t>unidad</t>
        </is>
      </c>
      <c r="I338" s="7" t="inlineStr">
        <is>
          <t>Pisos</t>
        </is>
      </c>
      <c r="J338" s="7" t="inlineStr">
        <is>
          <t>estandar</t>
        </is>
      </c>
      <c r="K338" s="7" t="inlineStr">
        <is>
          <t>importado</t>
        </is>
      </c>
      <c r="L338" s="7" t="inlineStr">
        <is>
          <t>Verificado</t>
        </is>
      </c>
      <c r="M338" s="8" t="n">
        <v>1</v>
      </c>
      <c r="N338" s="9" t="n">
        <v>55.94</v>
      </c>
      <c r="O338" s="9" t="n">
        <v>55.94</v>
      </c>
      <c r="P338" s="9" t="n">
        <v>55.94</v>
      </c>
      <c r="Q338" s="7" t="inlineStr">
        <is>
          <t>Sí</t>
        </is>
      </c>
      <c r="R338" s="9">
        <f>IF(N338="","",IF(Q338="Sí",ROUND(N338/1.18,2),N338))</f>
        <v/>
      </c>
      <c r="S338" s="7" t="inlineStr">
        <is>
          <t>2026-09-09</t>
        </is>
      </c>
      <c r="T338" s="5" t="inlineStr">
        <is>
          <t>1 cotización de proveedores</t>
        </is>
      </c>
    </row>
    <row r="339">
      <c r="A339" s="7" t="inlineStr">
        <is>
          <t>MAT-08-190</t>
        </is>
      </c>
      <c r="B339" s="7" t="inlineStr">
        <is>
          <t>Materiales</t>
        </is>
      </c>
      <c r="C339" s="7" t="inlineStr">
        <is>
          <t>Pisos y revestimientos</t>
        </is>
      </c>
      <c r="D339" s="5" t="inlineStr">
        <is>
          <t>Polvo de color para mosaico amarillo industrial, 1 lb</t>
        </is>
      </c>
      <c r="E339" s="5" t="inlineStr">
        <is>
          <t>Pigmento en polvo para granito fundido y mosaico · amarillo industrial · presentación de 1 libras</t>
        </is>
      </c>
      <c r="F339" s="5" t="inlineStr">
        <is>
          <t>Material retirado en almacén</t>
        </is>
      </c>
      <c r="G339" s="5" t="inlineStr">
        <is>
          <t>cromo, polvo de color, pigmento para granito</t>
        </is>
      </c>
      <c r="H339" s="7" t="inlineStr">
        <is>
          <t>unidad</t>
        </is>
      </c>
      <c r="I339" s="7" t="inlineStr">
        <is>
          <t>Pisos</t>
        </is>
      </c>
      <c r="J339" s="7" t="inlineStr">
        <is>
          <t>premium</t>
        </is>
      </c>
      <c r="K339" s="7" t="inlineStr">
        <is>
          <t>importado</t>
        </is>
      </c>
      <c r="L339" s="7" t="inlineStr">
        <is>
          <t>Verificado</t>
        </is>
      </c>
      <c r="M339" s="8" t="n">
        <v>1</v>
      </c>
      <c r="N339" s="9" t="n">
        <v>153.81</v>
      </c>
      <c r="O339" s="9" t="n">
        <v>153.81</v>
      </c>
      <c r="P339" s="9" t="n">
        <v>153.81</v>
      </c>
      <c r="Q339" s="7" t="inlineStr">
        <is>
          <t>Sí</t>
        </is>
      </c>
      <c r="R339" s="9">
        <f>IF(N339="","",IF(Q339="Sí",ROUND(N339/1.18,2),N339))</f>
        <v/>
      </c>
      <c r="S339" s="7" t="inlineStr">
        <is>
          <t>2026-09-09</t>
        </is>
      </c>
      <c r="T339" s="5" t="inlineStr">
        <is>
          <t>1 cotización de proveedores</t>
        </is>
      </c>
    </row>
    <row r="340">
      <c r="A340" s="7" t="inlineStr">
        <is>
          <t>MAT-08-191</t>
        </is>
      </c>
      <c r="B340" s="7" t="inlineStr">
        <is>
          <t>Materiales</t>
        </is>
      </c>
      <c r="C340" s="7" t="inlineStr">
        <is>
          <t>Pisos y revestimientos</t>
        </is>
      </c>
      <c r="D340" s="5" t="inlineStr">
        <is>
          <t>Polvo de color para mosaico azul comercial, 1 lb</t>
        </is>
      </c>
      <c r="E340" s="5" t="inlineStr">
        <is>
          <t>Pigmento en polvo para granito fundido y mosaico · azul comercial · presentación de 1 libras</t>
        </is>
      </c>
      <c r="F340" s="5" t="inlineStr">
        <is>
          <t>Material retirado en almacén</t>
        </is>
      </c>
      <c r="G340" s="5" t="inlineStr">
        <is>
          <t>cromo, polvo de color, pigmento para granito</t>
        </is>
      </c>
      <c r="H340" s="7" t="inlineStr">
        <is>
          <t>unidad</t>
        </is>
      </c>
      <c r="I340" s="7" t="inlineStr">
        <is>
          <t>Pisos</t>
        </is>
      </c>
      <c r="J340" s="7" t="inlineStr">
        <is>
          <t>estandar</t>
        </is>
      </c>
      <c r="K340" s="7" t="inlineStr">
        <is>
          <t>importado</t>
        </is>
      </c>
      <c r="L340" s="7" t="inlineStr">
        <is>
          <t>Verificado</t>
        </is>
      </c>
      <c r="M340" s="8" t="n">
        <v>1</v>
      </c>
      <c r="N340" s="9" t="n">
        <v>82.72</v>
      </c>
      <c r="O340" s="9" t="n">
        <v>82.72</v>
      </c>
      <c r="P340" s="9" t="n">
        <v>82.72</v>
      </c>
      <c r="Q340" s="7" t="inlineStr">
        <is>
          <t>Sí</t>
        </is>
      </c>
      <c r="R340" s="9">
        <f>IF(N340="","",IF(Q340="Sí",ROUND(N340/1.18,2),N340))</f>
        <v/>
      </c>
      <c r="S340" s="7" t="inlineStr">
        <is>
          <t>2026-09-09</t>
        </is>
      </c>
      <c r="T340" s="5" t="inlineStr">
        <is>
          <t>1 cotización de proveedores</t>
        </is>
      </c>
    </row>
    <row r="341">
      <c r="A341" s="7" t="inlineStr">
        <is>
          <t>MAT-08-192</t>
        </is>
      </c>
      <c r="B341" s="7" t="inlineStr">
        <is>
          <t>Materiales</t>
        </is>
      </c>
      <c r="C341" s="7" t="inlineStr">
        <is>
          <t>Pisos y revestimientos</t>
        </is>
      </c>
      <c r="D341" s="5" t="inlineStr">
        <is>
          <t>Polvo de color para mosaico azul industrial, 1 lb</t>
        </is>
      </c>
      <c r="E341" s="5" t="inlineStr">
        <is>
          <t>Pigmento en polvo para granito fundido y mosaico · azul industrial · presentación de 1 libras</t>
        </is>
      </c>
      <c r="F341" s="5" t="inlineStr">
        <is>
          <t>Material retirado en almacén</t>
        </is>
      </c>
      <c r="G341" s="5" t="inlineStr">
        <is>
          <t>cromo, polvo de color, pigmento para granito</t>
        </is>
      </c>
      <c r="H341" s="7" t="inlineStr">
        <is>
          <t>unidad</t>
        </is>
      </c>
      <c r="I341" s="7" t="inlineStr">
        <is>
          <t>Pisos</t>
        </is>
      </c>
      <c r="J341" s="7" t="inlineStr">
        <is>
          <t>premium</t>
        </is>
      </c>
      <c r="K341" s="7" t="inlineStr">
        <is>
          <t>importado</t>
        </is>
      </c>
      <c r="L341" s="7" t="inlineStr">
        <is>
          <t>Verificado</t>
        </is>
      </c>
      <c r="M341" s="8" t="n">
        <v>1</v>
      </c>
      <c r="N341" s="9" t="n">
        <v>162.49</v>
      </c>
      <c r="O341" s="9" t="n">
        <v>162.49</v>
      </c>
      <c r="P341" s="9" t="n">
        <v>162.49</v>
      </c>
      <c r="Q341" s="7" t="inlineStr">
        <is>
          <t>Sí</t>
        </is>
      </c>
      <c r="R341" s="9">
        <f>IF(N341="","",IF(Q341="Sí",ROUND(N341/1.18,2),N341))</f>
        <v/>
      </c>
      <c r="S341" s="7" t="inlineStr">
        <is>
          <t>2026-09-09</t>
        </is>
      </c>
      <c r="T341" s="5" t="inlineStr">
        <is>
          <t>1 cotización de proveedores</t>
        </is>
      </c>
    </row>
    <row r="342">
      <c r="A342" s="7" t="inlineStr">
        <is>
          <t>MAT-08-193</t>
        </is>
      </c>
      <c r="B342" s="7" t="inlineStr">
        <is>
          <t>Materiales</t>
        </is>
      </c>
      <c r="C342" s="7" t="inlineStr">
        <is>
          <t>Pisos y revestimientos</t>
        </is>
      </c>
      <c r="D342" s="5" t="inlineStr">
        <is>
          <t>Polvo de color para mosaico negro comercial, 1 lb</t>
        </is>
      </c>
      <c r="E342" s="5" t="inlineStr">
        <is>
          <t>Pigmento en polvo para granito fundido y mosaico · negro comercial · presentación de 1 libras</t>
        </is>
      </c>
      <c r="F342" s="5" t="inlineStr">
        <is>
          <t>Material retirado en almacén</t>
        </is>
      </c>
      <c r="G342" s="5" t="inlineStr">
        <is>
          <t>cromo, polvo de color, pigmento para granito</t>
        </is>
      </c>
      <c r="H342" s="7" t="inlineStr">
        <is>
          <t>unidad</t>
        </is>
      </c>
      <c r="I342" s="7" t="inlineStr">
        <is>
          <t>Pisos</t>
        </is>
      </c>
      <c r="J342" s="7" t="inlineStr">
        <is>
          <t>estandar</t>
        </is>
      </c>
      <c r="K342" s="7" t="inlineStr">
        <is>
          <t>importado</t>
        </is>
      </c>
      <c r="L342" s="7" t="inlineStr">
        <is>
          <t>Verificado</t>
        </is>
      </c>
      <c r="M342" s="8" t="n">
        <v>1</v>
      </c>
      <c r="N342" s="9" t="n">
        <v>90.79000000000001</v>
      </c>
      <c r="O342" s="9" t="n">
        <v>90.79000000000001</v>
      </c>
      <c r="P342" s="9" t="n">
        <v>90.79000000000001</v>
      </c>
      <c r="Q342" s="7" t="inlineStr">
        <is>
          <t>Sí</t>
        </is>
      </c>
      <c r="R342" s="9">
        <f>IF(N342="","",IF(Q342="Sí",ROUND(N342/1.18,2),N342))</f>
        <v/>
      </c>
      <c r="S342" s="7" t="inlineStr">
        <is>
          <t>2026-09-09</t>
        </is>
      </c>
      <c r="T342" s="5" t="inlineStr">
        <is>
          <t>1 cotización de proveedores</t>
        </is>
      </c>
    </row>
    <row r="343">
      <c r="A343" s="7" t="inlineStr">
        <is>
          <t>MAT-08-194</t>
        </is>
      </c>
      <c r="B343" s="7" t="inlineStr">
        <is>
          <t>Materiales</t>
        </is>
      </c>
      <c r="C343" s="7" t="inlineStr">
        <is>
          <t>Pisos y revestimientos</t>
        </is>
      </c>
      <c r="D343" s="5" t="inlineStr">
        <is>
          <t>Polvo de color para mosaico negro industrial, 1 lb</t>
        </is>
      </c>
      <c r="E343" s="5" t="inlineStr">
        <is>
          <t>Pigmento en polvo para granito fundido y mosaico · negro industrial · presentación de 1 libras</t>
        </is>
      </c>
      <c r="F343" s="5" t="inlineStr">
        <is>
          <t>Material retirado en almacén</t>
        </is>
      </c>
      <c r="G343" s="5" t="inlineStr">
        <is>
          <t>cromo, polvo de color, pigmento para granito</t>
        </is>
      </c>
      <c r="H343" s="7" t="inlineStr">
        <is>
          <t>unidad</t>
        </is>
      </c>
      <c r="I343" s="7" t="inlineStr">
        <is>
          <t>Pisos</t>
        </is>
      </c>
      <c r="J343" s="7" t="inlineStr">
        <is>
          <t>premium</t>
        </is>
      </c>
      <c r="K343" s="7" t="inlineStr">
        <is>
          <t>importado</t>
        </is>
      </c>
      <c r="L343" s="7" t="inlineStr">
        <is>
          <t>Verificado</t>
        </is>
      </c>
      <c r="M343" s="8" t="n">
        <v>1</v>
      </c>
      <c r="N343" s="9" t="n">
        <v>129.29</v>
      </c>
      <c r="O343" s="9" t="n">
        <v>129.29</v>
      </c>
      <c r="P343" s="9" t="n">
        <v>129.29</v>
      </c>
      <c r="Q343" s="7" t="inlineStr">
        <is>
          <t>Sí</t>
        </is>
      </c>
      <c r="R343" s="9">
        <f>IF(N343="","",IF(Q343="Sí",ROUND(N343/1.18,2),N343))</f>
        <v/>
      </c>
      <c r="S343" s="7" t="inlineStr">
        <is>
          <t>2026-09-09</t>
        </is>
      </c>
      <c r="T343" s="5" t="inlineStr">
        <is>
          <t>1 cotización de proveedores</t>
        </is>
      </c>
    </row>
    <row r="344">
      <c r="A344" s="7" t="inlineStr">
        <is>
          <t>MAT-08-195</t>
        </is>
      </c>
      <c r="B344" s="7" t="inlineStr">
        <is>
          <t>Materiales</t>
        </is>
      </c>
      <c r="C344" s="7" t="inlineStr">
        <is>
          <t>Pisos y revestimientos</t>
        </is>
      </c>
      <c r="D344" s="5" t="inlineStr">
        <is>
          <t>Polvo de color para mosaico rojo comercial, 1 lb</t>
        </is>
      </c>
      <c r="E344" s="5" t="inlineStr">
        <is>
          <t>Pigmento en polvo para granito fundido y mosaico · rojo comercial · presentación de 1 libras</t>
        </is>
      </c>
      <c r="F344" s="5" t="inlineStr">
        <is>
          <t>Material retirado en almacén</t>
        </is>
      </c>
      <c r="G344" s="5" t="inlineStr">
        <is>
          <t>cromo, polvo de color, pigmento para granito</t>
        </is>
      </c>
      <c r="H344" s="7" t="inlineStr">
        <is>
          <t>unidad</t>
        </is>
      </c>
      <c r="I344" s="7" t="inlineStr">
        <is>
          <t>Pisos</t>
        </is>
      </c>
      <c r="J344" s="7" t="inlineStr">
        <is>
          <t>estandar</t>
        </is>
      </c>
      <c r="K344" s="7" t="inlineStr">
        <is>
          <t>importado</t>
        </is>
      </c>
      <c r="L344" s="7" t="inlineStr">
        <is>
          <t>Verificado</t>
        </is>
      </c>
      <c r="M344" s="8" t="n">
        <v>1</v>
      </c>
      <c r="N344" s="9" t="n">
        <v>66.5</v>
      </c>
      <c r="O344" s="9" t="n">
        <v>66.5</v>
      </c>
      <c r="P344" s="9" t="n">
        <v>66.5</v>
      </c>
      <c r="Q344" s="7" t="inlineStr">
        <is>
          <t>Sí</t>
        </is>
      </c>
      <c r="R344" s="9">
        <f>IF(N344="","",IF(Q344="Sí",ROUND(N344/1.18,2),N344))</f>
        <v/>
      </c>
      <c r="S344" s="7" t="inlineStr">
        <is>
          <t>2026-09-09</t>
        </is>
      </c>
      <c r="T344" s="5" t="inlineStr">
        <is>
          <t>1 cotización de proveedores</t>
        </is>
      </c>
    </row>
    <row r="345">
      <c r="A345" s="7" t="inlineStr">
        <is>
          <t>MAT-08-196</t>
        </is>
      </c>
      <c r="B345" s="7" t="inlineStr">
        <is>
          <t>Materiales</t>
        </is>
      </c>
      <c r="C345" s="7" t="inlineStr">
        <is>
          <t>Pisos y revestimientos</t>
        </is>
      </c>
      <c r="D345" s="5" t="inlineStr">
        <is>
          <t>Polvo de color para mosaico rojo industrial, 1 lb</t>
        </is>
      </c>
      <c r="E345" s="5" t="inlineStr">
        <is>
          <t>Pigmento en polvo para granito fundido y mosaico · rojo industrial · presentación de 1 libras</t>
        </is>
      </c>
      <c r="F345" s="5" t="inlineStr">
        <is>
          <t>Material retirado en almacén</t>
        </is>
      </c>
      <c r="G345" s="5" t="inlineStr">
        <is>
          <t>cromo, polvo de color, pigmento para granito</t>
        </is>
      </c>
      <c r="H345" s="7" t="inlineStr">
        <is>
          <t>unidad</t>
        </is>
      </c>
      <c r="I345" s="7" t="inlineStr">
        <is>
          <t>Pisos</t>
        </is>
      </c>
      <c r="J345" s="7" t="inlineStr">
        <is>
          <t>premium</t>
        </is>
      </c>
      <c r="K345" s="7" t="inlineStr">
        <is>
          <t>importado</t>
        </is>
      </c>
      <c r="L345" s="7" t="inlineStr">
        <is>
          <t>Verificado</t>
        </is>
      </c>
      <c r="M345" s="8" t="n">
        <v>1</v>
      </c>
      <c r="N345" s="9" t="n">
        <v>106.37</v>
      </c>
      <c r="O345" s="9" t="n">
        <v>106.37</v>
      </c>
      <c r="P345" s="9" t="n">
        <v>106.37</v>
      </c>
      <c r="Q345" s="7" t="inlineStr">
        <is>
          <t>Sí</t>
        </is>
      </c>
      <c r="R345" s="9">
        <f>IF(N345="","",IF(Q345="Sí",ROUND(N345/1.18,2),N345))</f>
        <v/>
      </c>
      <c r="S345" s="7" t="inlineStr">
        <is>
          <t>2026-09-09</t>
        </is>
      </c>
      <c r="T345" s="5" t="inlineStr">
        <is>
          <t>1 cotización de proveedores</t>
        </is>
      </c>
    </row>
    <row r="346">
      <c r="A346" s="7" t="inlineStr">
        <is>
          <t>MAT-08-197</t>
        </is>
      </c>
      <c r="B346" s="7" t="inlineStr">
        <is>
          <t>Materiales</t>
        </is>
      </c>
      <c r="C346" s="7" t="inlineStr">
        <is>
          <t>Pisos y revestimientos</t>
        </is>
      </c>
      <c r="D346" s="5" t="inlineStr">
        <is>
          <t>Polvo de color para mosaico verde comercial, 1 lb</t>
        </is>
      </c>
      <c r="E346" s="5" t="inlineStr">
        <is>
          <t>Pigmento en polvo para granito fundido y mosaico · verde comercial · presentación de 1 libras</t>
        </is>
      </c>
      <c r="F346" s="5" t="inlineStr">
        <is>
          <t>Material retirado en almacén</t>
        </is>
      </c>
      <c r="G346" s="5" t="inlineStr">
        <is>
          <t>cromo, polvo de color, pigmento para granito</t>
        </is>
      </c>
      <c r="H346" s="7" t="inlineStr">
        <is>
          <t>unidad</t>
        </is>
      </c>
      <c r="I346" s="7" t="inlineStr">
        <is>
          <t>Pisos</t>
        </is>
      </c>
      <c r="J346" s="7" t="inlineStr">
        <is>
          <t>estandar</t>
        </is>
      </c>
      <c r="K346" s="7" t="inlineStr">
        <is>
          <t>importado</t>
        </is>
      </c>
      <c r="L346" s="7" t="inlineStr">
        <is>
          <t>Verificado</t>
        </is>
      </c>
      <c r="M346" s="8" t="n">
        <v>1</v>
      </c>
      <c r="N346" s="9" t="n">
        <v>78.84</v>
      </c>
      <c r="O346" s="9" t="n">
        <v>78.84</v>
      </c>
      <c r="P346" s="9" t="n">
        <v>78.84</v>
      </c>
      <c r="Q346" s="7" t="inlineStr">
        <is>
          <t>Sí</t>
        </is>
      </c>
      <c r="R346" s="9">
        <f>IF(N346="","",IF(Q346="Sí",ROUND(N346/1.18,2),N346))</f>
        <v/>
      </c>
      <c r="S346" s="7" t="inlineStr">
        <is>
          <t>2026-09-09</t>
        </is>
      </c>
      <c r="T346" s="5" t="inlineStr">
        <is>
          <t>1 cotización de proveedores</t>
        </is>
      </c>
    </row>
    <row r="347">
      <c r="A347" s="7" t="inlineStr">
        <is>
          <t>MAT-08-198</t>
        </is>
      </c>
      <c r="B347" s="7" t="inlineStr">
        <is>
          <t>Materiales</t>
        </is>
      </c>
      <c r="C347" s="7" t="inlineStr">
        <is>
          <t>Pisos y revestimientos</t>
        </is>
      </c>
      <c r="D347" s="5" t="inlineStr">
        <is>
          <t>Polvo de color para mosaico verde industrial, 1 lb</t>
        </is>
      </c>
      <c r="E347" s="5" t="inlineStr">
        <is>
          <t>Pigmento en polvo para granito fundido y mosaico · verde industrial · presentación de 1 libras</t>
        </is>
      </c>
      <c r="F347" s="5" t="inlineStr">
        <is>
          <t>Material retirado en almacén</t>
        </is>
      </c>
      <c r="G347" s="5" t="inlineStr">
        <is>
          <t>cromo, polvo de color, pigmento para granito</t>
        </is>
      </c>
      <c r="H347" s="7" t="inlineStr">
        <is>
          <t>unidad</t>
        </is>
      </c>
      <c r="I347" s="7" t="inlineStr">
        <is>
          <t>Pisos</t>
        </is>
      </c>
      <c r="J347" s="7" t="inlineStr">
        <is>
          <t>premium</t>
        </is>
      </c>
      <c r="K347" s="7" t="inlineStr">
        <is>
          <t>importado</t>
        </is>
      </c>
      <c r="L347" s="7" t="inlineStr">
        <is>
          <t>Verificado</t>
        </is>
      </c>
      <c r="M347" s="8" t="n">
        <v>1</v>
      </c>
      <c r="N347" s="9" t="n">
        <v>180.39</v>
      </c>
      <c r="O347" s="9" t="n">
        <v>180.39</v>
      </c>
      <c r="P347" s="9" t="n">
        <v>180.39</v>
      </c>
      <c r="Q347" s="7" t="inlineStr">
        <is>
          <t>Sí</t>
        </is>
      </c>
      <c r="R347" s="9">
        <f>IF(N347="","",IF(Q347="Sí",ROUND(N347/1.18,2),N347))</f>
        <v/>
      </c>
      <c r="S347" s="7" t="inlineStr">
        <is>
          <t>2026-09-09</t>
        </is>
      </c>
      <c r="T347" s="5" t="inlineStr">
        <is>
          <t>1 cotización de proveedores</t>
        </is>
      </c>
    </row>
    <row r="348">
      <c r="A348" s="7" t="inlineStr">
        <is>
          <t>MAT-08-199</t>
        </is>
      </c>
      <c r="B348" s="7" t="inlineStr">
        <is>
          <t>Materiales</t>
        </is>
      </c>
      <c r="C348" s="7" t="inlineStr">
        <is>
          <t>Pisos y revestimientos</t>
        </is>
      </c>
      <c r="D348" s="5" t="inlineStr">
        <is>
          <t>Polvo de color para mosaico amarillo industrial, 3 lb</t>
        </is>
      </c>
      <c r="E348" s="5" t="inlineStr">
        <is>
          <t>Pigmento en polvo para granito fundido y mosaico · amarillo industrial · presentación de 3 libras</t>
        </is>
      </c>
      <c r="F348" s="5" t="inlineStr">
        <is>
          <t>Material retirado en almacén</t>
        </is>
      </c>
      <c r="G348" s="5" t="inlineStr">
        <is>
          <t>cromo, polvo de color, pigmento para granito</t>
        </is>
      </c>
      <c r="H348" s="7" t="inlineStr">
        <is>
          <t>unidad</t>
        </is>
      </c>
      <c r="I348" s="7" t="inlineStr">
        <is>
          <t>Pisos</t>
        </is>
      </c>
      <c r="J348" s="7" t="inlineStr">
        <is>
          <t>premium</t>
        </is>
      </c>
      <c r="K348" s="7" t="inlineStr">
        <is>
          <t>importado</t>
        </is>
      </c>
      <c r="L348" s="7" t="inlineStr">
        <is>
          <t>Verificado</t>
        </is>
      </c>
      <c r="M348" s="8" t="n">
        <v>1</v>
      </c>
      <c r="N348" s="9" t="n">
        <v>460.92</v>
      </c>
      <c r="O348" s="9" t="n">
        <v>460.92</v>
      </c>
      <c r="P348" s="9" t="n">
        <v>460.92</v>
      </c>
      <c r="Q348" s="7" t="inlineStr">
        <is>
          <t>Sí</t>
        </is>
      </c>
      <c r="R348" s="9">
        <f>IF(N348="","",IF(Q348="Sí",ROUND(N348/1.18,2),N348))</f>
        <v/>
      </c>
      <c r="S348" s="7" t="inlineStr">
        <is>
          <t>2026-09-09</t>
        </is>
      </c>
      <c r="T348" s="5" t="inlineStr">
        <is>
          <t>1 cotización de proveedores</t>
        </is>
      </c>
    </row>
    <row r="349">
      <c r="A349" s="7" t="inlineStr">
        <is>
          <t>MAT-08-200</t>
        </is>
      </c>
      <c r="B349" s="7" t="inlineStr">
        <is>
          <t>Materiales</t>
        </is>
      </c>
      <c r="C349" s="7" t="inlineStr">
        <is>
          <t>Pisos y revestimientos</t>
        </is>
      </c>
      <c r="D349" s="5" t="inlineStr">
        <is>
          <t>Polvo de color para mosaico amarillo comercial, 5 lb</t>
        </is>
      </c>
      <c r="E349" s="5" t="inlineStr">
        <is>
          <t>Pigmento en polvo para granito fundido y mosaico · amarillo comercial · presentación de 5 libras</t>
        </is>
      </c>
      <c r="F349" s="5" t="inlineStr">
        <is>
          <t>Material retirado en almacén</t>
        </is>
      </c>
      <c r="G349" s="5" t="inlineStr">
        <is>
          <t>cromo, polvo de color, pigmento para granito</t>
        </is>
      </c>
      <c r="H349" s="7" t="inlineStr">
        <is>
          <t>unidad</t>
        </is>
      </c>
      <c r="I349" s="7" t="inlineStr">
        <is>
          <t>Pisos</t>
        </is>
      </c>
      <c r="J349" s="7" t="inlineStr">
        <is>
          <t>estandar</t>
        </is>
      </c>
      <c r="K349" s="7" t="inlineStr">
        <is>
          <t>importado</t>
        </is>
      </c>
      <c r="L349" s="7" t="inlineStr">
        <is>
          <t>Verificado</t>
        </is>
      </c>
      <c r="M349" s="8" t="n">
        <v>1</v>
      </c>
      <c r="N349" s="9" t="n">
        <v>280.64</v>
      </c>
      <c r="O349" s="9" t="n">
        <v>280.64</v>
      </c>
      <c r="P349" s="9" t="n">
        <v>280.64</v>
      </c>
      <c r="Q349" s="7" t="inlineStr">
        <is>
          <t>Sí</t>
        </is>
      </c>
      <c r="R349" s="9">
        <f>IF(N349="","",IF(Q349="Sí",ROUND(N349/1.18,2),N349))</f>
        <v/>
      </c>
      <c r="S349" s="7" t="inlineStr">
        <is>
          <t>2026-09-09</t>
        </is>
      </c>
      <c r="T349" s="5" t="inlineStr">
        <is>
          <t>1 cotización de proveedores</t>
        </is>
      </c>
    </row>
    <row r="350">
      <c r="A350" s="7" t="inlineStr">
        <is>
          <t>MAT-08-201</t>
        </is>
      </c>
      <c r="B350" s="7" t="inlineStr">
        <is>
          <t>Materiales</t>
        </is>
      </c>
      <c r="C350" s="7" t="inlineStr">
        <is>
          <t>Pisos y revestimientos</t>
        </is>
      </c>
      <c r="D350" s="5" t="inlineStr">
        <is>
          <t>Polvo de color para mosaico azul comercial, 5 lb</t>
        </is>
      </c>
      <c r="E350" s="5" t="inlineStr">
        <is>
          <t>Pigmento en polvo para granito fundido y mosaico · azul comercial · presentación de 5 libras</t>
        </is>
      </c>
      <c r="F350" s="5" t="inlineStr">
        <is>
          <t>Material retirado en almacén</t>
        </is>
      </c>
      <c r="G350" s="5" t="inlineStr">
        <is>
          <t>cromo, polvo de color, pigmento para granito</t>
        </is>
      </c>
      <c r="H350" s="7" t="inlineStr">
        <is>
          <t>unidad</t>
        </is>
      </c>
      <c r="I350" s="7" t="inlineStr">
        <is>
          <t>Pisos</t>
        </is>
      </c>
      <c r="J350" s="7" t="inlineStr">
        <is>
          <t>estandar</t>
        </is>
      </c>
      <c r="K350" s="7" t="inlineStr">
        <is>
          <t>importado</t>
        </is>
      </c>
      <c r="L350" s="7" t="inlineStr">
        <is>
          <t>Verificado</t>
        </is>
      </c>
      <c r="M350" s="8" t="n">
        <v>1</v>
      </c>
      <c r="N350" s="9" t="n">
        <v>367.96</v>
      </c>
      <c r="O350" s="9" t="n">
        <v>367.96</v>
      </c>
      <c r="P350" s="9" t="n">
        <v>367.96</v>
      </c>
      <c r="Q350" s="7" t="inlineStr">
        <is>
          <t>Sí</t>
        </is>
      </c>
      <c r="R350" s="9">
        <f>IF(N350="","",IF(Q350="Sí",ROUND(N350/1.18,2),N350))</f>
        <v/>
      </c>
      <c r="S350" s="7" t="inlineStr">
        <is>
          <t>2026-09-09</t>
        </is>
      </c>
      <c r="T350" s="5" t="inlineStr">
        <is>
          <t>1 cotización de proveedores</t>
        </is>
      </c>
    </row>
    <row r="351">
      <c r="A351" s="7" t="inlineStr">
        <is>
          <t>MAT-08-202</t>
        </is>
      </c>
      <c r="B351" s="7" t="inlineStr">
        <is>
          <t>Materiales</t>
        </is>
      </c>
      <c r="C351" s="7" t="inlineStr">
        <is>
          <t>Pisos y revestimientos</t>
        </is>
      </c>
      <c r="D351" s="5" t="inlineStr">
        <is>
          <t>Polvo de color para mosaico azul industrial, 5 lb</t>
        </is>
      </c>
      <c r="E351" s="5" t="inlineStr">
        <is>
          <t>Pigmento en polvo para granito fundido y mosaico · azul industrial · presentación de 5 libras</t>
        </is>
      </c>
      <c r="F351" s="5" t="inlineStr">
        <is>
          <t>Material retirado en almacén</t>
        </is>
      </c>
      <c r="G351" s="5" t="inlineStr">
        <is>
          <t>cromo, polvo de color, pigmento para granito</t>
        </is>
      </c>
      <c r="H351" s="7" t="inlineStr">
        <is>
          <t>unidad</t>
        </is>
      </c>
      <c r="I351" s="7" t="inlineStr">
        <is>
          <t>Pisos</t>
        </is>
      </c>
      <c r="J351" s="7" t="inlineStr">
        <is>
          <t>premium</t>
        </is>
      </c>
      <c r="K351" s="7" t="inlineStr">
        <is>
          <t>importado</t>
        </is>
      </c>
      <c r="L351" s="7" t="inlineStr">
        <is>
          <t>Verificado</t>
        </is>
      </c>
      <c r="M351" s="8" t="n">
        <v>1</v>
      </c>
      <c r="N351" s="9" t="n">
        <v>813.47</v>
      </c>
      <c r="O351" s="9" t="n">
        <v>813.47</v>
      </c>
      <c r="P351" s="9" t="n">
        <v>813.47</v>
      </c>
      <c r="Q351" s="7" t="inlineStr">
        <is>
          <t>Sí</t>
        </is>
      </c>
      <c r="R351" s="9">
        <f>IF(N351="","",IF(Q351="Sí",ROUND(N351/1.18,2),N351))</f>
        <v/>
      </c>
      <c r="S351" s="7" t="inlineStr">
        <is>
          <t>2026-09-09</t>
        </is>
      </c>
      <c r="T351" s="5" t="inlineStr">
        <is>
          <t>1 cotización de proveedores</t>
        </is>
      </c>
    </row>
    <row r="352">
      <c r="A352" s="7" t="inlineStr">
        <is>
          <t>MAT-08-203</t>
        </is>
      </c>
      <c r="B352" s="7" t="inlineStr">
        <is>
          <t>Materiales</t>
        </is>
      </c>
      <c r="C352" s="7" t="inlineStr">
        <is>
          <t>Pisos y revestimientos</t>
        </is>
      </c>
      <c r="D352" s="5" t="inlineStr">
        <is>
          <t>Polvo de color para mosaico negro comercial, 5 lb</t>
        </is>
      </c>
      <c r="E352" s="5" t="inlineStr">
        <is>
          <t>Pigmento en polvo para granito fundido y mosaico · negro comercial · presentación de 5 libras</t>
        </is>
      </c>
      <c r="F352" s="5" t="inlineStr">
        <is>
          <t>Material retirado en almacén</t>
        </is>
      </c>
      <c r="G352" s="5" t="inlineStr">
        <is>
          <t>cromo, polvo de color, pigmento para granito</t>
        </is>
      </c>
      <c r="H352" s="7" t="inlineStr">
        <is>
          <t>unidad</t>
        </is>
      </c>
      <c r="I352" s="7" t="inlineStr">
        <is>
          <t>Pisos</t>
        </is>
      </c>
      <c r="J352" s="7" t="inlineStr">
        <is>
          <t>estandar</t>
        </is>
      </c>
      <c r="K352" s="7" t="inlineStr">
        <is>
          <t>importado</t>
        </is>
      </c>
      <c r="L352" s="7" t="inlineStr">
        <is>
          <t>Verificado</t>
        </is>
      </c>
      <c r="M352" s="8" t="n">
        <v>1</v>
      </c>
      <c r="N352" s="9" t="n">
        <v>406.73</v>
      </c>
      <c r="O352" s="9" t="n">
        <v>406.73</v>
      </c>
      <c r="P352" s="9" t="n">
        <v>406.73</v>
      </c>
      <c r="Q352" s="7" t="inlineStr">
        <is>
          <t>Sí</t>
        </is>
      </c>
      <c r="R352" s="9">
        <f>IF(N352="","",IF(Q352="Sí",ROUND(N352/1.18,2),N352))</f>
        <v/>
      </c>
      <c r="S352" s="7" t="inlineStr">
        <is>
          <t>2026-09-09</t>
        </is>
      </c>
      <c r="T352" s="5" t="inlineStr">
        <is>
          <t>1 cotización de proveedores</t>
        </is>
      </c>
    </row>
    <row r="353">
      <c r="A353" s="7" t="inlineStr">
        <is>
          <t>MAT-08-204</t>
        </is>
      </c>
      <c r="B353" s="7" t="inlineStr">
        <is>
          <t>Materiales</t>
        </is>
      </c>
      <c r="C353" s="7" t="inlineStr">
        <is>
          <t>Pisos y revestimientos</t>
        </is>
      </c>
      <c r="D353" s="5" t="inlineStr">
        <is>
          <t>Polvo de color para mosaico negro industrial, 5 lb</t>
        </is>
      </c>
      <c r="E353" s="5" t="inlineStr">
        <is>
          <t>Pigmento en polvo para granito fundido y mosaico · negro industrial · presentación de 5 libras</t>
        </is>
      </c>
      <c r="F353" s="5" t="inlineStr">
        <is>
          <t>Material retirado en almacén</t>
        </is>
      </c>
      <c r="G353" s="5" t="inlineStr">
        <is>
          <t>cromo, polvo de color, pigmento para granito</t>
        </is>
      </c>
      <c r="H353" s="7" t="inlineStr">
        <is>
          <t>unidad</t>
        </is>
      </c>
      <c r="I353" s="7" t="inlineStr">
        <is>
          <t>Pisos</t>
        </is>
      </c>
      <c r="J353" s="7" t="inlineStr">
        <is>
          <t>premium</t>
        </is>
      </c>
      <c r="K353" s="7" t="inlineStr">
        <is>
          <t>importado</t>
        </is>
      </c>
      <c r="L353" s="7" t="inlineStr">
        <is>
          <t>Verificado</t>
        </is>
      </c>
      <c r="M353" s="8" t="n">
        <v>1</v>
      </c>
      <c r="N353" s="9" t="n">
        <v>647.51</v>
      </c>
      <c r="O353" s="9" t="n">
        <v>647.51</v>
      </c>
      <c r="P353" s="9" t="n">
        <v>647.51</v>
      </c>
      <c r="Q353" s="7" t="inlineStr">
        <is>
          <t>Sí</t>
        </is>
      </c>
      <c r="R353" s="9">
        <f>IF(N353="","",IF(Q353="Sí",ROUND(N353/1.18,2),N353))</f>
        <v/>
      </c>
      <c r="S353" s="7" t="inlineStr">
        <is>
          <t>2026-09-09</t>
        </is>
      </c>
      <c r="T353" s="5" t="inlineStr">
        <is>
          <t>1 cotización de proveedores</t>
        </is>
      </c>
    </row>
    <row r="354">
      <c r="A354" s="7" t="inlineStr">
        <is>
          <t>MAT-08-205</t>
        </is>
      </c>
      <c r="B354" s="7" t="inlineStr">
        <is>
          <t>Materiales</t>
        </is>
      </c>
      <c r="C354" s="7" t="inlineStr">
        <is>
          <t>Pisos y revestimientos</t>
        </is>
      </c>
      <c r="D354" s="5" t="inlineStr">
        <is>
          <t>Polvo de color para mosaico rojo comercial, 5 lb</t>
        </is>
      </c>
      <c r="E354" s="5" t="inlineStr">
        <is>
          <t>Pigmento en polvo para granito fundido y mosaico · rojo comercial · presentación de 5 libras</t>
        </is>
      </c>
      <c r="F354" s="5" t="inlineStr">
        <is>
          <t>Material retirado en almacén</t>
        </is>
      </c>
      <c r="G354" s="5" t="inlineStr">
        <is>
          <t>cromo, polvo de color, pigmento para granito</t>
        </is>
      </c>
      <c r="H354" s="7" t="inlineStr">
        <is>
          <t>unidad</t>
        </is>
      </c>
      <c r="I354" s="7" t="inlineStr">
        <is>
          <t>Pisos</t>
        </is>
      </c>
      <c r="J354" s="7" t="inlineStr">
        <is>
          <t>estandar</t>
        </is>
      </c>
      <c r="K354" s="7" t="inlineStr">
        <is>
          <t>importado</t>
        </is>
      </c>
      <c r="L354" s="7" t="inlineStr">
        <is>
          <t>Verificado</t>
        </is>
      </c>
      <c r="M354" s="8" t="n">
        <v>1</v>
      </c>
      <c r="N354" s="9" t="n">
        <v>333.56</v>
      </c>
      <c r="O354" s="9" t="n">
        <v>333.56</v>
      </c>
      <c r="P354" s="9" t="n">
        <v>333.56</v>
      </c>
      <c r="Q354" s="7" t="inlineStr">
        <is>
          <t>Sí</t>
        </is>
      </c>
      <c r="R354" s="9">
        <f>IF(N354="","",IF(Q354="Sí",ROUND(N354/1.18,2),N354))</f>
        <v/>
      </c>
      <c r="S354" s="7" t="inlineStr">
        <is>
          <t>2026-09-09</t>
        </is>
      </c>
      <c r="T354" s="5" t="inlineStr">
        <is>
          <t>1 cotización de proveedores</t>
        </is>
      </c>
    </row>
    <row r="355">
      <c r="A355" s="7" t="inlineStr">
        <is>
          <t>MAT-08-206</t>
        </is>
      </c>
      <c r="B355" s="7" t="inlineStr">
        <is>
          <t>Materiales</t>
        </is>
      </c>
      <c r="C355" s="7" t="inlineStr">
        <is>
          <t>Pisos y revestimientos</t>
        </is>
      </c>
      <c r="D355" s="5" t="inlineStr">
        <is>
          <t>Polvo de color para mosaico rojo industrial, 5 lb</t>
        </is>
      </c>
      <c r="E355" s="5" t="inlineStr">
        <is>
          <t>Pigmento en polvo para granito fundido y mosaico · rojo industrial · presentación de 5 libras</t>
        </is>
      </c>
      <c r="F355" s="5" t="inlineStr">
        <is>
          <t>Material retirado en almacén</t>
        </is>
      </c>
      <c r="G355" s="5" t="inlineStr">
        <is>
          <t>cromo, polvo de color, pigmento para granito</t>
        </is>
      </c>
      <c r="H355" s="7" t="inlineStr">
        <is>
          <t>unidad</t>
        </is>
      </c>
      <c r="I355" s="7" t="inlineStr">
        <is>
          <t>Pisos</t>
        </is>
      </c>
      <c r="J355" s="7" t="inlineStr">
        <is>
          <t>premium</t>
        </is>
      </c>
      <c r="K355" s="7" t="inlineStr">
        <is>
          <t>importado</t>
        </is>
      </c>
      <c r="L355" s="7" t="inlineStr">
        <is>
          <t>Verificado</t>
        </is>
      </c>
      <c r="M355" s="8" t="n">
        <v>1</v>
      </c>
      <c r="N355" s="9" t="n">
        <v>472.9</v>
      </c>
      <c r="O355" s="9" t="n">
        <v>472.9</v>
      </c>
      <c r="P355" s="9" t="n">
        <v>472.9</v>
      </c>
      <c r="Q355" s="7" t="inlineStr">
        <is>
          <t>Sí</t>
        </is>
      </c>
      <c r="R355" s="9">
        <f>IF(N355="","",IF(Q355="Sí",ROUND(N355/1.18,2),N355))</f>
        <v/>
      </c>
      <c r="S355" s="7" t="inlineStr">
        <is>
          <t>2026-09-09</t>
        </is>
      </c>
      <c r="T355" s="5" t="inlineStr">
        <is>
          <t>1 cotización de proveedores</t>
        </is>
      </c>
    </row>
    <row r="356">
      <c r="A356" s="7" t="inlineStr">
        <is>
          <t>MAT-08-207</t>
        </is>
      </c>
      <c r="B356" s="7" t="inlineStr">
        <is>
          <t>Materiales</t>
        </is>
      </c>
      <c r="C356" s="7" t="inlineStr">
        <is>
          <t>Pisos y revestimientos</t>
        </is>
      </c>
      <c r="D356" s="5" t="inlineStr">
        <is>
          <t>Polvo de color para mosaico verde comercial, 5 lb</t>
        </is>
      </c>
      <c r="E356" s="5" t="inlineStr">
        <is>
          <t>Pigmento en polvo para granito fundido y mosaico · verde comercial · presentación de 5 libras</t>
        </is>
      </c>
      <c r="F356" s="5" t="inlineStr">
        <is>
          <t>Material retirado en almacén</t>
        </is>
      </c>
      <c r="G356" s="5" t="inlineStr">
        <is>
          <t>cromo, polvo de color, pigmento para granito</t>
        </is>
      </c>
      <c r="H356" s="7" t="inlineStr">
        <is>
          <t>unidad</t>
        </is>
      </c>
      <c r="I356" s="7" t="inlineStr">
        <is>
          <t>Pisos</t>
        </is>
      </c>
      <c r="J356" s="7" t="inlineStr">
        <is>
          <t>estandar</t>
        </is>
      </c>
      <c r="K356" s="7" t="inlineStr">
        <is>
          <t>importado</t>
        </is>
      </c>
      <c r="L356" s="7" t="inlineStr">
        <is>
          <t>Verificado</t>
        </is>
      </c>
      <c r="M356" s="8" t="n">
        <v>1</v>
      </c>
      <c r="N356" s="9" t="n">
        <v>350.7</v>
      </c>
      <c r="O356" s="9" t="n">
        <v>350.7</v>
      </c>
      <c r="P356" s="9" t="n">
        <v>350.7</v>
      </c>
      <c r="Q356" s="7" t="inlineStr">
        <is>
          <t>Sí</t>
        </is>
      </c>
      <c r="R356" s="9">
        <f>IF(N356="","",IF(Q356="Sí",ROUND(N356/1.18,2),N356))</f>
        <v/>
      </c>
      <c r="S356" s="7" t="inlineStr">
        <is>
          <t>2026-09-09</t>
        </is>
      </c>
      <c r="T356" s="5" t="inlineStr">
        <is>
          <t>1 cotización de proveedores</t>
        </is>
      </c>
    </row>
    <row r="357">
      <c r="A357" s="7" t="inlineStr">
        <is>
          <t>MAT-08-208</t>
        </is>
      </c>
      <c r="B357" s="7" t="inlineStr">
        <is>
          <t>Materiales</t>
        </is>
      </c>
      <c r="C357" s="7" t="inlineStr">
        <is>
          <t>Pisos y revestimientos</t>
        </is>
      </c>
      <c r="D357" s="5" t="inlineStr">
        <is>
          <t>Polvo de color para mosaico verde industrial, 5 lb</t>
        </is>
      </c>
      <c r="E357" s="5" t="inlineStr">
        <is>
          <t>Pigmento en polvo para granito fundido y mosaico · verde industrial · presentación de 5 libras</t>
        </is>
      </c>
      <c r="F357" s="5" t="inlineStr">
        <is>
          <t>Material retirado en almacén</t>
        </is>
      </c>
      <c r="G357" s="5" t="inlineStr">
        <is>
          <t>cromo, polvo de color, pigmento para granito</t>
        </is>
      </c>
      <c r="H357" s="7" t="inlineStr">
        <is>
          <t>unidad</t>
        </is>
      </c>
      <c r="I357" s="7" t="inlineStr">
        <is>
          <t>Pisos</t>
        </is>
      </c>
      <c r="J357" s="7" t="inlineStr">
        <is>
          <t>premium</t>
        </is>
      </c>
      <c r="K357" s="7" t="inlineStr">
        <is>
          <t>importado</t>
        </is>
      </c>
      <c r="L357" s="7" t="inlineStr">
        <is>
          <t>Verificado</t>
        </is>
      </c>
      <c r="M357" s="8" t="n">
        <v>1</v>
      </c>
      <c r="N357" s="9" t="n">
        <v>902.88</v>
      </c>
      <c r="O357" s="9" t="n">
        <v>902.88</v>
      </c>
      <c r="P357" s="9" t="n">
        <v>902.88</v>
      </c>
      <c r="Q357" s="7" t="inlineStr">
        <is>
          <t>Sí</t>
        </is>
      </c>
      <c r="R357" s="9">
        <f>IF(N357="","",IF(Q357="Sí",ROUND(N357/1.18,2),N357))</f>
        <v/>
      </c>
      <c r="S357" s="7" t="inlineStr">
        <is>
          <t>2026-09-09</t>
        </is>
      </c>
      <c r="T357" s="5" t="inlineStr">
        <is>
          <t>1 cotización de proveedores</t>
        </is>
      </c>
    </row>
    <row r="358">
      <c r="A358" s="7" t="inlineStr">
        <is>
          <t>MAT-08-209</t>
        </is>
      </c>
      <c r="B358" s="7" t="inlineStr">
        <is>
          <t>Materiales</t>
        </is>
      </c>
      <c r="C358" s="7" t="inlineStr">
        <is>
          <t>Pisos y revestimientos</t>
        </is>
      </c>
      <c r="D358" s="5" t="inlineStr">
        <is>
          <t>Polvo de color para mosaico amarillo comercial, 55 lb</t>
        </is>
      </c>
      <c r="E358" s="5" t="inlineStr">
        <is>
          <t>Pigmento en polvo para granito fundido y mosaico · amarillo comercial · presentación de 55 libras</t>
        </is>
      </c>
      <c r="F358" s="5" t="inlineStr">
        <is>
          <t>Material retirado en almacén</t>
        </is>
      </c>
      <c r="G358" s="5" t="inlineStr">
        <is>
          <t>cromo, polvo de color, pigmento para granito</t>
        </is>
      </c>
      <c r="H358" s="7" t="inlineStr">
        <is>
          <t>funda</t>
        </is>
      </c>
      <c r="I358" s="7" t="inlineStr">
        <is>
          <t>Pisos</t>
        </is>
      </c>
      <c r="J358" s="7" t="inlineStr">
        <is>
          <t>estandar</t>
        </is>
      </c>
      <c r="K358" s="7" t="inlineStr">
        <is>
          <t>importado</t>
        </is>
      </c>
      <c r="L358" s="7" t="inlineStr">
        <is>
          <t>Verificado</t>
        </is>
      </c>
      <c r="M358" s="8" t="n">
        <v>1</v>
      </c>
      <c r="N358" s="9" t="n">
        <v>3195.68</v>
      </c>
      <c r="O358" s="9" t="n">
        <v>3195.68</v>
      </c>
      <c r="P358" s="9" t="n">
        <v>3195.68</v>
      </c>
      <c r="Q358" s="7" t="inlineStr">
        <is>
          <t>Sí</t>
        </is>
      </c>
      <c r="R358" s="9">
        <f>IF(N358="","",IF(Q358="Sí",ROUND(N358/1.18,2),N358))</f>
        <v/>
      </c>
      <c r="S358" s="7" t="inlineStr">
        <is>
          <t>2026-09-09</t>
        </is>
      </c>
      <c r="T358" s="5" t="inlineStr">
        <is>
          <t>1 cotización de proveedores</t>
        </is>
      </c>
    </row>
    <row r="359">
      <c r="A359" s="7" t="inlineStr">
        <is>
          <t>MAT-08-210</t>
        </is>
      </c>
      <c r="B359" s="7" t="inlineStr">
        <is>
          <t>Materiales</t>
        </is>
      </c>
      <c r="C359" s="7" t="inlineStr">
        <is>
          <t>Pisos y revestimientos</t>
        </is>
      </c>
      <c r="D359" s="5" t="inlineStr">
        <is>
          <t>Polvo de color para mosaico amarillo industrial, 55 lb</t>
        </is>
      </c>
      <c r="E359" s="5" t="inlineStr">
        <is>
          <t>Pigmento en polvo para granito fundido y mosaico · amarillo industrial · presentación de 55 libras</t>
        </is>
      </c>
      <c r="F359" s="5" t="inlineStr">
        <is>
          <t>Material retirado en almacén</t>
        </is>
      </c>
      <c r="G359" s="5" t="inlineStr">
        <is>
          <t>cromo, polvo de color, pigmento para granito</t>
        </is>
      </c>
      <c r="H359" s="7" t="inlineStr">
        <is>
          <t>funda</t>
        </is>
      </c>
      <c r="I359" s="7" t="inlineStr">
        <is>
          <t>Pisos</t>
        </is>
      </c>
      <c r="J359" s="7" t="inlineStr">
        <is>
          <t>premium</t>
        </is>
      </c>
      <c r="K359" s="7" t="inlineStr">
        <is>
          <t>importado</t>
        </is>
      </c>
      <c r="L359" s="7" t="inlineStr">
        <is>
          <t>Verificado</t>
        </is>
      </c>
      <c r="M359" s="8" t="n">
        <v>1</v>
      </c>
      <c r="N359" s="9" t="n">
        <v>7742.13</v>
      </c>
      <c r="O359" s="9" t="n">
        <v>7742.13</v>
      </c>
      <c r="P359" s="9" t="n">
        <v>7742.13</v>
      </c>
      <c r="Q359" s="7" t="inlineStr">
        <is>
          <t>Sí</t>
        </is>
      </c>
      <c r="R359" s="9">
        <f>IF(N359="","",IF(Q359="Sí",ROUND(N359/1.18,2),N359))</f>
        <v/>
      </c>
      <c r="S359" s="7" t="inlineStr">
        <is>
          <t>2026-09-09</t>
        </is>
      </c>
      <c r="T359" s="5" t="inlineStr">
        <is>
          <t>1 cotización de proveedores</t>
        </is>
      </c>
    </row>
    <row r="360">
      <c r="A360" s="7" t="inlineStr">
        <is>
          <t>MAT-08-211</t>
        </is>
      </c>
      <c r="B360" s="7" t="inlineStr">
        <is>
          <t>Materiales</t>
        </is>
      </c>
      <c r="C360" s="7" t="inlineStr">
        <is>
          <t>Pisos y revestimientos</t>
        </is>
      </c>
      <c r="D360" s="5" t="inlineStr">
        <is>
          <t>Polvo de color para mosaico azul comercial, 55 lb</t>
        </is>
      </c>
      <c r="E360" s="5" t="inlineStr">
        <is>
          <t>Pigmento en polvo para granito fundido y mosaico · azul comercial · presentación de 55 libras</t>
        </is>
      </c>
      <c r="F360" s="5" t="inlineStr">
        <is>
          <t>Material retirado en almacén</t>
        </is>
      </c>
      <c r="G360" s="5" t="inlineStr">
        <is>
          <t>cromo, polvo de color, pigmento para granito</t>
        </is>
      </c>
      <c r="H360" s="7" t="inlineStr">
        <is>
          <t>funda</t>
        </is>
      </c>
      <c r="I360" s="7" t="inlineStr">
        <is>
          <t>Pisos</t>
        </is>
      </c>
      <c r="J360" s="7" t="inlineStr">
        <is>
          <t>estandar</t>
        </is>
      </c>
      <c r="K360" s="7" t="inlineStr">
        <is>
          <t>importado</t>
        </is>
      </c>
      <c r="L360" s="7" t="inlineStr">
        <is>
          <t>Verificado</t>
        </is>
      </c>
      <c r="M360" s="8" t="n">
        <v>1</v>
      </c>
      <c r="N360" s="9" t="n">
        <v>4220.23</v>
      </c>
      <c r="O360" s="9" t="n">
        <v>4220.23</v>
      </c>
      <c r="P360" s="9" t="n">
        <v>4220.23</v>
      </c>
      <c r="Q360" s="7" t="inlineStr">
        <is>
          <t>Sí</t>
        </is>
      </c>
      <c r="R360" s="9">
        <f>IF(N360="","",IF(Q360="Sí",ROUND(N360/1.18,2),N360))</f>
        <v/>
      </c>
      <c r="S360" s="7" t="inlineStr">
        <is>
          <t>2026-09-09</t>
        </is>
      </c>
      <c r="T360" s="5" t="inlineStr">
        <is>
          <t>1 cotización de proveedores</t>
        </is>
      </c>
    </row>
    <row r="361">
      <c r="A361" s="7" t="inlineStr">
        <is>
          <t>MAT-08-212</t>
        </is>
      </c>
      <c r="B361" s="7" t="inlineStr">
        <is>
          <t>Materiales</t>
        </is>
      </c>
      <c r="C361" s="7" t="inlineStr">
        <is>
          <t>Pisos y revestimientos</t>
        </is>
      </c>
      <c r="D361" s="5" t="inlineStr">
        <is>
          <t>Polvo de color para mosaico azul industrial, 55 lb</t>
        </is>
      </c>
      <c r="E361" s="5" t="inlineStr">
        <is>
          <t>Pigmento en polvo para granito fundido y mosaico · azul industrial · presentación de 55 libras</t>
        </is>
      </c>
      <c r="F361" s="5" t="inlineStr">
        <is>
          <t>Material retirado en almacén</t>
        </is>
      </c>
      <c r="G361" s="5" t="inlineStr">
        <is>
          <t>cromo, polvo de color, pigmento para granito</t>
        </is>
      </c>
      <c r="H361" s="7" t="inlineStr">
        <is>
          <t>funda</t>
        </is>
      </c>
      <c r="I361" s="7" t="inlineStr">
        <is>
          <t>Pisos</t>
        </is>
      </c>
      <c r="J361" s="7" t="inlineStr">
        <is>
          <t>premium</t>
        </is>
      </c>
      <c r="K361" s="7" t="inlineStr">
        <is>
          <t>importado</t>
        </is>
      </c>
      <c r="L361" s="7" t="inlineStr">
        <is>
          <t>Verificado</t>
        </is>
      </c>
      <c r="M361" s="8" t="n">
        <v>1</v>
      </c>
      <c r="N361" s="9" t="n">
        <v>8183.45</v>
      </c>
      <c r="O361" s="9" t="n">
        <v>8183.45</v>
      </c>
      <c r="P361" s="9" t="n">
        <v>8183.45</v>
      </c>
      <c r="Q361" s="7" t="inlineStr">
        <is>
          <t>Sí</t>
        </is>
      </c>
      <c r="R361" s="9">
        <f>IF(N361="","",IF(Q361="Sí",ROUND(N361/1.18,2),N361))</f>
        <v/>
      </c>
      <c r="S361" s="7" t="inlineStr">
        <is>
          <t>2026-09-09</t>
        </is>
      </c>
      <c r="T361" s="5" t="inlineStr">
        <is>
          <t>1 cotización de proveedores</t>
        </is>
      </c>
    </row>
    <row r="362">
      <c r="A362" s="7" t="inlineStr">
        <is>
          <t>MAT-08-213</t>
        </is>
      </c>
      <c r="B362" s="7" t="inlineStr">
        <is>
          <t>Materiales</t>
        </is>
      </c>
      <c r="C362" s="7" t="inlineStr">
        <is>
          <t>Pisos y revestimientos</t>
        </is>
      </c>
      <c r="D362" s="5" t="inlineStr">
        <is>
          <t>Polvo de color para mosaico negro comercial, 55 lb</t>
        </is>
      </c>
      <c r="E362" s="5" t="inlineStr">
        <is>
          <t>Pigmento en polvo para granito fundido y mosaico · negro comercial · presentación de 55 libras</t>
        </is>
      </c>
      <c r="F362" s="5" t="inlineStr">
        <is>
          <t>Material retirado en almacén</t>
        </is>
      </c>
      <c r="G362" s="5" t="inlineStr">
        <is>
          <t>cromo, polvo de color, pigmento para granito</t>
        </is>
      </c>
      <c r="H362" s="7" t="inlineStr">
        <is>
          <t>funda</t>
        </is>
      </c>
      <c r="I362" s="7" t="inlineStr">
        <is>
          <t>Pisos</t>
        </is>
      </c>
      <c r="J362" s="7" t="inlineStr">
        <is>
          <t>estandar</t>
        </is>
      </c>
      <c r="K362" s="7" t="inlineStr">
        <is>
          <t>importado</t>
        </is>
      </c>
      <c r="L362" s="7" t="inlineStr">
        <is>
          <t>Verificado</t>
        </is>
      </c>
      <c r="M362" s="8" t="n">
        <v>1</v>
      </c>
      <c r="N362" s="9" t="n">
        <v>4640.79</v>
      </c>
      <c r="O362" s="9" t="n">
        <v>4640.79</v>
      </c>
      <c r="P362" s="9" t="n">
        <v>4640.79</v>
      </c>
      <c r="Q362" s="7" t="inlineStr">
        <is>
          <t>Sí</t>
        </is>
      </c>
      <c r="R362" s="9">
        <f>IF(N362="","",IF(Q362="Sí",ROUND(N362/1.18,2),N362))</f>
        <v/>
      </c>
      <c r="S362" s="7" t="inlineStr">
        <is>
          <t>2026-09-09</t>
        </is>
      </c>
      <c r="T362" s="5" t="inlineStr">
        <is>
          <t>1 cotización de proveedores</t>
        </is>
      </c>
    </row>
    <row r="363">
      <c r="A363" s="7" t="inlineStr">
        <is>
          <t>MAT-08-214</t>
        </is>
      </c>
      <c r="B363" s="7" t="inlineStr">
        <is>
          <t>Materiales</t>
        </is>
      </c>
      <c r="C363" s="7" t="inlineStr">
        <is>
          <t>Pisos y revestimientos</t>
        </is>
      </c>
      <c r="D363" s="5" t="inlineStr">
        <is>
          <t>Polvo de color para mosaico negro industrial, 55 lb</t>
        </is>
      </c>
      <c r="E363" s="5" t="inlineStr">
        <is>
          <t>Pigmento en polvo para granito fundido y mosaico · negro industrial · presentación de 55 libras</t>
        </is>
      </c>
      <c r="F363" s="5" t="inlineStr">
        <is>
          <t>Material retirado en almacén</t>
        </is>
      </c>
      <c r="G363" s="5" t="inlineStr">
        <is>
          <t>cromo, polvo de color, pigmento para granito</t>
        </is>
      </c>
      <c r="H363" s="7" t="inlineStr">
        <is>
          <t>funda</t>
        </is>
      </c>
      <c r="I363" s="7" t="inlineStr">
        <is>
          <t>Pisos</t>
        </is>
      </c>
      <c r="J363" s="7" t="inlineStr">
        <is>
          <t>premium</t>
        </is>
      </c>
      <c r="K363" s="7" t="inlineStr">
        <is>
          <t>importado</t>
        </is>
      </c>
      <c r="L363" s="7" t="inlineStr">
        <is>
          <t>Verificado</t>
        </is>
      </c>
      <c r="M363" s="8" t="n">
        <v>1</v>
      </c>
      <c r="N363" s="9" t="n">
        <v>6521.15</v>
      </c>
      <c r="O363" s="9" t="n">
        <v>6521.15</v>
      </c>
      <c r="P363" s="9" t="n">
        <v>6521.15</v>
      </c>
      <c r="Q363" s="7" t="inlineStr">
        <is>
          <t>Sí</t>
        </is>
      </c>
      <c r="R363" s="9">
        <f>IF(N363="","",IF(Q363="Sí",ROUND(N363/1.18,2),N363))</f>
        <v/>
      </c>
      <c r="S363" s="7" t="inlineStr">
        <is>
          <t>2026-09-09</t>
        </is>
      </c>
      <c r="T363" s="5" t="inlineStr">
        <is>
          <t>1 cotización de proveedores</t>
        </is>
      </c>
    </row>
    <row r="364">
      <c r="A364" s="7" t="inlineStr">
        <is>
          <t>MAT-08-215</t>
        </is>
      </c>
      <c r="B364" s="7" t="inlineStr">
        <is>
          <t>Materiales</t>
        </is>
      </c>
      <c r="C364" s="7" t="inlineStr">
        <is>
          <t>Pisos y revestimientos</t>
        </is>
      </c>
      <c r="D364" s="5" t="inlineStr">
        <is>
          <t>Polvo de color para mosaico rojo comercial, 55 lb</t>
        </is>
      </c>
      <c r="E364" s="5" t="inlineStr">
        <is>
          <t>Pigmento en polvo para granito fundido y mosaico · rojo comercial · presentación de 55 libras</t>
        </is>
      </c>
      <c r="F364" s="5" t="inlineStr">
        <is>
          <t>Material retirado en almacén</t>
        </is>
      </c>
      <c r="G364" s="5" t="inlineStr">
        <is>
          <t>cromo, polvo de color, pigmento para granito</t>
        </is>
      </c>
      <c r="H364" s="7" t="inlineStr">
        <is>
          <t>funda</t>
        </is>
      </c>
      <c r="I364" s="7" t="inlineStr">
        <is>
          <t>Pisos</t>
        </is>
      </c>
      <c r="J364" s="7" t="inlineStr">
        <is>
          <t>estandar</t>
        </is>
      </c>
      <c r="K364" s="7" t="inlineStr">
        <is>
          <t>importado</t>
        </is>
      </c>
      <c r="L364" s="7" t="inlineStr">
        <is>
          <t>Verificado</t>
        </is>
      </c>
      <c r="M364" s="8" t="n">
        <v>1</v>
      </c>
      <c r="N364" s="9" t="n">
        <v>3350.57</v>
      </c>
      <c r="O364" s="9" t="n">
        <v>3350.57</v>
      </c>
      <c r="P364" s="9" t="n">
        <v>3350.57</v>
      </c>
      <c r="Q364" s="7" t="inlineStr">
        <is>
          <t>Sí</t>
        </is>
      </c>
      <c r="R364" s="9">
        <f>IF(N364="","",IF(Q364="Sí",ROUND(N364/1.18,2),N364))</f>
        <v/>
      </c>
      <c r="S364" s="7" t="inlineStr">
        <is>
          <t>2026-09-09</t>
        </is>
      </c>
      <c r="T364" s="5" t="inlineStr">
        <is>
          <t>1 cotización de proveedores</t>
        </is>
      </c>
    </row>
    <row r="365">
      <c r="A365" s="7" t="inlineStr">
        <is>
          <t>MAT-08-216</t>
        </is>
      </c>
      <c r="B365" s="7" t="inlineStr">
        <is>
          <t>Materiales</t>
        </is>
      </c>
      <c r="C365" s="7" t="inlineStr">
        <is>
          <t>Pisos y revestimientos</t>
        </is>
      </c>
      <c r="D365" s="5" t="inlineStr">
        <is>
          <t>Polvo de color para mosaico rojo industrial, 55 lb</t>
        </is>
      </c>
      <c r="E365" s="5" t="inlineStr">
        <is>
          <t>Pigmento en polvo para granito fundido y mosaico · rojo industrial · presentación de 55 libras</t>
        </is>
      </c>
      <c r="F365" s="5" t="inlineStr">
        <is>
          <t>Material retirado en almacén</t>
        </is>
      </c>
      <c r="G365" s="5" t="inlineStr">
        <is>
          <t>cromo, polvo de color, pigmento para granito</t>
        </is>
      </c>
      <c r="H365" s="7" t="inlineStr">
        <is>
          <t>funda</t>
        </is>
      </c>
      <c r="I365" s="7" t="inlineStr">
        <is>
          <t>Pisos</t>
        </is>
      </c>
      <c r="J365" s="7" t="inlineStr">
        <is>
          <t>premium</t>
        </is>
      </c>
      <c r="K365" s="7" t="inlineStr">
        <is>
          <t>importado</t>
        </is>
      </c>
      <c r="L365" s="7" t="inlineStr">
        <is>
          <t>Verificado</t>
        </is>
      </c>
      <c r="M365" s="8" t="n">
        <v>1</v>
      </c>
      <c r="N365" s="9" t="n">
        <v>5451.6</v>
      </c>
      <c r="O365" s="9" t="n">
        <v>5451.6</v>
      </c>
      <c r="P365" s="9" t="n">
        <v>5451.6</v>
      </c>
      <c r="Q365" s="7" t="inlineStr">
        <is>
          <t>Sí</t>
        </is>
      </c>
      <c r="R365" s="9">
        <f>IF(N365="","",IF(Q365="Sí",ROUND(N365/1.18,2),N365))</f>
        <v/>
      </c>
      <c r="S365" s="7" t="inlineStr">
        <is>
          <t>2026-09-09</t>
        </is>
      </c>
      <c r="T365" s="5" t="inlineStr">
        <is>
          <t>1 cotización de proveedores</t>
        </is>
      </c>
    </row>
    <row r="366">
      <c r="A366" s="7" t="inlineStr">
        <is>
          <t>MAT-08-217</t>
        </is>
      </c>
      <c r="B366" s="7" t="inlineStr">
        <is>
          <t>Materiales</t>
        </is>
      </c>
      <c r="C366" s="7" t="inlineStr">
        <is>
          <t>Pisos y revestimientos</t>
        </is>
      </c>
      <c r="D366" s="5" t="inlineStr">
        <is>
          <t>Polvo de color para mosaico verde comercial, 55 lb</t>
        </is>
      </c>
      <c r="E366" s="5" t="inlineStr">
        <is>
          <t>Pigmento en polvo para granito fundido y mosaico · verde comercial · presentación de 55 libras</t>
        </is>
      </c>
      <c r="F366" s="5" t="inlineStr">
        <is>
          <t>Material retirado en almacén</t>
        </is>
      </c>
      <c r="G366" s="5" t="inlineStr">
        <is>
          <t>cromo, polvo de color, pigmento para granito</t>
        </is>
      </c>
      <c r="H366" s="7" t="inlineStr">
        <is>
          <t>funda</t>
        </is>
      </c>
      <c r="I366" s="7" t="inlineStr">
        <is>
          <t>Pisos</t>
        </is>
      </c>
      <c r="J366" s="7" t="inlineStr">
        <is>
          <t>estandar</t>
        </is>
      </c>
      <c r="K366" s="7" t="inlineStr">
        <is>
          <t>importado</t>
        </is>
      </c>
      <c r="L366" s="7" t="inlineStr">
        <is>
          <t>Verificado</t>
        </is>
      </c>
      <c r="M366" s="8" t="n">
        <v>1</v>
      </c>
      <c r="N366" s="9" t="n">
        <v>4017.75</v>
      </c>
      <c r="O366" s="9" t="n">
        <v>4017.75</v>
      </c>
      <c r="P366" s="9" t="n">
        <v>4017.75</v>
      </c>
      <c r="Q366" s="7" t="inlineStr">
        <is>
          <t>Sí</t>
        </is>
      </c>
      <c r="R366" s="9">
        <f>IF(N366="","",IF(Q366="Sí",ROUND(N366/1.18,2),N366))</f>
        <v/>
      </c>
      <c r="S366" s="7" t="inlineStr">
        <is>
          <t>2026-09-09</t>
        </is>
      </c>
      <c r="T366" s="5" t="inlineStr">
        <is>
          <t>1 cotización de proveedores</t>
        </is>
      </c>
    </row>
    <row r="367">
      <c r="A367" s="7" t="inlineStr">
        <is>
          <t>MAT-08-218</t>
        </is>
      </c>
      <c r="B367" s="7" t="inlineStr">
        <is>
          <t>Materiales</t>
        </is>
      </c>
      <c r="C367" s="7" t="inlineStr">
        <is>
          <t>Pisos y revestimientos</t>
        </is>
      </c>
      <c r="D367" s="5" t="inlineStr">
        <is>
          <t>Polvo de color para mosaico verde industrial, 55 lb</t>
        </is>
      </c>
      <c r="E367" s="5" t="inlineStr">
        <is>
          <t>Pigmento en polvo para granito fundido y mosaico · verde industrial · presentación de 55 libras</t>
        </is>
      </c>
      <c r="F367" s="5" t="inlineStr">
        <is>
          <t>Material retirado en almacén</t>
        </is>
      </c>
      <c r="G367" s="5" t="inlineStr">
        <is>
          <t>cromo, polvo de color, pigmento para granito</t>
        </is>
      </c>
      <c r="H367" s="7" t="inlineStr">
        <is>
          <t>funda</t>
        </is>
      </c>
      <c r="I367" s="7" t="inlineStr">
        <is>
          <t>Pisos</t>
        </is>
      </c>
      <c r="J367" s="7" t="inlineStr">
        <is>
          <t>premium</t>
        </is>
      </c>
      <c r="K367" s="7" t="inlineStr">
        <is>
          <t>importado</t>
        </is>
      </c>
      <c r="L367" s="7" t="inlineStr">
        <is>
          <t>Verificado</t>
        </is>
      </c>
      <c r="M367" s="8" t="n">
        <v>1</v>
      </c>
      <c r="N367" s="9" t="n">
        <v>9092.93</v>
      </c>
      <c r="O367" s="9" t="n">
        <v>9092.93</v>
      </c>
      <c r="P367" s="9" t="n">
        <v>9092.93</v>
      </c>
      <c r="Q367" s="7" t="inlineStr">
        <is>
          <t>Sí</t>
        </is>
      </c>
      <c r="R367" s="9">
        <f>IF(N367="","",IF(Q367="Sí",ROUND(N367/1.18,2),N367))</f>
        <v/>
      </c>
      <c r="S367" s="7" t="inlineStr">
        <is>
          <t>2026-09-09</t>
        </is>
      </c>
      <c r="T367" s="5" t="inlineStr">
        <is>
          <t>1 cotización de proveedores</t>
        </is>
      </c>
    </row>
    <row r="368">
      <c r="A368" s="7" t="inlineStr">
        <is>
          <t>MAT-09-009</t>
        </is>
      </c>
      <c r="B368" s="7" t="inlineStr">
        <is>
          <t>Materiales</t>
        </is>
      </c>
      <c r="C368" s="7" t="inlineStr">
        <is>
          <t>Plomería, sanitarios y gas</t>
        </is>
      </c>
      <c r="D368" s="5" t="inlineStr">
        <is>
          <t>Cabezal de ducha</t>
        </is>
      </c>
      <c r="E368" s="5" t="inlineStr"/>
      <c r="F368" s="5" t="inlineStr">
        <is>
          <t>Material retirado en almacén</t>
        </is>
      </c>
      <c r="G368" s="5" t="inlineStr">
        <is>
          <t>cabeza de ducha, regadera</t>
        </is>
      </c>
      <c r="H368" s="7" t="inlineStr">
        <is>
          <t>unidad</t>
        </is>
      </c>
      <c r="I368" s="7" t="inlineStr">
        <is>
          <t>Instalaciones</t>
        </is>
      </c>
      <c r="J368" s="7" t="inlineStr">
        <is>
          <t>estandar</t>
        </is>
      </c>
      <c r="K368" s="7" t="inlineStr">
        <is>
          <t>importado</t>
        </is>
      </c>
      <c r="L368" s="7" t="inlineStr">
        <is>
          <t>Verificado</t>
        </is>
      </c>
      <c r="M368" s="8" t="n">
        <v>2</v>
      </c>
      <c r="N368" s="9" t="n">
        <v>562.46</v>
      </c>
      <c r="O368" s="9" t="n">
        <v>126.44</v>
      </c>
      <c r="P368" s="9" t="n">
        <v>4706</v>
      </c>
      <c r="Q368" s="7" t="inlineStr">
        <is>
          <t>Sí</t>
        </is>
      </c>
      <c r="R368" s="9">
        <f>IF(N368="","",IF(Q368="Sí",ROUND(N368/1.18,2),N368))</f>
        <v/>
      </c>
      <c r="S368" s="7" t="inlineStr">
        <is>
          <t>2026-09-09</t>
        </is>
      </c>
      <c r="T368" s="5" t="inlineStr">
        <is>
          <t>25 cotizaciones de proveedores</t>
        </is>
      </c>
    </row>
    <row r="369">
      <c r="A369" s="7" t="inlineStr">
        <is>
          <t>MAT-09-010</t>
        </is>
      </c>
      <c r="B369" s="7" t="inlineStr">
        <is>
          <t>Materiales</t>
        </is>
      </c>
      <c r="C369" s="7" t="inlineStr">
        <is>
          <t>Plomería, sanitarios y gas</t>
        </is>
      </c>
      <c r="D369" s="5" t="inlineStr">
        <is>
          <t>Ducha teléfono</t>
        </is>
      </c>
      <c r="E369" s="5" t="inlineStr"/>
      <c r="F369" s="5" t="inlineStr">
        <is>
          <t>Material retirado en almacén</t>
        </is>
      </c>
      <c r="G369" s="5" t="inlineStr">
        <is>
          <t>ducha de mano, teléfono de ducha</t>
        </is>
      </c>
      <c r="H369" s="7" t="inlineStr">
        <is>
          <t>unidad</t>
        </is>
      </c>
      <c r="I369" s="7" t="inlineStr">
        <is>
          <t>Instalaciones</t>
        </is>
      </c>
      <c r="J369" s="7" t="inlineStr">
        <is>
          <t>estandar</t>
        </is>
      </c>
      <c r="K369" s="7" t="inlineStr">
        <is>
          <t>importado</t>
        </is>
      </c>
      <c r="L369" s="7" t="inlineStr">
        <is>
          <t>Verificado</t>
        </is>
      </c>
      <c r="M369" s="8" t="n">
        <v>2</v>
      </c>
      <c r="N369" s="9" t="n">
        <v>563.14</v>
      </c>
      <c r="O369" s="9" t="n">
        <v>267.91</v>
      </c>
      <c r="P369" s="9" t="n">
        <v>2169</v>
      </c>
      <c r="Q369" s="7" t="inlineStr">
        <is>
          <t>Sí</t>
        </is>
      </c>
      <c r="R369" s="9">
        <f>IF(N369="","",IF(Q369="Sí",ROUND(N369/1.18,2),N369))</f>
        <v/>
      </c>
      <c r="S369" s="7" t="inlineStr">
        <is>
          <t>2026-09-09</t>
        </is>
      </c>
      <c r="T369" s="5" t="inlineStr">
        <is>
          <t>14 cotizaciones de proveedores</t>
        </is>
      </c>
    </row>
    <row r="370">
      <c r="A370" s="7" t="inlineStr">
        <is>
          <t>MAT-09-011</t>
        </is>
      </c>
      <c r="B370" s="7" t="inlineStr">
        <is>
          <t>Materiales</t>
        </is>
      </c>
      <c r="C370" s="7" t="inlineStr">
        <is>
          <t>Plomería, sanitarios y gas</t>
        </is>
      </c>
      <c r="D370" s="5" t="inlineStr">
        <is>
          <t>Columna de ducha</t>
        </is>
      </c>
      <c r="E370" s="5" t="inlineStr"/>
      <c r="F370" s="5" t="inlineStr">
        <is>
          <t>Material retirado en almacén</t>
        </is>
      </c>
      <c r="G370" s="5" t="inlineStr">
        <is>
          <t>columna de ducha, set de ducha</t>
        </is>
      </c>
      <c r="H370" s="7" t="inlineStr">
        <is>
          <t>unidad</t>
        </is>
      </c>
      <c r="I370" s="7" t="inlineStr">
        <is>
          <t>Instalaciones</t>
        </is>
      </c>
      <c r="J370" s="7" t="inlineStr">
        <is>
          <t>estandar</t>
        </is>
      </c>
      <c r="K370" s="7" t="inlineStr">
        <is>
          <t>importado</t>
        </is>
      </c>
      <c r="L370" s="7" t="inlineStr">
        <is>
          <t>Verificado</t>
        </is>
      </c>
      <c r="M370" s="8" t="n">
        <v>2</v>
      </c>
      <c r="N370" s="9" t="n">
        <v>15783.49</v>
      </c>
      <c r="O370" s="9" t="n">
        <v>6343</v>
      </c>
      <c r="P370" s="9" t="n">
        <v>40738.17</v>
      </c>
      <c r="Q370" s="7" t="inlineStr">
        <is>
          <t>Sí</t>
        </is>
      </c>
      <c r="R370" s="9">
        <f>IF(N370="","",IF(Q370="Sí",ROUND(N370/1.18,2),N370))</f>
        <v/>
      </c>
      <c r="S370" s="7" t="inlineStr">
        <is>
          <t>2026-09-09</t>
        </is>
      </c>
      <c r="T370" s="5" t="inlineStr">
        <is>
          <t>5 cotizaciones de proveedores</t>
        </is>
      </c>
    </row>
    <row r="371">
      <c r="A371" s="7" t="inlineStr">
        <is>
          <t>MAT-09-012</t>
        </is>
      </c>
      <c r="B371" s="7" t="inlineStr">
        <is>
          <t>Materiales</t>
        </is>
      </c>
      <c r="C371" s="7" t="inlineStr">
        <is>
          <t>Plomería, sanitarios y gas</t>
        </is>
      </c>
      <c r="D371" s="5" t="inlineStr">
        <is>
          <t>Columna de ducha</t>
        </is>
      </c>
      <c r="E371" s="5" t="inlineStr"/>
      <c r="F371" s="5" t="inlineStr">
        <is>
          <t>Material retirado en almacén</t>
        </is>
      </c>
      <c r="G371" s="5" t="inlineStr">
        <is>
          <t>columna de ducha, sistema de ducha, barra deslizable, riel</t>
        </is>
      </c>
      <c r="H371" s="7" t="inlineStr">
        <is>
          <t>unidad</t>
        </is>
      </c>
      <c r="I371" s="7" t="inlineStr">
        <is>
          <t>Instalaciones</t>
        </is>
      </c>
      <c r="J371" s="7" t="inlineStr">
        <is>
          <t>estandar</t>
        </is>
      </c>
      <c r="K371" s="7" t="inlineStr">
        <is>
          <t>importado</t>
        </is>
      </c>
      <c r="L371" s="7" t="inlineStr">
        <is>
          <t>Verificado</t>
        </is>
      </c>
      <c r="M371" s="8" t="n">
        <v>1</v>
      </c>
      <c r="N371" s="9" t="n">
        <v>10194.86</v>
      </c>
      <c r="O371" s="9" t="n">
        <v>553.61</v>
      </c>
      <c r="P371" s="9" t="n">
        <v>29022.19</v>
      </c>
      <c r="Q371" s="7" t="inlineStr">
        <is>
          <t>Sí</t>
        </is>
      </c>
      <c r="R371" s="9">
        <f>IF(N371="","",IF(Q371="Sí",ROUND(N371/1.18,2),N371))</f>
        <v/>
      </c>
      <c r="S371" s="7" t="inlineStr">
        <is>
          <t>2026-09-09</t>
        </is>
      </c>
      <c r="T371" s="5" t="inlineStr">
        <is>
          <t>20 cotizaciones de proveedores</t>
        </is>
      </c>
    </row>
    <row r="372">
      <c r="A372" s="7" t="inlineStr">
        <is>
          <t>MAT-09-013</t>
        </is>
      </c>
      <c r="B372" s="7" t="inlineStr">
        <is>
          <t>Materiales</t>
        </is>
      </c>
      <c r="C372" s="7" t="inlineStr">
        <is>
          <t>Plomería, sanitarios y gas</t>
        </is>
      </c>
      <c r="D372" s="5" t="inlineStr">
        <is>
          <t>Brazo de ducha</t>
        </is>
      </c>
      <c r="E372" s="5" t="inlineStr"/>
      <c r="F372" s="5" t="inlineStr">
        <is>
          <t>Material retirado en almacén</t>
        </is>
      </c>
      <c r="G372" s="5" t="inlineStr">
        <is>
          <t>brazo de ducha, cuello de ducha</t>
        </is>
      </c>
      <c r="H372" s="7" t="inlineStr">
        <is>
          <t>unidad</t>
        </is>
      </c>
      <c r="I372" s="7" t="inlineStr">
        <is>
          <t>Instalaciones</t>
        </is>
      </c>
      <c r="J372" s="7" t="inlineStr">
        <is>
          <t>estandar</t>
        </is>
      </c>
      <c r="K372" s="7" t="inlineStr">
        <is>
          <t>importado</t>
        </is>
      </c>
      <c r="L372" s="7" t="inlineStr">
        <is>
          <t>Verificado</t>
        </is>
      </c>
      <c r="M372" s="8" t="n">
        <v>2</v>
      </c>
      <c r="N372" s="9" t="n">
        <v>334.59</v>
      </c>
      <c r="O372" s="9" t="n">
        <v>108.23</v>
      </c>
      <c r="P372" s="9" t="n">
        <v>895.38</v>
      </c>
      <c r="Q372" s="7" t="inlineStr">
        <is>
          <t>Sí</t>
        </is>
      </c>
      <c r="R372" s="9">
        <f>IF(N372="","",IF(Q372="Sí",ROUND(N372/1.18,2),N372))</f>
        <v/>
      </c>
      <c r="S372" s="7" t="inlineStr">
        <is>
          <t>2026-09-09</t>
        </is>
      </c>
      <c r="T372" s="5" t="inlineStr">
        <is>
          <t>9 cotizaciones de proveedores</t>
        </is>
      </c>
    </row>
    <row r="373">
      <c r="A373" s="7" t="inlineStr">
        <is>
          <t>MAT-09-014</t>
        </is>
      </c>
      <c r="B373" s="7" t="inlineStr">
        <is>
          <t>Materiales</t>
        </is>
      </c>
      <c r="C373" s="7" t="inlineStr">
        <is>
          <t>Plomería, sanitarios y gas</t>
        </is>
      </c>
      <c r="D373" s="5" t="inlineStr">
        <is>
          <t>Mezcladora, de baño</t>
        </is>
      </c>
      <c r="E373" s="5" t="inlineStr">
        <is>
          <t>Grifería del aparato. El número de manijas y el acabado son de la cotización</t>
        </is>
      </c>
      <c r="F373" s="5" t="inlineStr">
        <is>
          <t>Material retirado en almacén</t>
        </is>
      </c>
      <c r="G373" s="5" t="inlineStr">
        <is>
          <t>mezcladora, grifo, llave, monocomando, grifería, lavamanos, fregadero</t>
        </is>
      </c>
      <c r="H373" s="7" t="inlineStr">
        <is>
          <t>unidad</t>
        </is>
      </c>
      <c r="I373" s="7" t="inlineStr">
        <is>
          <t>Instalaciones</t>
        </is>
      </c>
      <c r="J373" s="7" t="inlineStr">
        <is>
          <t>estandar</t>
        </is>
      </c>
      <c r="K373" s="7" t="inlineStr">
        <is>
          <t>importado</t>
        </is>
      </c>
      <c r="L373" s="7" t="inlineStr">
        <is>
          <t>Verificado</t>
        </is>
      </c>
      <c r="M373" s="8" t="n">
        <v>1</v>
      </c>
      <c r="N373" s="9" t="n">
        <v>2180</v>
      </c>
      <c r="O373" s="9" t="n">
        <v>486</v>
      </c>
      <c r="P373" s="9" t="n">
        <v>4855</v>
      </c>
      <c r="Q373" s="7" t="inlineStr">
        <is>
          <t>Sí</t>
        </is>
      </c>
      <c r="R373" s="9">
        <f>IF(N373="","",IF(Q373="Sí",ROUND(N373/1.18,2),N373))</f>
        <v/>
      </c>
      <c r="S373" s="7" t="inlineStr">
        <is>
          <t>2026-09-09</t>
        </is>
      </c>
      <c r="T373" s="5" t="inlineStr">
        <is>
          <t>34 cotizaciones de proveedores</t>
        </is>
      </c>
      <c r="AJ373" s="4" t="inlineStr">
        <is>
          <t>bano</t>
        </is>
      </c>
      <c r="AK373" s="5" t="inlineStr">
        <is>
          <t>Activación: manual</t>
        </is>
      </c>
    </row>
    <row r="374">
      <c r="A374" s="7" t="inlineStr">
        <is>
          <t>MAT-09-015</t>
        </is>
      </c>
      <c r="B374" s="7" t="inlineStr">
        <is>
          <t>Materiales</t>
        </is>
      </c>
      <c r="C374" s="7" t="inlineStr">
        <is>
          <t>Plomería, sanitarios y gas</t>
        </is>
      </c>
      <c r="D374" s="5" t="inlineStr">
        <is>
          <t>Mezcladora, de fregadero</t>
        </is>
      </c>
      <c r="E374" s="5" t="inlineStr">
        <is>
          <t>Grifería del aparato. El número de manijas y el acabado son de la cotización</t>
        </is>
      </c>
      <c r="F374" s="5" t="inlineStr">
        <is>
          <t>Material retirado en almacén</t>
        </is>
      </c>
      <c r="G374" s="5" t="inlineStr">
        <is>
          <t>mezcladora, grifo, llave, monocomando, grifería, lavamanos, fregadero</t>
        </is>
      </c>
      <c r="H374" s="7" t="inlineStr">
        <is>
          <t>unidad</t>
        </is>
      </c>
      <c r="I374" s="7" t="inlineStr">
        <is>
          <t>Instalaciones</t>
        </is>
      </c>
      <c r="J374" s="7" t="inlineStr">
        <is>
          <t>estandar</t>
        </is>
      </c>
      <c r="K374" s="7" t="inlineStr">
        <is>
          <t>importado</t>
        </is>
      </c>
      <c r="L374" s="7" t="inlineStr">
        <is>
          <t>Verificado</t>
        </is>
      </c>
      <c r="M374" s="8" t="n">
        <v>1</v>
      </c>
      <c r="N374" s="9" t="n">
        <v>1910</v>
      </c>
      <c r="O374" s="9" t="n">
        <v>695</v>
      </c>
      <c r="P374" s="9" t="n">
        <v>4039</v>
      </c>
      <c r="Q374" s="7" t="inlineStr">
        <is>
          <t>Sí</t>
        </is>
      </c>
      <c r="R374" s="9">
        <f>IF(N374="","",IF(Q374="Sí",ROUND(N374/1.18,2),N374))</f>
        <v/>
      </c>
      <c r="S374" s="7" t="inlineStr">
        <is>
          <t>2026-09-09</t>
        </is>
      </c>
      <c r="T374" s="5" t="inlineStr">
        <is>
          <t>30 cotizaciones de proveedores</t>
        </is>
      </c>
      <c r="AJ374" s="4" t="inlineStr">
        <is>
          <t>fregadero</t>
        </is>
      </c>
      <c r="AK374" s="5" t="inlineStr">
        <is>
          <t>Activación: manual</t>
        </is>
      </c>
    </row>
    <row r="375">
      <c r="A375" s="7" t="inlineStr">
        <is>
          <t>MAT-09-016</t>
        </is>
      </c>
      <c r="B375" s="7" t="inlineStr">
        <is>
          <t>Materiales</t>
        </is>
      </c>
      <c r="C375" s="7" t="inlineStr">
        <is>
          <t>Plomería, sanitarios y gas</t>
        </is>
      </c>
      <c r="D375" s="5" t="inlineStr">
        <is>
          <t>Mezcladora de ducha</t>
        </is>
      </c>
      <c r="E375" s="5" t="inlineStr"/>
      <c r="F375" s="5" t="inlineStr">
        <is>
          <t>Material retirado en almacén</t>
        </is>
      </c>
      <c r="G375" s="5" t="inlineStr">
        <is>
          <t>mezcladora, grifería de ducha</t>
        </is>
      </c>
      <c r="H375" s="7" t="inlineStr">
        <is>
          <t>unidad</t>
        </is>
      </c>
      <c r="I375" s="7" t="inlineStr">
        <is>
          <t>Instalaciones</t>
        </is>
      </c>
      <c r="J375" s="7" t="inlineStr">
        <is>
          <t>estandar</t>
        </is>
      </c>
      <c r="K375" s="7" t="inlineStr">
        <is>
          <t>importado</t>
        </is>
      </c>
      <c r="L375" s="7" t="inlineStr">
        <is>
          <t>Verificado</t>
        </is>
      </c>
      <c r="M375" s="8" t="n">
        <v>2</v>
      </c>
      <c r="N375" s="9" t="n">
        <v>3507.5</v>
      </c>
      <c r="O375" s="9" t="n">
        <v>945</v>
      </c>
      <c r="P375" s="9" t="n">
        <v>12165.91</v>
      </c>
      <c r="Q375" s="7" t="inlineStr">
        <is>
          <t>Sí</t>
        </is>
      </c>
      <c r="R375" s="9">
        <f>IF(N375="","",IF(Q375="Sí",ROUND(N375/1.18,2),N375))</f>
        <v/>
      </c>
      <c r="S375" s="7" t="inlineStr">
        <is>
          <t>2026-09-09</t>
        </is>
      </c>
      <c r="T375" s="5" t="inlineStr">
        <is>
          <t>18 cotizaciones de proveedores</t>
        </is>
      </c>
    </row>
    <row r="376">
      <c r="A376" s="7" t="inlineStr">
        <is>
          <t>MAT-09-017</t>
        </is>
      </c>
      <c r="B376" s="7" t="inlineStr">
        <is>
          <t>Materiales</t>
        </is>
      </c>
      <c r="C376" s="7" t="inlineStr">
        <is>
          <t>Plomería, sanitarios y gas</t>
        </is>
      </c>
      <c r="D376" s="5" t="inlineStr">
        <is>
          <t>Manguera para ducha teléfono</t>
        </is>
      </c>
      <c r="E376" s="5" t="inlineStr"/>
      <c r="F376" s="5" t="inlineStr">
        <is>
          <t>Material retirado en almacén</t>
        </is>
      </c>
      <c r="G376" s="5" t="inlineStr">
        <is>
          <t>manguera de ducha, flexible</t>
        </is>
      </c>
      <c r="H376" s="7" t="inlineStr">
        <is>
          <t>unidad</t>
        </is>
      </c>
      <c r="I376" s="7" t="inlineStr">
        <is>
          <t>Instalaciones</t>
        </is>
      </c>
      <c r="J376" s="7" t="inlineStr">
        <is>
          <t>estandar</t>
        </is>
      </c>
      <c r="K376" s="7" t="inlineStr">
        <is>
          <t>importado</t>
        </is>
      </c>
      <c r="L376" s="7" t="inlineStr">
        <is>
          <t>Verificado</t>
        </is>
      </c>
      <c r="M376" s="8" t="n">
        <v>2</v>
      </c>
      <c r="N376" s="9" t="n">
        <v>688.9299999999999</v>
      </c>
      <c r="O376" s="9" t="n">
        <v>256.18</v>
      </c>
      <c r="P376" s="9" t="n">
        <v>1338.18</v>
      </c>
      <c r="Q376" s="7" t="inlineStr">
        <is>
          <t>Sí</t>
        </is>
      </c>
      <c r="R376" s="9">
        <f>IF(N376="","",IF(Q376="Sí",ROUND(N376/1.18,2),N376))</f>
        <v/>
      </c>
      <c r="S376" s="7" t="inlineStr">
        <is>
          <t>2026-09-09</t>
        </is>
      </c>
      <c r="T376" s="5" t="inlineStr">
        <is>
          <t>12 cotizaciones de proveedores</t>
        </is>
      </c>
    </row>
    <row r="377">
      <c r="A377" s="7" t="inlineStr">
        <is>
          <t>MAT-09-018</t>
        </is>
      </c>
      <c r="B377" s="7" t="inlineStr">
        <is>
          <t>Materiales</t>
        </is>
      </c>
      <c r="C377" s="7" t="inlineStr">
        <is>
          <t>Plomería, sanitarios y gas</t>
        </is>
      </c>
      <c r="D377" s="5" t="inlineStr">
        <is>
          <t>Regulador de gas de doble tanque</t>
        </is>
      </c>
      <c r="E377" s="5" t="inlineStr">
        <is>
          <t>Baja la presión del tanque a la de la estufa o el calentador</t>
        </is>
      </c>
      <c r="F377" s="5" t="inlineStr">
        <is>
          <t>Material retirado en almacén</t>
        </is>
      </c>
      <c r="G377" s="5" t="inlineStr">
        <is>
          <t>regulador de gas, GLP</t>
        </is>
      </c>
      <c r="H377" s="7" t="inlineStr">
        <is>
          <t>unidad</t>
        </is>
      </c>
      <c r="I377" s="7" t="inlineStr">
        <is>
          <t>Instalaciones</t>
        </is>
      </c>
      <c r="J377" s="7" t="inlineStr">
        <is>
          <t>estandar</t>
        </is>
      </c>
      <c r="K377" s="7" t="inlineStr">
        <is>
          <t>importado</t>
        </is>
      </c>
      <c r="L377" s="7" t="inlineStr">
        <is>
          <t>Verificado</t>
        </is>
      </c>
      <c r="M377" s="8" t="n">
        <v>1</v>
      </c>
      <c r="N377" s="9" t="n">
        <v>1139</v>
      </c>
      <c r="O377" s="9" t="n">
        <v>1139</v>
      </c>
      <c r="P377" s="9" t="n">
        <v>1139</v>
      </c>
      <c r="Q377" s="7" t="inlineStr">
        <is>
          <t>Sí</t>
        </is>
      </c>
      <c r="R377" s="9">
        <f>IF(N377="","",IF(Q377="Sí",ROUND(N377/1.18,2),N377))</f>
        <v/>
      </c>
      <c r="S377" s="7" t="inlineStr">
        <is>
          <t>2026-09-09</t>
        </is>
      </c>
      <c r="T377" s="5" t="inlineStr">
        <is>
          <t>1 cotización de proveedores</t>
        </is>
      </c>
      <c r="AK377" s="5" t="inlineStr">
        <is>
          <t>tipo: de doble tanque</t>
        </is>
      </c>
    </row>
    <row r="378">
      <c r="A378" s="7" t="inlineStr">
        <is>
          <t>MAT-09-019</t>
        </is>
      </c>
      <c r="B378" s="7" t="inlineStr">
        <is>
          <t>Materiales</t>
        </is>
      </c>
      <c r="C378" s="7" t="inlineStr">
        <is>
          <t>Plomería, sanitarios y gas</t>
        </is>
      </c>
      <c r="D378" s="5" t="inlineStr">
        <is>
          <t>Regulador de gas grande</t>
        </is>
      </c>
      <c r="E378" s="5" t="inlineStr">
        <is>
          <t>Baja la presión del tanque a la de la estufa o el calentador</t>
        </is>
      </c>
      <c r="F378" s="5" t="inlineStr">
        <is>
          <t>Material retirado en almacén</t>
        </is>
      </c>
      <c r="G378" s="5" t="inlineStr">
        <is>
          <t>regulador de gas, GLP</t>
        </is>
      </c>
      <c r="H378" s="7" t="inlineStr">
        <is>
          <t>unidad</t>
        </is>
      </c>
      <c r="I378" s="7" t="inlineStr">
        <is>
          <t>Instalaciones</t>
        </is>
      </c>
      <c r="J378" s="7" t="inlineStr">
        <is>
          <t>estandar</t>
        </is>
      </c>
      <c r="K378" s="7" t="inlineStr">
        <is>
          <t>importado</t>
        </is>
      </c>
      <c r="L378" s="7" t="inlineStr">
        <is>
          <t>Verificado</t>
        </is>
      </c>
      <c r="M378" s="8" t="n">
        <v>1</v>
      </c>
      <c r="N378" s="9" t="n">
        <v>656</v>
      </c>
      <c r="O378" s="9" t="n">
        <v>326</v>
      </c>
      <c r="P378" s="9" t="n">
        <v>1315</v>
      </c>
      <c r="Q378" s="7" t="inlineStr">
        <is>
          <t>Sí</t>
        </is>
      </c>
      <c r="R378" s="9">
        <f>IF(N378="","",IF(Q378="Sí",ROUND(N378/1.18,2),N378))</f>
        <v/>
      </c>
      <c r="S378" s="7" t="inlineStr">
        <is>
          <t>2026-09-09</t>
        </is>
      </c>
      <c r="T378" s="5" t="inlineStr">
        <is>
          <t>4 cotizaciones de proveedores</t>
        </is>
      </c>
      <c r="AK378" s="5" t="inlineStr">
        <is>
          <t>tipo: grande</t>
        </is>
      </c>
    </row>
    <row r="379">
      <c r="A379" s="7" t="inlineStr">
        <is>
          <t>MAT-09-020</t>
        </is>
      </c>
      <c r="B379" s="7" t="inlineStr">
        <is>
          <t>Materiales</t>
        </is>
      </c>
      <c r="C379" s="7" t="inlineStr">
        <is>
          <t>Plomería, sanitarios y gas</t>
        </is>
      </c>
      <c r="D379" s="5" t="inlineStr">
        <is>
          <t>Regulador de gas pequeño</t>
        </is>
      </c>
      <c r="E379" s="5" t="inlineStr">
        <is>
          <t>Baja la presión del tanque a la de la estufa o el calentador</t>
        </is>
      </c>
      <c r="F379" s="5" t="inlineStr">
        <is>
          <t>Material retirado en almacén</t>
        </is>
      </c>
      <c r="G379" s="5" t="inlineStr">
        <is>
          <t>regulador de gas, GLP</t>
        </is>
      </c>
      <c r="H379" s="7" t="inlineStr">
        <is>
          <t>unidad</t>
        </is>
      </c>
      <c r="I379" s="7" t="inlineStr">
        <is>
          <t>Instalaciones</t>
        </is>
      </c>
      <c r="J379" s="7" t="inlineStr">
        <is>
          <t>estandar</t>
        </is>
      </c>
      <c r="K379" s="7" t="inlineStr">
        <is>
          <t>importado</t>
        </is>
      </c>
      <c r="L379" s="7" t="inlineStr">
        <is>
          <t>Verificado</t>
        </is>
      </c>
      <c r="M379" s="8" t="n">
        <v>1</v>
      </c>
      <c r="N379" s="9" t="n">
        <v>509.5</v>
      </c>
      <c r="O379" s="9" t="n">
        <v>259</v>
      </c>
      <c r="P379" s="9" t="n">
        <v>760</v>
      </c>
      <c r="Q379" s="7" t="inlineStr">
        <is>
          <t>Sí</t>
        </is>
      </c>
      <c r="R379" s="9">
        <f>IF(N379="","",IF(Q379="Sí",ROUND(N379/1.18,2),N379))</f>
        <v/>
      </c>
      <c r="S379" s="7" t="inlineStr">
        <is>
          <t>2026-09-09</t>
        </is>
      </c>
      <c r="T379" s="5" t="inlineStr">
        <is>
          <t>2 cotizaciones de proveedores</t>
        </is>
      </c>
      <c r="AK379" s="5" t="inlineStr">
        <is>
          <t>tipo: pequeño</t>
        </is>
      </c>
    </row>
    <row r="380">
      <c r="A380" s="7" t="inlineStr">
        <is>
          <t>MAT-09-021</t>
        </is>
      </c>
      <c r="B380" s="7" t="inlineStr">
        <is>
          <t>Materiales</t>
        </is>
      </c>
      <c r="C380" s="7" t="inlineStr">
        <is>
          <t>Plomería, sanitarios y gas</t>
        </is>
      </c>
      <c r="D380" s="5" t="inlineStr">
        <is>
          <t>Pig tail para conexión de gas</t>
        </is>
      </c>
      <c r="E380" s="5" t="inlineStr">
        <is>
          <t>Manguera flexible entre el tanque de gas y el regulador</t>
        </is>
      </c>
      <c r="F380" s="5" t="inlineStr">
        <is>
          <t>Material retirado en almacén</t>
        </is>
      </c>
      <c r="G380" s="5" t="inlineStr">
        <is>
          <t>pig tail, conexión de gas</t>
        </is>
      </c>
      <c r="H380" s="7" t="inlineStr">
        <is>
          <t>unidad</t>
        </is>
      </c>
      <c r="I380" s="7" t="inlineStr">
        <is>
          <t>Instalaciones</t>
        </is>
      </c>
      <c r="J380" s="7" t="inlineStr">
        <is>
          <t>estandar</t>
        </is>
      </c>
      <c r="K380" s="7" t="inlineStr">
        <is>
          <t>importado</t>
        </is>
      </c>
      <c r="L380" s="7" t="inlineStr">
        <is>
          <t>Verificado</t>
        </is>
      </c>
      <c r="M380" s="8" t="n">
        <v>1</v>
      </c>
      <c r="N380" s="9" t="n">
        <v>489.5</v>
      </c>
      <c r="O380" s="9" t="n">
        <v>299</v>
      </c>
      <c r="P380" s="9" t="n">
        <v>1095</v>
      </c>
      <c r="Q380" s="7" t="inlineStr">
        <is>
          <t>Sí</t>
        </is>
      </c>
      <c r="R380" s="9">
        <f>IF(N380="","",IF(Q380="Sí",ROUND(N380/1.18,2),N380))</f>
        <v/>
      </c>
      <c r="S380" s="7" t="inlineStr">
        <is>
          <t>2026-09-09</t>
        </is>
      </c>
      <c r="T380" s="5" t="inlineStr">
        <is>
          <t>4 cotizaciones de proveedores</t>
        </is>
      </c>
    </row>
    <row r="381">
      <c r="A381" s="7" t="inlineStr">
        <is>
          <t>MAT-09-022</t>
        </is>
      </c>
      <c r="B381" s="7" t="inlineStr">
        <is>
          <t>Materiales</t>
        </is>
      </c>
      <c r="C381" s="7" t="inlineStr">
        <is>
          <t>Plomería, sanitarios y gas</t>
        </is>
      </c>
      <c r="D381" s="5" t="inlineStr">
        <is>
          <t>Llave para tanque de gas 7/8"</t>
        </is>
      </c>
      <c r="E381" s="5" t="inlineStr">
        <is>
          <t>Válvula de salida del tanque de GLP</t>
        </is>
      </c>
      <c r="F381" s="5" t="inlineStr">
        <is>
          <t>Material retirado en almacén</t>
        </is>
      </c>
      <c r="G381" s="5" t="inlineStr">
        <is>
          <t>llave de tanque de gas, válvula de gas</t>
        </is>
      </c>
      <c r="H381" s="7" t="inlineStr">
        <is>
          <t>unidad</t>
        </is>
      </c>
      <c r="I381" s="7" t="inlineStr">
        <is>
          <t>Instalaciones</t>
        </is>
      </c>
      <c r="J381" s="7" t="inlineStr">
        <is>
          <t>estandar</t>
        </is>
      </c>
      <c r="K381" s="7" t="inlineStr">
        <is>
          <t>importado</t>
        </is>
      </c>
      <c r="L381" s="7" t="inlineStr">
        <is>
          <t>Verificado</t>
        </is>
      </c>
      <c r="M381" s="8" t="n">
        <v>1</v>
      </c>
      <c r="N381" s="9" t="n">
        <v>377</v>
      </c>
      <c r="O381" s="9" t="n">
        <v>377</v>
      </c>
      <c r="P381" s="9" t="n">
        <v>377</v>
      </c>
      <c r="Q381" s="7" t="inlineStr">
        <is>
          <t>Sí</t>
        </is>
      </c>
      <c r="R381" s="9">
        <f>IF(N381="","",IF(Q381="Sí",ROUND(N381/1.18,2),N381))</f>
        <v/>
      </c>
      <c r="S381" s="7" t="inlineStr">
        <is>
          <t>2026-09-09</t>
        </is>
      </c>
      <c r="T381" s="5" t="inlineStr">
        <is>
          <t>1 cotización de proveedores</t>
        </is>
      </c>
      <c r="AK381" s="5" t="inlineStr">
        <is>
          <t>medida: 7/8"</t>
        </is>
      </c>
    </row>
    <row r="382">
      <c r="A382" s="7" t="inlineStr">
        <is>
          <t>MAT-09-023</t>
        </is>
      </c>
      <c r="B382" s="7" t="inlineStr">
        <is>
          <t>Materiales</t>
        </is>
      </c>
      <c r="C382" s="7" t="inlineStr">
        <is>
          <t>Plomería, sanitarios y gas</t>
        </is>
      </c>
      <c r="D382" s="5" t="inlineStr">
        <is>
          <t>Bomba de cisterna de 1/2 HP</t>
        </is>
      </c>
      <c r="E382" s="5" t="inlineStr">
        <is>
          <t>La potencia es lo que se presupuesta; la marca va en la cotización</t>
        </is>
      </c>
      <c r="F382" s="5" t="inlineStr">
        <is>
          <t>Material retirado en almacén</t>
        </is>
      </c>
      <c r="G382" s="5" t="inlineStr">
        <is>
          <t>bomba, presurizadora, ladrona, centrífuga</t>
        </is>
      </c>
      <c r="H382" s="7" t="inlineStr">
        <is>
          <t>unidad</t>
        </is>
      </c>
      <c r="I382" s="7" t="inlineStr">
        <is>
          <t>Instalaciones</t>
        </is>
      </c>
      <c r="J382" s="7" t="inlineStr">
        <is>
          <t>estandar</t>
        </is>
      </c>
      <c r="K382" s="7" t="inlineStr">
        <is>
          <t>importado</t>
        </is>
      </c>
      <c r="L382" s="7" t="inlineStr">
        <is>
          <t>Verificado</t>
        </is>
      </c>
      <c r="M382" s="8" t="n">
        <v>1</v>
      </c>
      <c r="N382" s="9" t="n">
        <v>7106</v>
      </c>
      <c r="O382" s="9" t="n">
        <v>7106</v>
      </c>
      <c r="P382" s="9" t="n">
        <v>7106</v>
      </c>
      <c r="Q382" s="7" t="inlineStr">
        <is>
          <t>Sí</t>
        </is>
      </c>
      <c r="R382" s="9">
        <f>IF(N382="","",IF(Q382="Sí",ROUND(N382/1.18,2),N382))</f>
        <v/>
      </c>
      <c r="S382" s="7" t="inlineStr">
        <is>
          <t>2026-09-09</t>
        </is>
      </c>
      <c r="T382" s="5" t="inlineStr">
        <is>
          <t>1 cotización de proveedores</t>
        </is>
      </c>
      <c r="AK382" s="5" t="inlineStr">
        <is>
          <t>tipo: de cisterna · hp: 1/2</t>
        </is>
      </c>
    </row>
    <row r="383">
      <c r="A383" s="7" t="inlineStr">
        <is>
          <t>MAT-09-024</t>
        </is>
      </c>
      <c r="B383" s="7" t="inlineStr">
        <is>
          <t>Materiales</t>
        </is>
      </c>
      <c r="C383" s="7" t="inlineStr">
        <is>
          <t>Plomería, sanitarios y gas</t>
        </is>
      </c>
      <c r="D383" s="5" t="inlineStr">
        <is>
          <t>Bomba ladrona de 1/2 HP</t>
        </is>
      </c>
      <c r="E383" s="5" t="inlineStr">
        <is>
          <t>La potencia es lo que se presupuesta; la marca va en la cotización</t>
        </is>
      </c>
      <c r="F383" s="5" t="inlineStr">
        <is>
          <t>Material retirado en almacén</t>
        </is>
      </c>
      <c r="G383" s="5" t="inlineStr">
        <is>
          <t>bomba, presurizadora, ladrona, centrífuga</t>
        </is>
      </c>
      <c r="H383" s="7" t="inlineStr">
        <is>
          <t>unidad</t>
        </is>
      </c>
      <c r="I383" s="7" t="inlineStr">
        <is>
          <t>Instalaciones</t>
        </is>
      </c>
      <c r="J383" s="7" t="inlineStr">
        <is>
          <t>estandar</t>
        </is>
      </c>
      <c r="K383" s="7" t="inlineStr">
        <is>
          <t>importado</t>
        </is>
      </c>
      <c r="L383" s="7" t="inlineStr">
        <is>
          <t>Verificado</t>
        </is>
      </c>
      <c r="M383" s="8" t="n">
        <v>1</v>
      </c>
      <c r="N383" s="9" t="n">
        <v>3957</v>
      </c>
      <c r="O383" s="9" t="n">
        <v>2670</v>
      </c>
      <c r="P383" s="9" t="n">
        <v>6300</v>
      </c>
      <c r="Q383" s="7" t="inlineStr">
        <is>
          <t>Sí</t>
        </is>
      </c>
      <c r="R383" s="9">
        <f>IF(N383="","",IF(Q383="Sí",ROUND(N383/1.18,2),N383))</f>
        <v/>
      </c>
      <c r="S383" s="7" t="inlineStr">
        <is>
          <t>2026-09-09</t>
        </is>
      </c>
      <c r="T383" s="5" t="inlineStr">
        <is>
          <t>5 cotizaciones de proveedores</t>
        </is>
      </c>
      <c r="AK383" s="5" t="inlineStr">
        <is>
          <t>tipo: ladrona · hp: 1/2</t>
        </is>
      </c>
    </row>
    <row r="384">
      <c r="A384" s="7" t="inlineStr">
        <is>
          <t>MAT-09-025</t>
        </is>
      </c>
      <c r="B384" s="7" t="inlineStr">
        <is>
          <t>Materiales</t>
        </is>
      </c>
      <c r="C384" s="7" t="inlineStr">
        <is>
          <t>Plomería, sanitarios y gas</t>
        </is>
      </c>
      <c r="D384" s="5" t="inlineStr">
        <is>
          <t>Bomba presurizadora de 1/2 HP</t>
        </is>
      </c>
      <c r="E384" s="5" t="inlineStr">
        <is>
          <t>La potencia es lo que se presupuesta; la marca va en la cotización</t>
        </is>
      </c>
      <c r="F384" s="5" t="inlineStr">
        <is>
          <t>Material retirado en almacén</t>
        </is>
      </c>
      <c r="G384" s="5" t="inlineStr">
        <is>
          <t>bomba, presurizadora, ladrona, centrífuga</t>
        </is>
      </c>
      <c r="H384" s="7" t="inlineStr">
        <is>
          <t>unidad</t>
        </is>
      </c>
      <c r="I384" s="7" t="inlineStr">
        <is>
          <t>Instalaciones</t>
        </is>
      </c>
      <c r="J384" s="7" t="inlineStr">
        <is>
          <t>estandar</t>
        </is>
      </c>
      <c r="K384" s="7" t="inlineStr">
        <is>
          <t>importado</t>
        </is>
      </c>
      <c r="L384" s="7" t="inlineStr">
        <is>
          <t>Verificado</t>
        </is>
      </c>
      <c r="M384" s="8" t="n">
        <v>1</v>
      </c>
      <c r="N384" s="9" t="n">
        <v>5075</v>
      </c>
      <c r="O384" s="9" t="n">
        <v>5075</v>
      </c>
      <c r="P384" s="9" t="n">
        <v>5075</v>
      </c>
      <c r="Q384" s="7" t="inlineStr">
        <is>
          <t>Sí</t>
        </is>
      </c>
      <c r="R384" s="9">
        <f>IF(N384="","",IF(Q384="Sí",ROUND(N384/1.18,2),N384))</f>
        <v/>
      </c>
      <c r="S384" s="7" t="inlineStr">
        <is>
          <t>2026-09-09</t>
        </is>
      </c>
      <c r="T384" s="5" t="inlineStr">
        <is>
          <t>1 cotización de proveedores</t>
        </is>
      </c>
      <c r="AK384" s="5" t="inlineStr">
        <is>
          <t>tipo: presurizadora · hp: 1/2</t>
        </is>
      </c>
    </row>
    <row r="385">
      <c r="A385" s="7" t="inlineStr">
        <is>
          <t>MAT-09-026</t>
        </is>
      </c>
      <c r="B385" s="7" t="inlineStr">
        <is>
          <t>Materiales</t>
        </is>
      </c>
      <c r="C385" s="7" t="inlineStr">
        <is>
          <t>Plomería, sanitarios y gas</t>
        </is>
      </c>
      <c r="D385" s="5" t="inlineStr">
        <is>
          <t>Bomba presurizadora de 1/3 HP</t>
        </is>
      </c>
      <c r="E385" s="5" t="inlineStr">
        <is>
          <t>La potencia es lo que se presupuesta; la marca va en la cotización</t>
        </is>
      </c>
      <c r="F385" s="5" t="inlineStr">
        <is>
          <t>Material retirado en almacén</t>
        </is>
      </c>
      <c r="G385" s="5" t="inlineStr">
        <is>
          <t>bomba, presurizadora, ladrona, centrífuga</t>
        </is>
      </c>
      <c r="H385" s="7" t="inlineStr">
        <is>
          <t>unidad</t>
        </is>
      </c>
      <c r="I385" s="7" t="inlineStr">
        <is>
          <t>Instalaciones</t>
        </is>
      </c>
      <c r="J385" s="7" t="inlineStr">
        <is>
          <t>estandar</t>
        </is>
      </c>
      <c r="K385" s="7" t="inlineStr">
        <is>
          <t>importado</t>
        </is>
      </c>
      <c r="L385" s="7" t="inlineStr">
        <is>
          <t>Verificado</t>
        </is>
      </c>
      <c r="M385" s="8" t="n">
        <v>1</v>
      </c>
      <c r="N385" s="9" t="n">
        <v>4914</v>
      </c>
      <c r="O385" s="9" t="n">
        <v>4914</v>
      </c>
      <c r="P385" s="9" t="n">
        <v>4914</v>
      </c>
      <c r="Q385" s="7" t="inlineStr">
        <is>
          <t>Sí</t>
        </is>
      </c>
      <c r="R385" s="9">
        <f>IF(N385="","",IF(Q385="Sí",ROUND(N385/1.18,2),N385))</f>
        <v/>
      </c>
      <c r="S385" s="7" t="inlineStr">
        <is>
          <t>2026-09-09</t>
        </is>
      </c>
      <c r="T385" s="5" t="inlineStr">
        <is>
          <t>1 cotización de proveedores</t>
        </is>
      </c>
      <c r="AK385" s="5" t="inlineStr">
        <is>
          <t>tipo: presurizadora · hp: 1/3</t>
        </is>
      </c>
    </row>
    <row r="386">
      <c r="A386" s="7" t="inlineStr">
        <is>
          <t>MAT-09-027</t>
        </is>
      </c>
      <c r="B386" s="7" t="inlineStr">
        <is>
          <t>Materiales</t>
        </is>
      </c>
      <c r="C386" s="7" t="inlineStr">
        <is>
          <t>Plomería, sanitarios y gas</t>
        </is>
      </c>
      <c r="D386" s="5" t="inlineStr">
        <is>
          <t>Bomba presurizadora de 1/6 HP</t>
        </is>
      </c>
      <c r="E386" s="5" t="inlineStr">
        <is>
          <t>La potencia es lo que se presupuesta; la marca va en la cotización</t>
        </is>
      </c>
      <c r="F386" s="5" t="inlineStr">
        <is>
          <t>Material retirado en almacén</t>
        </is>
      </c>
      <c r="G386" s="5" t="inlineStr">
        <is>
          <t>bomba, presurizadora, ladrona, centrífuga</t>
        </is>
      </c>
      <c r="H386" s="7" t="inlineStr">
        <is>
          <t>unidad</t>
        </is>
      </c>
      <c r="I386" s="7" t="inlineStr">
        <is>
          <t>Instalaciones</t>
        </is>
      </c>
      <c r="J386" s="7" t="inlineStr">
        <is>
          <t>estandar</t>
        </is>
      </c>
      <c r="K386" s="7" t="inlineStr">
        <is>
          <t>importado</t>
        </is>
      </c>
      <c r="L386" s="7" t="inlineStr">
        <is>
          <t>Verificado</t>
        </is>
      </c>
      <c r="M386" s="8" t="n">
        <v>1</v>
      </c>
      <c r="N386" s="9" t="n">
        <v>2911</v>
      </c>
      <c r="O386" s="9" t="n">
        <v>2911</v>
      </c>
      <c r="P386" s="9" t="n">
        <v>2911</v>
      </c>
      <c r="Q386" s="7" t="inlineStr">
        <is>
          <t>Sí</t>
        </is>
      </c>
      <c r="R386" s="9">
        <f>IF(N386="","",IF(Q386="Sí",ROUND(N386/1.18,2),N386))</f>
        <v/>
      </c>
      <c r="S386" s="7" t="inlineStr">
        <is>
          <t>2026-09-09</t>
        </is>
      </c>
      <c r="T386" s="5" t="inlineStr">
        <is>
          <t>1 cotización de proveedores</t>
        </is>
      </c>
      <c r="AK386" s="5" t="inlineStr">
        <is>
          <t>tipo: presurizadora · hp: 1/6</t>
        </is>
      </c>
    </row>
    <row r="387">
      <c r="A387" s="7" t="inlineStr">
        <is>
          <t>MAT-09-028</t>
        </is>
      </c>
      <c r="B387" s="7" t="inlineStr">
        <is>
          <t>Materiales</t>
        </is>
      </c>
      <c r="C387" s="7" t="inlineStr">
        <is>
          <t>Plomería, sanitarios y gas</t>
        </is>
      </c>
      <c r="D387" s="5" t="inlineStr">
        <is>
          <t>Tanque presurizado de 24 litros</t>
        </is>
      </c>
      <c r="E387" s="5" t="inlineStr">
        <is>
          <t>Acumula presión para que la bomba no arranque en cada apertura</t>
        </is>
      </c>
      <c r="F387" s="5" t="inlineStr">
        <is>
          <t>Material retirado en almacén</t>
        </is>
      </c>
      <c r="G387" s="5" t="inlineStr">
        <is>
          <t>tanque presurizado, hidroneumático</t>
        </is>
      </c>
      <c r="H387" s="7" t="inlineStr">
        <is>
          <t>unidad</t>
        </is>
      </c>
      <c r="I387" s="7" t="inlineStr">
        <is>
          <t>Instalaciones</t>
        </is>
      </c>
      <c r="J387" s="7" t="inlineStr">
        <is>
          <t>estandar</t>
        </is>
      </c>
      <c r="K387" s="7" t="inlineStr">
        <is>
          <t>importado</t>
        </is>
      </c>
      <c r="L387" s="7" t="inlineStr">
        <is>
          <t>Verificado</t>
        </is>
      </c>
      <c r="M387" s="8" t="n">
        <v>1</v>
      </c>
      <c r="N387" s="9" t="n">
        <v>1825</v>
      </c>
      <c r="O387" s="9" t="n">
        <v>1825</v>
      </c>
      <c r="P387" s="9" t="n">
        <v>1825</v>
      </c>
      <c r="Q387" s="7" t="inlineStr">
        <is>
          <t>Sí</t>
        </is>
      </c>
      <c r="R387" s="9">
        <f>IF(N387="","",IF(Q387="Sí",ROUND(N387/1.18,2),N387))</f>
        <v/>
      </c>
      <c r="S387" s="7" t="inlineStr">
        <is>
          <t>2026-09-09</t>
        </is>
      </c>
      <c r="T387" s="5" t="inlineStr">
        <is>
          <t>1 cotización de proveedores</t>
        </is>
      </c>
      <c r="AK387" s="5" t="inlineStr">
        <is>
          <t>litros: 24</t>
        </is>
      </c>
    </row>
    <row r="388">
      <c r="A388" s="7" t="inlineStr">
        <is>
          <t>MAT-09-029</t>
        </is>
      </c>
      <c r="B388" s="7" t="inlineStr">
        <is>
          <t>Materiales</t>
        </is>
      </c>
      <c r="C388" s="7" t="inlineStr">
        <is>
          <t>Plomería, sanitarios y gas</t>
        </is>
      </c>
      <c r="D388" s="5" t="inlineStr">
        <is>
          <t>Interruptor automático de presión 20–40 PSI</t>
        </is>
      </c>
      <c r="E388" s="5" t="inlineStr">
        <is>
          <t>Arranca y para la bomba según la presión de la línea</t>
        </is>
      </c>
      <c r="F388" s="5" t="inlineStr">
        <is>
          <t>Material retirado en almacén</t>
        </is>
      </c>
      <c r="G388" s="5" t="inlineStr">
        <is>
          <t>interruptor de presión, presostato, automático de bomba</t>
        </is>
      </c>
      <c r="H388" s="7" t="inlineStr">
        <is>
          <t>unidad</t>
        </is>
      </c>
      <c r="I388" s="7" t="inlineStr">
        <is>
          <t>Instalaciones</t>
        </is>
      </c>
      <c r="J388" s="7" t="inlineStr">
        <is>
          <t>estandar</t>
        </is>
      </c>
      <c r="K388" s="7" t="inlineStr">
        <is>
          <t>importado</t>
        </is>
      </c>
      <c r="L388" s="7" t="inlineStr">
        <is>
          <t>Verificado</t>
        </is>
      </c>
      <c r="M388" s="8" t="n">
        <v>1</v>
      </c>
      <c r="N388" s="9" t="n">
        <v>1666</v>
      </c>
      <c r="O388" s="9" t="n">
        <v>1666</v>
      </c>
      <c r="P388" s="9" t="n">
        <v>1666</v>
      </c>
      <c r="Q388" s="7" t="inlineStr">
        <is>
          <t>Sí</t>
        </is>
      </c>
      <c r="R388" s="9">
        <f>IF(N388="","",IF(Q388="Sí",ROUND(N388/1.18,2),N388))</f>
        <v/>
      </c>
      <c r="S388" s="7" t="inlineStr">
        <is>
          <t>2026-09-09</t>
        </is>
      </c>
      <c r="T388" s="5" t="inlineStr">
        <is>
          <t>1 cotización de proveedores</t>
        </is>
      </c>
      <c r="AK388" s="5" t="inlineStr">
        <is>
          <t>rango: 20–40</t>
        </is>
      </c>
    </row>
    <row r="389">
      <c r="A389" s="7" t="inlineStr">
        <is>
          <t>MAT-09-030</t>
        </is>
      </c>
      <c r="B389" s="7" t="inlineStr">
        <is>
          <t>Materiales</t>
        </is>
      </c>
      <c r="C389" s="7" t="inlineStr">
        <is>
          <t>Plomería, sanitarios y gas</t>
        </is>
      </c>
      <c r="D389" s="5" t="inlineStr">
        <is>
          <t>Interruptor automático de presión 30–50 PSI</t>
        </is>
      </c>
      <c r="E389" s="5" t="inlineStr">
        <is>
          <t>Arranca y para la bomba según la presión de la línea</t>
        </is>
      </c>
      <c r="F389" s="5" t="inlineStr">
        <is>
          <t>Material retirado en almacén</t>
        </is>
      </c>
      <c r="G389" s="5" t="inlineStr">
        <is>
          <t>interruptor de presión, presostato, automático de bomba</t>
        </is>
      </c>
      <c r="H389" s="7" t="inlineStr">
        <is>
          <t>unidad</t>
        </is>
      </c>
      <c r="I389" s="7" t="inlineStr">
        <is>
          <t>Instalaciones</t>
        </is>
      </c>
      <c r="J389" s="7" t="inlineStr">
        <is>
          <t>estandar</t>
        </is>
      </c>
      <c r="K389" s="7" t="inlineStr">
        <is>
          <t>importado</t>
        </is>
      </c>
      <c r="L389" s="7" t="inlineStr">
        <is>
          <t>Verificado</t>
        </is>
      </c>
      <c r="M389" s="8" t="n">
        <v>1</v>
      </c>
      <c r="N389" s="9" t="n">
        <v>1631</v>
      </c>
      <c r="O389" s="9" t="n">
        <v>1631</v>
      </c>
      <c r="P389" s="9" t="n">
        <v>1631</v>
      </c>
      <c r="Q389" s="7" t="inlineStr">
        <is>
          <t>Sí</t>
        </is>
      </c>
      <c r="R389" s="9">
        <f>IF(N389="","",IF(Q389="Sí",ROUND(N389/1.18,2),N389))</f>
        <v/>
      </c>
      <c r="S389" s="7" t="inlineStr">
        <is>
          <t>2026-09-09</t>
        </is>
      </c>
      <c r="T389" s="5" t="inlineStr">
        <is>
          <t>1 cotización de proveedores</t>
        </is>
      </c>
      <c r="AK389" s="5" t="inlineStr">
        <is>
          <t>rango: 30–50</t>
        </is>
      </c>
    </row>
    <row r="390">
      <c r="A390" s="7" t="inlineStr">
        <is>
          <t>MAT-09-031</t>
        </is>
      </c>
      <c r="B390" s="7" t="inlineStr">
        <is>
          <t>Materiales</t>
        </is>
      </c>
      <c r="C390" s="7" t="inlineStr">
        <is>
          <t>Plomería, sanitarios y gas</t>
        </is>
      </c>
      <c r="D390" s="5" t="inlineStr">
        <is>
          <t>Interruptor automático de presión 40–60 PSI</t>
        </is>
      </c>
      <c r="E390" s="5" t="inlineStr">
        <is>
          <t>Arranca y para la bomba según la presión de la línea</t>
        </is>
      </c>
      <c r="F390" s="5" t="inlineStr">
        <is>
          <t>Material retirado en almacén</t>
        </is>
      </c>
      <c r="G390" s="5" t="inlineStr">
        <is>
          <t>interruptor de presión, presostato, automático de bomba</t>
        </is>
      </c>
      <c r="H390" s="7" t="inlineStr">
        <is>
          <t>unidad</t>
        </is>
      </c>
      <c r="I390" s="7" t="inlineStr">
        <is>
          <t>Instalaciones</t>
        </is>
      </c>
      <c r="J390" s="7" t="inlineStr">
        <is>
          <t>estandar</t>
        </is>
      </c>
      <c r="K390" s="7" t="inlineStr">
        <is>
          <t>importado</t>
        </is>
      </c>
      <c r="L390" s="7" t="inlineStr">
        <is>
          <t>Verificado</t>
        </is>
      </c>
      <c r="M390" s="8" t="n">
        <v>1</v>
      </c>
      <c r="N390" s="9" t="n">
        <v>1688</v>
      </c>
      <c r="O390" s="9" t="n">
        <v>1688</v>
      </c>
      <c r="P390" s="9" t="n">
        <v>1688</v>
      </c>
      <c r="Q390" s="7" t="inlineStr">
        <is>
          <t>Sí</t>
        </is>
      </c>
      <c r="R390" s="9">
        <f>IF(N390="","",IF(Q390="Sí",ROUND(N390/1.18,2),N390))</f>
        <v/>
      </c>
      <c r="S390" s="7" t="inlineStr">
        <is>
          <t>2026-09-09</t>
        </is>
      </c>
      <c r="T390" s="5" t="inlineStr">
        <is>
          <t>1 cotización de proveedores</t>
        </is>
      </c>
      <c r="AK390" s="5" t="inlineStr">
        <is>
          <t>rango: 40–60</t>
        </is>
      </c>
    </row>
    <row r="391">
      <c r="A391" s="7" t="inlineStr">
        <is>
          <t>MAT-09-032</t>
        </is>
      </c>
      <c r="B391" s="7" t="inlineStr">
        <is>
          <t>Materiales</t>
        </is>
      </c>
      <c r="C391" s="7" t="inlineStr">
        <is>
          <t>Plomería, sanitarios y gas</t>
        </is>
      </c>
      <c r="D391" s="5" t="inlineStr">
        <is>
          <t>Interruptor de flotante eléctrico</t>
        </is>
      </c>
      <c r="E391" s="5" t="inlineStr">
        <is>
          <t>Corta la bomba cuando la cisterna se vacía o el tinaco se llena</t>
        </is>
      </c>
      <c r="F391" s="5" t="inlineStr">
        <is>
          <t>Material retirado en almacén</t>
        </is>
      </c>
      <c r="G391" s="5" t="inlineStr">
        <is>
          <t>flotante eléctrico, interruptor de nivel, boya eléctrica</t>
        </is>
      </c>
      <c r="H391" s="7" t="inlineStr">
        <is>
          <t>unidad</t>
        </is>
      </c>
      <c r="I391" s="7" t="inlineStr">
        <is>
          <t>Instalaciones</t>
        </is>
      </c>
      <c r="J391" s="7" t="inlineStr">
        <is>
          <t>estandar</t>
        </is>
      </c>
      <c r="K391" s="7" t="inlineStr">
        <is>
          <t>importado</t>
        </is>
      </c>
      <c r="L391" s="7" t="inlineStr">
        <is>
          <t>Verificado</t>
        </is>
      </c>
      <c r="M391" s="8" t="n">
        <v>1</v>
      </c>
      <c r="N391" s="9" t="n">
        <v>1072</v>
      </c>
      <c r="O391" s="9" t="n">
        <v>690</v>
      </c>
      <c r="P391" s="9" t="n">
        <v>1454</v>
      </c>
      <c r="Q391" s="7" t="inlineStr">
        <is>
          <t>Sí</t>
        </is>
      </c>
      <c r="R391" s="9">
        <f>IF(N391="","",IF(Q391="Sí",ROUND(N391/1.18,2),N391))</f>
        <v/>
      </c>
      <c r="S391" s="7" t="inlineStr">
        <is>
          <t>2026-09-09</t>
        </is>
      </c>
      <c r="T391" s="5" t="inlineStr">
        <is>
          <t>2 cotizaciones de proveedores</t>
        </is>
      </c>
    </row>
    <row r="392">
      <c r="A392" s="7" t="inlineStr">
        <is>
          <t>MAT-09-033</t>
        </is>
      </c>
      <c r="B392" s="7" t="inlineStr">
        <is>
          <t>Materiales</t>
        </is>
      </c>
      <c r="C392" s="7" t="inlineStr">
        <is>
          <t>Plomería, sanitarios y gas</t>
        </is>
      </c>
      <c r="D392" s="5" t="inlineStr">
        <is>
          <t>Control automático de bomba 1"</t>
        </is>
      </c>
      <c r="E392" s="5" t="inlineStr">
        <is>
          <t>Arranca la bomba por flujo, sin tanque presurizado</t>
        </is>
      </c>
      <c r="F392" s="5" t="inlineStr">
        <is>
          <t>Material retirado en almacén</t>
        </is>
      </c>
      <c r="G392" s="5" t="inlineStr">
        <is>
          <t>control automático, press control</t>
        </is>
      </c>
      <c r="H392" s="7" t="inlineStr">
        <is>
          <t>unidad</t>
        </is>
      </c>
      <c r="I392" s="7" t="inlineStr">
        <is>
          <t>Instalaciones</t>
        </is>
      </c>
      <c r="J392" s="7" t="inlineStr">
        <is>
          <t>estandar</t>
        </is>
      </c>
      <c r="K392" s="7" t="inlineStr">
        <is>
          <t>importado</t>
        </is>
      </c>
      <c r="L392" s="7" t="inlineStr">
        <is>
          <t>Verificado</t>
        </is>
      </c>
      <c r="M392" s="8" t="n">
        <v>1</v>
      </c>
      <c r="N392" s="9" t="n">
        <v>3178</v>
      </c>
      <c r="O392" s="9" t="n">
        <v>3178</v>
      </c>
      <c r="P392" s="9" t="n">
        <v>3178</v>
      </c>
      <c r="Q392" s="7" t="inlineStr">
        <is>
          <t>Sí</t>
        </is>
      </c>
      <c r="R392" s="9">
        <f>IF(N392="","",IF(Q392="Sí",ROUND(N392/1.18,2),N392))</f>
        <v/>
      </c>
      <c r="S392" s="7" t="inlineStr">
        <is>
          <t>2026-09-09</t>
        </is>
      </c>
      <c r="T392" s="5" t="inlineStr">
        <is>
          <t>1 cotización de proveedores</t>
        </is>
      </c>
      <c r="AK392" s="5" t="inlineStr">
        <is>
          <t>medida: 1"</t>
        </is>
      </c>
    </row>
    <row r="393">
      <c r="A393" s="7" t="inlineStr">
        <is>
          <t>MAT-09-034</t>
        </is>
      </c>
      <c r="B393" s="7" t="inlineStr">
        <is>
          <t>Materiales</t>
        </is>
      </c>
      <c r="C393" s="7" t="inlineStr">
        <is>
          <t>Plomería, sanitarios y gas</t>
        </is>
      </c>
      <c r="D393" s="5" t="inlineStr">
        <is>
          <t>Manómetro de glicerina de 150 PSI</t>
        </is>
      </c>
      <c r="E393" s="5" t="inlineStr">
        <is>
          <t>Mide la presión de la línea. El de glicerina aguanta la vibración de la bomba</t>
        </is>
      </c>
      <c r="F393" s="5" t="inlineStr">
        <is>
          <t>Material retirado en almacén</t>
        </is>
      </c>
      <c r="G393" s="5" t="inlineStr">
        <is>
          <t>manómetro, medidor de presión</t>
        </is>
      </c>
      <c r="H393" s="7" t="inlineStr">
        <is>
          <t>unidad</t>
        </is>
      </c>
      <c r="I393" s="7" t="inlineStr">
        <is>
          <t>Instalaciones</t>
        </is>
      </c>
      <c r="J393" s="7" t="inlineStr">
        <is>
          <t>estandar</t>
        </is>
      </c>
      <c r="K393" s="7" t="inlineStr">
        <is>
          <t>importado</t>
        </is>
      </c>
      <c r="L393" s="7" t="inlineStr">
        <is>
          <t>Verificado</t>
        </is>
      </c>
      <c r="M393" s="8" t="n">
        <v>1</v>
      </c>
      <c r="N393" s="9" t="n">
        <v>990</v>
      </c>
      <c r="O393" s="9" t="n">
        <v>990</v>
      </c>
      <c r="P393" s="9" t="n">
        <v>990</v>
      </c>
      <c r="Q393" s="7" t="inlineStr">
        <is>
          <t>Sí</t>
        </is>
      </c>
      <c r="R393" s="9">
        <f>IF(N393="","",IF(Q393="Sí",ROUND(N393/1.18,2),N393))</f>
        <v/>
      </c>
      <c r="S393" s="7" t="inlineStr">
        <is>
          <t>2026-09-09</t>
        </is>
      </c>
      <c r="T393" s="5" t="inlineStr">
        <is>
          <t>1 cotización de proveedores</t>
        </is>
      </c>
      <c r="AK393" s="5" t="inlineStr">
        <is>
          <t>psi: 150 · tipo: de glicerina</t>
        </is>
      </c>
    </row>
    <row r="394">
      <c r="A394" s="7" t="inlineStr">
        <is>
          <t>MAT-09-035</t>
        </is>
      </c>
      <c r="B394" s="7" t="inlineStr">
        <is>
          <t>Materiales</t>
        </is>
      </c>
      <c r="C394" s="7" t="inlineStr">
        <is>
          <t>Plomería, sanitarios y gas</t>
        </is>
      </c>
      <c r="D394" s="5" t="inlineStr">
        <is>
          <t>Manómetro de glicerina de 90 PSI</t>
        </is>
      </c>
      <c r="E394" s="5" t="inlineStr">
        <is>
          <t>Mide la presión de la línea. El de glicerina aguanta la vibración de la bomba</t>
        </is>
      </c>
      <c r="F394" s="5" t="inlineStr">
        <is>
          <t>Material retirado en almacén</t>
        </is>
      </c>
      <c r="G394" s="5" t="inlineStr">
        <is>
          <t>manómetro, medidor de presión</t>
        </is>
      </c>
      <c r="H394" s="7" t="inlineStr">
        <is>
          <t>unidad</t>
        </is>
      </c>
      <c r="I394" s="7" t="inlineStr">
        <is>
          <t>Instalaciones</t>
        </is>
      </c>
      <c r="J394" s="7" t="inlineStr">
        <is>
          <t>estandar</t>
        </is>
      </c>
      <c r="K394" s="7" t="inlineStr">
        <is>
          <t>importado</t>
        </is>
      </c>
      <c r="L394" s="7" t="inlineStr">
        <is>
          <t>Verificado</t>
        </is>
      </c>
      <c r="M394" s="8" t="n">
        <v>1</v>
      </c>
      <c r="N394" s="9" t="n">
        <v>905</v>
      </c>
      <c r="O394" s="9" t="n">
        <v>905</v>
      </c>
      <c r="P394" s="9" t="n">
        <v>905</v>
      </c>
      <c r="Q394" s="7" t="inlineStr">
        <is>
          <t>Sí</t>
        </is>
      </c>
      <c r="R394" s="9">
        <f>IF(N394="","",IF(Q394="Sí",ROUND(N394/1.18,2),N394))</f>
        <v/>
      </c>
      <c r="S394" s="7" t="inlineStr">
        <is>
          <t>2026-09-09</t>
        </is>
      </c>
      <c r="T394" s="5" t="inlineStr">
        <is>
          <t>1 cotización de proveedores</t>
        </is>
      </c>
      <c r="AK394" s="5" t="inlineStr">
        <is>
          <t>psi: 90 · tipo: de glicerina</t>
        </is>
      </c>
    </row>
    <row r="395">
      <c r="A395" s="7" t="inlineStr">
        <is>
          <t>MAT-09-036</t>
        </is>
      </c>
      <c r="B395" s="7" t="inlineStr">
        <is>
          <t>Materiales</t>
        </is>
      </c>
      <c r="C395" s="7" t="inlineStr">
        <is>
          <t>Plomería, sanitarios y gas</t>
        </is>
      </c>
      <c r="D395" s="5" t="inlineStr">
        <is>
          <t>Manómetro seco de 90 PSI</t>
        </is>
      </c>
      <c r="E395" s="5" t="inlineStr">
        <is>
          <t>Mide la presión de la línea. El de glicerina aguanta la vibración de la bomba</t>
        </is>
      </c>
      <c r="F395" s="5" t="inlineStr">
        <is>
          <t>Material retirado en almacén</t>
        </is>
      </c>
      <c r="G395" s="5" t="inlineStr">
        <is>
          <t>manómetro, medidor de presión</t>
        </is>
      </c>
      <c r="H395" s="7" t="inlineStr">
        <is>
          <t>unidad</t>
        </is>
      </c>
      <c r="I395" s="7" t="inlineStr">
        <is>
          <t>Instalaciones</t>
        </is>
      </c>
      <c r="J395" s="7" t="inlineStr">
        <is>
          <t>estandar</t>
        </is>
      </c>
      <c r="K395" s="7" t="inlineStr">
        <is>
          <t>importado</t>
        </is>
      </c>
      <c r="L395" s="7" t="inlineStr">
        <is>
          <t>Verificado</t>
        </is>
      </c>
      <c r="M395" s="8" t="n">
        <v>1</v>
      </c>
      <c r="N395" s="9" t="n">
        <v>407</v>
      </c>
      <c r="O395" s="9" t="n">
        <v>407</v>
      </c>
      <c r="P395" s="9" t="n">
        <v>407</v>
      </c>
      <c r="Q395" s="7" t="inlineStr">
        <is>
          <t>Sí</t>
        </is>
      </c>
      <c r="R395" s="9">
        <f>IF(N395="","",IF(Q395="Sí",ROUND(N395/1.18,2),N395))</f>
        <v/>
      </c>
      <c r="S395" s="7" t="inlineStr">
        <is>
          <t>2026-09-09</t>
        </is>
      </c>
      <c r="T395" s="5" t="inlineStr">
        <is>
          <t>1 cotización de proveedores</t>
        </is>
      </c>
      <c r="AK395" s="5" t="inlineStr">
        <is>
          <t>psi: 90 · tipo: seco</t>
        </is>
      </c>
    </row>
    <row r="396">
      <c r="A396" s="7" t="inlineStr">
        <is>
          <t>MAT-09-037</t>
        </is>
      </c>
      <c r="B396" s="7" t="inlineStr">
        <is>
          <t>Materiales</t>
        </is>
      </c>
      <c r="C396" s="7" t="inlineStr">
        <is>
          <t>Plomería, sanitarios y gas</t>
        </is>
      </c>
      <c r="D396" s="5" t="inlineStr">
        <is>
          <t>Calentador de agua a gas de 8 litros por minuto</t>
        </is>
      </c>
      <c r="E396" s="5" t="inlineStr">
        <is>
          <t>El de acumulación se mide en galones y el de paso, en litros por minuto</t>
        </is>
      </c>
      <c r="F396" s="5" t="inlineStr">
        <is>
          <t>Material retirado en almacén</t>
        </is>
      </c>
      <c r="G396" s="5" t="inlineStr">
        <is>
          <t>calentador, calentón, boiler, termo</t>
        </is>
      </c>
      <c r="H396" s="7" t="inlineStr">
        <is>
          <t>unidad</t>
        </is>
      </c>
      <c r="I396" s="7" t="inlineStr">
        <is>
          <t>Instalaciones</t>
        </is>
      </c>
      <c r="J396" s="7" t="inlineStr">
        <is>
          <t>estandar</t>
        </is>
      </c>
      <c r="K396" s="7" t="inlineStr">
        <is>
          <t>importado</t>
        </is>
      </c>
      <c r="L396" s="7" t="inlineStr">
        <is>
          <t>Verificado</t>
        </is>
      </c>
      <c r="M396" s="8" t="n">
        <v>1</v>
      </c>
      <c r="N396" s="9" t="n">
        <v>10670</v>
      </c>
      <c r="O396" s="9" t="n">
        <v>5395</v>
      </c>
      <c r="P396" s="9" t="n">
        <v>15945</v>
      </c>
      <c r="Q396" s="7" t="inlineStr">
        <is>
          <t>Sí</t>
        </is>
      </c>
      <c r="R396" s="9">
        <f>IF(N396="","",IF(Q396="Sí",ROUND(N396/1.18,2),N396))</f>
        <v/>
      </c>
      <c r="S396" s="7" t="inlineStr">
        <is>
          <t>2026-09-09</t>
        </is>
      </c>
      <c r="T396" s="5" t="inlineStr">
        <is>
          <t>2 cotizaciones de proveedores</t>
        </is>
      </c>
      <c r="AK396" s="5" t="inlineStr">
        <is>
          <t>energia: a gas · capacidad: 8 litros por minuto</t>
        </is>
      </c>
    </row>
    <row r="397">
      <c r="A397" s="7" t="inlineStr">
        <is>
          <t>MAT-09-038</t>
        </is>
      </c>
      <c r="B397" s="7" t="inlineStr">
        <is>
          <t>Materiales</t>
        </is>
      </c>
      <c r="C397" s="7" t="inlineStr">
        <is>
          <t>Plomería, sanitarios y gas</t>
        </is>
      </c>
      <c r="D397" s="5" t="inlineStr">
        <is>
          <t>Calentador de agua eléctrico de 6 galones</t>
        </is>
      </c>
      <c r="E397" s="5" t="inlineStr">
        <is>
          <t>El de acumulación se mide en galones y el de paso, en litros por minuto</t>
        </is>
      </c>
      <c r="F397" s="5" t="inlineStr">
        <is>
          <t>Material retirado en almacén</t>
        </is>
      </c>
      <c r="G397" s="5" t="inlineStr">
        <is>
          <t>calentador, calentón, boiler, termo</t>
        </is>
      </c>
      <c r="H397" s="7" t="inlineStr">
        <is>
          <t>unidad</t>
        </is>
      </c>
      <c r="I397" s="7" t="inlineStr">
        <is>
          <t>Instalaciones</t>
        </is>
      </c>
      <c r="J397" s="7" t="inlineStr">
        <is>
          <t>estandar</t>
        </is>
      </c>
      <c r="K397" s="7" t="inlineStr">
        <is>
          <t>importado</t>
        </is>
      </c>
      <c r="L397" s="7" t="inlineStr">
        <is>
          <t>Verificado</t>
        </is>
      </c>
      <c r="M397" s="8" t="n">
        <v>1</v>
      </c>
      <c r="N397" s="9" t="n">
        <v>10291</v>
      </c>
      <c r="O397" s="9" t="n">
        <v>10291</v>
      </c>
      <c r="P397" s="9" t="n">
        <v>10291</v>
      </c>
      <c r="Q397" s="7" t="inlineStr">
        <is>
          <t>Sí</t>
        </is>
      </c>
      <c r="R397" s="9">
        <f>IF(N397="","",IF(Q397="Sí",ROUND(N397/1.18,2),N397))</f>
        <v/>
      </c>
      <c r="S397" s="7" t="inlineStr">
        <is>
          <t>2026-09-09</t>
        </is>
      </c>
      <c r="T397" s="5" t="inlineStr">
        <is>
          <t>1 cotización de proveedores</t>
        </is>
      </c>
      <c r="AK397" s="5" t="inlineStr">
        <is>
          <t>energia: eléctrico · capacidad: 6 galones</t>
        </is>
      </c>
    </row>
    <row r="398">
      <c r="A398" s="7" t="inlineStr">
        <is>
          <t>MAT-09-039</t>
        </is>
      </c>
      <c r="B398" s="7" t="inlineStr">
        <is>
          <t>Materiales</t>
        </is>
      </c>
      <c r="C398" s="7" t="inlineStr">
        <is>
          <t>Plomería, sanitarios y gas</t>
        </is>
      </c>
      <c r="D398" s="5" t="inlineStr">
        <is>
          <t>Calentador de agua eléctrico de 7 kW</t>
        </is>
      </c>
      <c r="E398" s="5" t="inlineStr">
        <is>
          <t>El de acumulación se mide en galones y el de paso, en litros por minuto</t>
        </is>
      </c>
      <c r="F398" s="5" t="inlineStr">
        <is>
          <t>Material retirado en almacén</t>
        </is>
      </c>
      <c r="G398" s="5" t="inlineStr">
        <is>
          <t>calentador, calentón, boiler, termo</t>
        </is>
      </c>
      <c r="H398" s="7" t="inlineStr">
        <is>
          <t>unidad</t>
        </is>
      </c>
      <c r="I398" s="7" t="inlineStr">
        <is>
          <t>Instalaciones</t>
        </is>
      </c>
      <c r="J398" s="7" t="inlineStr">
        <is>
          <t>estandar</t>
        </is>
      </c>
      <c r="K398" s="7" t="inlineStr">
        <is>
          <t>importado</t>
        </is>
      </c>
      <c r="L398" s="7" t="inlineStr">
        <is>
          <t>Verificado</t>
        </is>
      </c>
      <c r="M398" s="8" t="n">
        <v>1</v>
      </c>
      <c r="N398" s="9" t="n">
        <v>20503</v>
      </c>
      <c r="O398" s="9" t="n">
        <v>20503</v>
      </c>
      <c r="P398" s="9" t="n">
        <v>20503</v>
      </c>
      <c r="Q398" s="7" t="inlineStr">
        <is>
          <t>Sí</t>
        </is>
      </c>
      <c r="R398" s="9">
        <f>IF(N398="","",IF(Q398="Sí",ROUND(N398/1.18,2),N398))</f>
        <v/>
      </c>
      <c r="S398" s="7" t="inlineStr">
        <is>
          <t>2026-09-09</t>
        </is>
      </c>
      <c r="T398" s="5" t="inlineStr">
        <is>
          <t>1 cotización de proveedores</t>
        </is>
      </c>
      <c r="AK398" s="5" t="inlineStr">
        <is>
          <t>energia: eléctrico · capacidad: 7 kW</t>
        </is>
      </c>
    </row>
    <row r="399">
      <c r="A399" s="7" t="inlineStr">
        <is>
          <t>MAT-09-040</t>
        </is>
      </c>
      <c r="B399" s="7" t="inlineStr">
        <is>
          <t>Materiales</t>
        </is>
      </c>
      <c r="C399" s="7" t="inlineStr">
        <is>
          <t>Plomería, sanitarios y gas</t>
        </is>
      </c>
      <c r="D399" s="5" t="inlineStr">
        <is>
          <t>Calentador de agua eléctrico de 8 galones</t>
        </is>
      </c>
      <c r="E399" s="5" t="inlineStr">
        <is>
          <t>El de acumulación se mide en galones y el de paso, en litros por minuto</t>
        </is>
      </c>
      <c r="F399" s="5" t="inlineStr">
        <is>
          <t>Material retirado en almacén</t>
        </is>
      </c>
      <c r="G399" s="5" t="inlineStr">
        <is>
          <t>calentador, calentón, boiler, termo</t>
        </is>
      </c>
      <c r="H399" s="7" t="inlineStr">
        <is>
          <t>unidad</t>
        </is>
      </c>
      <c r="I399" s="7" t="inlineStr">
        <is>
          <t>Instalaciones</t>
        </is>
      </c>
      <c r="J399" s="7" t="inlineStr">
        <is>
          <t>estandar</t>
        </is>
      </c>
      <c r="K399" s="7" t="inlineStr">
        <is>
          <t>importado</t>
        </is>
      </c>
      <c r="L399" s="7" t="inlineStr">
        <is>
          <t>Verificado</t>
        </is>
      </c>
      <c r="M399" s="8" t="n">
        <v>1</v>
      </c>
      <c r="N399" s="9" t="n">
        <v>11717</v>
      </c>
      <c r="O399" s="9" t="n">
        <v>11717</v>
      </c>
      <c r="P399" s="9" t="n">
        <v>11717</v>
      </c>
      <c r="Q399" s="7" t="inlineStr">
        <is>
          <t>Sí</t>
        </is>
      </c>
      <c r="R399" s="9">
        <f>IF(N399="","",IF(Q399="Sí",ROUND(N399/1.18,2),N399))</f>
        <v/>
      </c>
      <c r="S399" s="7" t="inlineStr">
        <is>
          <t>2026-09-09</t>
        </is>
      </c>
      <c r="T399" s="5" t="inlineStr">
        <is>
          <t>1 cotización de proveedores</t>
        </is>
      </c>
      <c r="AK399" s="5" t="inlineStr">
        <is>
          <t>energia: eléctrico · capacidad: 8 galones</t>
        </is>
      </c>
    </row>
    <row r="400">
      <c r="A400" s="7" t="inlineStr">
        <is>
          <t>MAT-09-041</t>
        </is>
      </c>
      <c r="B400" s="7" t="inlineStr">
        <is>
          <t>Materiales</t>
        </is>
      </c>
      <c r="C400" s="7" t="inlineStr">
        <is>
          <t>Plomería, sanitarios y gas</t>
        </is>
      </c>
      <c r="D400" s="5" t="inlineStr">
        <is>
          <t>Cisterna de fibra de vidrio de 120 galones</t>
        </is>
      </c>
      <c r="E400" s="5" t="inlineStr">
        <is>
          <t>Almacenamiento bajo o a nivel de piso</t>
        </is>
      </c>
      <c r="F400" s="5" t="inlineStr">
        <is>
          <t>Material retirado en almacén</t>
        </is>
      </c>
      <c r="G400" s="5" t="inlineStr">
        <is>
          <t>cisterna, tanque de agua, reserva</t>
        </is>
      </c>
      <c r="H400" s="7" t="inlineStr">
        <is>
          <t>unidad</t>
        </is>
      </c>
      <c r="I400" s="7" t="inlineStr">
        <is>
          <t>Instalaciones</t>
        </is>
      </c>
      <c r="J400" s="7" t="inlineStr">
        <is>
          <t>estandar</t>
        </is>
      </c>
      <c r="K400" s="7" t="inlineStr">
        <is>
          <t>importado</t>
        </is>
      </c>
      <c r="L400" s="7" t="inlineStr">
        <is>
          <t>Verificado</t>
        </is>
      </c>
      <c r="M400" s="8" t="n">
        <v>1</v>
      </c>
      <c r="N400" s="9" t="n">
        <v>17755</v>
      </c>
      <c r="O400" s="9" t="n">
        <v>17755</v>
      </c>
      <c r="P400" s="9" t="n">
        <v>17755</v>
      </c>
      <c r="Q400" s="7" t="inlineStr">
        <is>
          <t>Sí</t>
        </is>
      </c>
      <c r="R400" s="9">
        <f>IF(N400="","",IF(Q400="Sí",ROUND(N400/1.18,2),N400))</f>
        <v/>
      </c>
      <c r="S400" s="7" t="inlineStr">
        <is>
          <t>2026-09-09</t>
        </is>
      </c>
      <c r="T400" s="5" t="inlineStr">
        <is>
          <t>1 cotización de proveedores</t>
        </is>
      </c>
      <c r="AF400" s="4" t="n">
        <v>120</v>
      </c>
      <c r="AK400" s="5" t="inlineStr">
        <is>
          <t>material: fibra de vidrio</t>
        </is>
      </c>
    </row>
    <row r="401">
      <c r="A401" s="7" t="inlineStr">
        <is>
          <t>MAT-09-042</t>
        </is>
      </c>
      <c r="B401" s="7" t="inlineStr">
        <is>
          <t>Materiales</t>
        </is>
      </c>
      <c r="C401" s="7" t="inlineStr">
        <is>
          <t>Plomería, sanitarios y gas</t>
        </is>
      </c>
      <c r="D401" s="5" t="inlineStr">
        <is>
          <t>Cisterna de fibra de vidrio de 30 galones</t>
        </is>
      </c>
      <c r="E401" s="5" t="inlineStr">
        <is>
          <t>Almacenamiento bajo o a nivel de piso</t>
        </is>
      </c>
      <c r="F401" s="5" t="inlineStr">
        <is>
          <t>Material retirado en almacén</t>
        </is>
      </c>
      <c r="G401" s="5" t="inlineStr">
        <is>
          <t>cisterna, tanque de agua, reserva</t>
        </is>
      </c>
      <c r="H401" s="7" t="inlineStr">
        <is>
          <t>unidad</t>
        </is>
      </c>
      <c r="I401" s="7" t="inlineStr">
        <is>
          <t>Instalaciones</t>
        </is>
      </c>
      <c r="J401" s="7" t="inlineStr">
        <is>
          <t>estandar</t>
        </is>
      </c>
      <c r="K401" s="7" t="inlineStr">
        <is>
          <t>importado</t>
        </is>
      </c>
      <c r="L401" s="7" t="inlineStr">
        <is>
          <t>Verificado</t>
        </is>
      </c>
      <c r="M401" s="8" t="n">
        <v>1</v>
      </c>
      <c r="N401" s="9" t="n">
        <v>5101</v>
      </c>
      <c r="O401" s="9" t="n">
        <v>5101</v>
      </c>
      <c r="P401" s="9" t="n">
        <v>5101</v>
      </c>
      <c r="Q401" s="7" t="inlineStr">
        <is>
          <t>Sí</t>
        </is>
      </c>
      <c r="R401" s="9">
        <f>IF(N401="","",IF(Q401="Sí",ROUND(N401/1.18,2),N401))</f>
        <v/>
      </c>
      <c r="S401" s="7" t="inlineStr">
        <is>
          <t>2026-09-09</t>
        </is>
      </c>
      <c r="T401" s="5" t="inlineStr">
        <is>
          <t>1 cotización de proveedores</t>
        </is>
      </c>
      <c r="AF401" s="4" t="n">
        <v>30</v>
      </c>
      <c r="AK401" s="5" t="inlineStr">
        <is>
          <t>material: fibra de vidrio</t>
        </is>
      </c>
    </row>
    <row r="402">
      <c r="A402" s="7" t="inlineStr">
        <is>
          <t>MAT-09-043</t>
        </is>
      </c>
      <c r="B402" s="7" t="inlineStr">
        <is>
          <t>Materiales</t>
        </is>
      </c>
      <c r="C402" s="7" t="inlineStr">
        <is>
          <t>Plomería, sanitarios y gas</t>
        </is>
      </c>
      <c r="D402" s="5" t="inlineStr">
        <is>
          <t>Cisterna de fibra de vidrio de 42 galones</t>
        </is>
      </c>
      <c r="E402" s="5" t="inlineStr">
        <is>
          <t>Almacenamiento bajo o a nivel de piso</t>
        </is>
      </c>
      <c r="F402" s="5" t="inlineStr">
        <is>
          <t>Material retirado en almacén</t>
        </is>
      </c>
      <c r="G402" s="5" t="inlineStr">
        <is>
          <t>cisterna, tanque de agua, reserva</t>
        </is>
      </c>
      <c r="H402" s="7" t="inlineStr">
        <is>
          <t>unidad</t>
        </is>
      </c>
      <c r="I402" s="7" t="inlineStr">
        <is>
          <t>Instalaciones</t>
        </is>
      </c>
      <c r="J402" s="7" t="inlineStr">
        <is>
          <t>estandar</t>
        </is>
      </c>
      <c r="K402" s="7" t="inlineStr">
        <is>
          <t>importado</t>
        </is>
      </c>
      <c r="L402" s="7" t="inlineStr">
        <is>
          <t>Verificado</t>
        </is>
      </c>
      <c r="M402" s="8" t="n">
        <v>1</v>
      </c>
      <c r="N402" s="9" t="n">
        <v>10852</v>
      </c>
      <c r="O402" s="9" t="n">
        <v>7487</v>
      </c>
      <c r="P402" s="9" t="n">
        <v>14217</v>
      </c>
      <c r="Q402" s="7" t="inlineStr">
        <is>
          <t>Sí</t>
        </is>
      </c>
      <c r="R402" s="9">
        <f>IF(N402="","",IF(Q402="Sí",ROUND(N402/1.18,2),N402))</f>
        <v/>
      </c>
      <c r="S402" s="7" t="inlineStr">
        <is>
          <t>2026-09-09</t>
        </is>
      </c>
      <c r="T402" s="5" t="inlineStr">
        <is>
          <t>2 cotizaciones de proveedores</t>
        </is>
      </c>
      <c r="AF402" s="4" t="n">
        <v>42</v>
      </c>
      <c r="AK402" s="5" t="inlineStr">
        <is>
          <t>material: fibra de vidrio</t>
        </is>
      </c>
    </row>
    <row r="403">
      <c r="A403" s="7" t="inlineStr">
        <is>
          <t>MAT-09-044</t>
        </is>
      </c>
      <c r="B403" s="7" t="inlineStr">
        <is>
          <t>Materiales</t>
        </is>
      </c>
      <c r="C403" s="7" t="inlineStr">
        <is>
          <t>Plomería, sanitarios y gas</t>
        </is>
      </c>
      <c r="D403" s="5" t="inlineStr">
        <is>
          <t>Cisterna de fibra de vidrio de 60 galones</t>
        </is>
      </c>
      <c r="E403" s="5" t="inlineStr">
        <is>
          <t>Almacenamiento bajo o a nivel de piso</t>
        </is>
      </c>
      <c r="F403" s="5" t="inlineStr">
        <is>
          <t>Material retirado en almacén</t>
        </is>
      </c>
      <c r="G403" s="5" t="inlineStr">
        <is>
          <t>cisterna, tanque de agua, reserva</t>
        </is>
      </c>
      <c r="H403" s="7" t="inlineStr">
        <is>
          <t>unidad</t>
        </is>
      </c>
      <c r="I403" s="7" t="inlineStr">
        <is>
          <t>Instalaciones</t>
        </is>
      </c>
      <c r="J403" s="7" t="inlineStr">
        <is>
          <t>estandar</t>
        </is>
      </c>
      <c r="K403" s="7" t="inlineStr">
        <is>
          <t>importado</t>
        </is>
      </c>
      <c r="L403" s="7" t="inlineStr">
        <is>
          <t>Verificado</t>
        </is>
      </c>
      <c r="M403" s="8" t="n">
        <v>1</v>
      </c>
      <c r="N403" s="9" t="n">
        <v>12989</v>
      </c>
      <c r="O403" s="9" t="n">
        <v>10496</v>
      </c>
      <c r="P403" s="9" t="n">
        <v>15482</v>
      </c>
      <c r="Q403" s="7" t="inlineStr">
        <is>
          <t>Sí</t>
        </is>
      </c>
      <c r="R403" s="9">
        <f>IF(N403="","",IF(Q403="Sí",ROUND(N403/1.18,2),N403))</f>
        <v/>
      </c>
      <c r="S403" s="7" t="inlineStr">
        <is>
          <t>2026-09-09</t>
        </is>
      </c>
      <c r="T403" s="5" t="inlineStr">
        <is>
          <t>2 cotizaciones de proveedores</t>
        </is>
      </c>
      <c r="AF403" s="4" t="n">
        <v>60</v>
      </c>
      <c r="AK403" s="5" t="inlineStr">
        <is>
          <t>material: fibra de vidrio</t>
        </is>
      </c>
    </row>
    <row r="404">
      <c r="A404" s="7" t="inlineStr">
        <is>
          <t>MAT-09-045</t>
        </is>
      </c>
      <c r="B404" s="7" t="inlineStr">
        <is>
          <t>Materiales</t>
        </is>
      </c>
      <c r="C404" s="7" t="inlineStr">
        <is>
          <t>Plomería, sanitarios y gas</t>
        </is>
      </c>
      <c r="D404" s="5" t="inlineStr">
        <is>
          <t>Cisterna de fibra de vidrio de 82 galones</t>
        </is>
      </c>
      <c r="E404" s="5" t="inlineStr">
        <is>
          <t>Almacenamiento bajo o a nivel de piso</t>
        </is>
      </c>
      <c r="F404" s="5" t="inlineStr">
        <is>
          <t>Material retirado en almacén</t>
        </is>
      </c>
      <c r="G404" s="5" t="inlineStr">
        <is>
          <t>cisterna, tanque de agua, reserva</t>
        </is>
      </c>
      <c r="H404" s="7" t="inlineStr">
        <is>
          <t>unidad</t>
        </is>
      </c>
      <c r="I404" s="7" t="inlineStr">
        <is>
          <t>Instalaciones</t>
        </is>
      </c>
      <c r="J404" s="7" t="inlineStr">
        <is>
          <t>estandar</t>
        </is>
      </c>
      <c r="K404" s="7" t="inlineStr">
        <is>
          <t>importado</t>
        </is>
      </c>
      <c r="L404" s="7" t="inlineStr">
        <is>
          <t>Verificado</t>
        </is>
      </c>
      <c r="M404" s="8" t="n">
        <v>1</v>
      </c>
      <c r="N404" s="9" t="n">
        <v>9895</v>
      </c>
      <c r="O404" s="9" t="n">
        <v>9895</v>
      </c>
      <c r="P404" s="9" t="n">
        <v>9895</v>
      </c>
      <c r="Q404" s="7" t="inlineStr">
        <is>
          <t>Sí</t>
        </is>
      </c>
      <c r="R404" s="9">
        <f>IF(N404="","",IF(Q404="Sí",ROUND(N404/1.18,2),N404))</f>
        <v/>
      </c>
      <c r="S404" s="7" t="inlineStr">
        <is>
          <t>2026-09-09</t>
        </is>
      </c>
      <c r="T404" s="5" t="inlineStr">
        <is>
          <t>1 cotización de proveedores</t>
        </is>
      </c>
      <c r="AF404" s="4" t="n">
        <v>82</v>
      </c>
      <c r="AK404" s="5" t="inlineStr">
        <is>
          <t>material: fibra de vidrio</t>
        </is>
      </c>
    </row>
    <row r="405">
      <c r="A405" s="7" t="inlineStr">
        <is>
          <t>MAT-09-046</t>
        </is>
      </c>
      <c r="B405" s="7" t="inlineStr">
        <is>
          <t>Materiales</t>
        </is>
      </c>
      <c r="C405" s="7" t="inlineStr">
        <is>
          <t>Plomería, sanitarios y gas</t>
        </is>
      </c>
      <c r="D405" s="5" t="inlineStr">
        <is>
          <t>Tinaco de 1100 galones</t>
        </is>
      </c>
      <c r="E405" s="5" t="inlineStr">
        <is>
          <t>Tanque elevado de polietileno</t>
        </is>
      </c>
      <c r="F405" s="5" t="inlineStr">
        <is>
          <t>Material retirado en almacén</t>
        </is>
      </c>
      <c r="G405" s="5" t="inlineStr">
        <is>
          <t>tinaco, tanque elevado, tanque de techo</t>
        </is>
      </c>
      <c r="H405" s="7" t="inlineStr">
        <is>
          <t>unidad</t>
        </is>
      </c>
      <c r="I405" s="7" t="inlineStr">
        <is>
          <t>Instalaciones</t>
        </is>
      </c>
      <c r="J405" s="7" t="inlineStr">
        <is>
          <t>estandar</t>
        </is>
      </c>
      <c r="K405" s="7" t="inlineStr">
        <is>
          <t>importado</t>
        </is>
      </c>
      <c r="L405" s="7" t="inlineStr">
        <is>
          <t>Verificado</t>
        </is>
      </c>
      <c r="M405" s="8" t="n">
        <v>1</v>
      </c>
      <c r="N405" s="9" t="n">
        <v>41115</v>
      </c>
      <c r="O405" s="9" t="n">
        <v>41115</v>
      </c>
      <c r="P405" s="9" t="n">
        <v>41115</v>
      </c>
      <c r="Q405" s="7" t="inlineStr">
        <is>
          <t>Sí</t>
        </is>
      </c>
      <c r="R405" s="9">
        <f>IF(N405="","",IF(Q405="Sí",ROUND(N405/1.18,2),N405))</f>
        <v/>
      </c>
      <c r="S405" s="7" t="inlineStr">
        <is>
          <t>2026-09-09</t>
        </is>
      </c>
      <c r="T405" s="5" t="inlineStr">
        <is>
          <t>1 cotización de proveedores</t>
        </is>
      </c>
      <c r="AF405" s="4" t="n">
        <v>1100</v>
      </c>
    </row>
    <row r="406">
      <c r="A406" s="7" t="inlineStr">
        <is>
          <t>MAT-09-047</t>
        </is>
      </c>
      <c r="B406" s="7" t="inlineStr">
        <is>
          <t>Materiales</t>
        </is>
      </c>
      <c r="C406" s="7" t="inlineStr">
        <is>
          <t>Plomería, sanitarios y gas</t>
        </is>
      </c>
      <c r="D406" s="5" t="inlineStr">
        <is>
          <t>Tinaco de 145 galones</t>
        </is>
      </c>
      <c r="E406" s="5" t="inlineStr">
        <is>
          <t>Tanque elevado de polietileno</t>
        </is>
      </c>
      <c r="F406" s="5" t="inlineStr">
        <is>
          <t>Material retirado en almacén</t>
        </is>
      </c>
      <c r="G406" s="5" t="inlineStr">
        <is>
          <t>tinaco, tanque elevado, tanque de techo</t>
        </is>
      </c>
      <c r="H406" s="7" t="inlineStr">
        <is>
          <t>unidad</t>
        </is>
      </c>
      <c r="I406" s="7" t="inlineStr">
        <is>
          <t>Instalaciones</t>
        </is>
      </c>
      <c r="J406" s="7" t="inlineStr">
        <is>
          <t>estandar</t>
        </is>
      </c>
      <c r="K406" s="7" t="inlineStr">
        <is>
          <t>importado</t>
        </is>
      </c>
      <c r="L406" s="7" t="inlineStr">
        <is>
          <t>Verificado</t>
        </is>
      </c>
      <c r="M406" s="8" t="n">
        <v>1</v>
      </c>
      <c r="N406" s="9" t="n">
        <v>5385</v>
      </c>
      <c r="O406" s="9" t="n">
        <v>5385</v>
      </c>
      <c r="P406" s="9" t="n">
        <v>5385</v>
      </c>
      <c r="Q406" s="7" t="inlineStr">
        <is>
          <t>Sí</t>
        </is>
      </c>
      <c r="R406" s="9">
        <f>IF(N406="","",IF(Q406="Sí",ROUND(N406/1.18,2),N406))</f>
        <v/>
      </c>
      <c r="S406" s="7" t="inlineStr">
        <is>
          <t>2026-09-09</t>
        </is>
      </c>
      <c r="T406" s="5" t="inlineStr">
        <is>
          <t>1 cotización de proveedores</t>
        </is>
      </c>
      <c r="AF406" s="4" t="n">
        <v>145</v>
      </c>
    </row>
    <row r="407">
      <c r="A407" s="7" t="inlineStr">
        <is>
          <t>MAT-09-048</t>
        </is>
      </c>
      <c r="B407" s="7" t="inlineStr">
        <is>
          <t>Materiales</t>
        </is>
      </c>
      <c r="C407" s="7" t="inlineStr">
        <is>
          <t>Plomería, sanitarios y gas</t>
        </is>
      </c>
      <c r="D407" s="5" t="inlineStr">
        <is>
          <t>Tinaco de 200 galones</t>
        </is>
      </c>
      <c r="E407" s="5" t="inlineStr">
        <is>
          <t>Tanque elevado de polietileno</t>
        </is>
      </c>
      <c r="F407" s="5" t="inlineStr">
        <is>
          <t>Material retirado en almacén</t>
        </is>
      </c>
      <c r="G407" s="5" t="inlineStr">
        <is>
          <t>tinaco, tanque elevado, tanque de techo</t>
        </is>
      </c>
      <c r="H407" s="7" t="inlineStr">
        <is>
          <t>unidad</t>
        </is>
      </c>
      <c r="I407" s="7" t="inlineStr">
        <is>
          <t>Instalaciones</t>
        </is>
      </c>
      <c r="J407" s="7" t="inlineStr">
        <is>
          <t>estandar</t>
        </is>
      </c>
      <c r="K407" s="7" t="inlineStr">
        <is>
          <t>importado</t>
        </is>
      </c>
      <c r="L407" s="7" t="inlineStr">
        <is>
          <t>Verificado</t>
        </is>
      </c>
      <c r="M407" s="8" t="n">
        <v>1</v>
      </c>
      <c r="N407" s="9" t="n">
        <v>10469.3</v>
      </c>
      <c r="O407" s="9" t="n">
        <v>10469.3</v>
      </c>
      <c r="P407" s="9" t="n">
        <v>10469.3</v>
      </c>
      <c r="Q407" s="7" t="inlineStr">
        <is>
          <t>Sí</t>
        </is>
      </c>
      <c r="R407" s="9">
        <f>IF(N407="","",IF(Q407="Sí",ROUND(N407/1.18,2),N407))</f>
        <v/>
      </c>
      <c r="S407" s="7" t="inlineStr">
        <is>
          <t>2026-09-09</t>
        </is>
      </c>
      <c r="T407" s="5" t="inlineStr">
        <is>
          <t>1 cotización de proveedores</t>
        </is>
      </c>
      <c r="AF407" s="4" t="n">
        <v>200</v>
      </c>
    </row>
    <row r="408">
      <c r="A408" s="7" t="inlineStr">
        <is>
          <t>MAT-09-049</t>
        </is>
      </c>
      <c r="B408" s="7" t="inlineStr">
        <is>
          <t>Materiales</t>
        </is>
      </c>
      <c r="C408" s="7" t="inlineStr">
        <is>
          <t>Plomería, sanitarios y gas</t>
        </is>
      </c>
      <c r="D408" s="5" t="inlineStr">
        <is>
          <t>Tinaco de 265 galones</t>
        </is>
      </c>
      <c r="E408" s="5" t="inlineStr">
        <is>
          <t>Tanque elevado de polietileno</t>
        </is>
      </c>
      <c r="F408" s="5" t="inlineStr">
        <is>
          <t>Material retirado en almacén</t>
        </is>
      </c>
      <c r="G408" s="5" t="inlineStr">
        <is>
          <t>tinaco, tanque elevado, tanque de techo</t>
        </is>
      </c>
      <c r="H408" s="7" t="inlineStr">
        <is>
          <t>unidad</t>
        </is>
      </c>
      <c r="I408" s="7" t="inlineStr">
        <is>
          <t>Instalaciones</t>
        </is>
      </c>
      <c r="J408" s="7" t="inlineStr">
        <is>
          <t>estandar</t>
        </is>
      </c>
      <c r="K408" s="7" t="inlineStr">
        <is>
          <t>importado</t>
        </is>
      </c>
      <c r="L408" s="7" t="inlineStr">
        <is>
          <t>Verificado</t>
        </is>
      </c>
      <c r="M408" s="8" t="n">
        <v>2</v>
      </c>
      <c r="N408" s="9" t="n">
        <v>9070</v>
      </c>
      <c r="O408" s="9" t="n">
        <v>8585</v>
      </c>
      <c r="P408" s="9" t="n">
        <v>9555</v>
      </c>
      <c r="Q408" s="7" t="inlineStr">
        <is>
          <t>Sí</t>
        </is>
      </c>
      <c r="R408" s="9">
        <f>IF(N408="","",IF(Q408="Sí",ROUND(N408/1.18,2),N408))</f>
        <v/>
      </c>
      <c r="S408" s="7" t="inlineStr">
        <is>
          <t>2026-09-09</t>
        </is>
      </c>
      <c r="T408" s="5" t="inlineStr">
        <is>
          <t>2 cotizaciones de proveedores</t>
        </is>
      </c>
      <c r="AF408" s="4" t="n">
        <v>265</v>
      </c>
    </row>
    <row r="409">
      <c r="A409" s="7" t="inlineStr">
        <is>
          <t>MAT-09-050</t>
        </is>
      </c>
      <c r="B409" s="7" t="inlineStr">
        <is>
          <t>Materiales</t>
        </is>
      </c>
      <c r="C409" s="7" t="inlineStr">
        <is>
          <t>Plomería, sanitarios y gas</t>
        </is>
      </c>
      <c r="D409" s="5" t="inlineStr">
        <is>
          <t>Tinaco de 300 galones</t>
        </is>
      </c>
      <c r="E409" s="5" t="inlineStr">
        <is>
          <t>Tanque elevado de polietileno</t>
        </is>
      </c>
      <c r="F409" s="5" t="inlineStr">
        <is>
          <t>Material retirado en almacén</t>
        </is>
      </c>
      <c r="G409" s="5" t="inlineStr">
        <is>
          <t>tinaco, tanque elevado, tanque de techo</t>
        </is>
      </c>
      <c r="H409" s="7" t="inlineStr">
        <is>
          <t>unidad</t>
        </is>
      </c>
      <c r="I409" s="7" t="inlineStr">
        <is>
          <t>Instalaciones</t>
        </is>
      </c>
      <c r="J409" s="7" t="inlineStr">
        <is>
          <t>estandar</t>
        </is>
      </c>
      <c r="K409" s="7" t="inlineStr">
        <is>
          <t>importado</t>
        </is>
      </c>
      <c r="L409" s="7" t="inlineStr">
        <is>
          <t>Verificado</t>
        </is>
      </c>
      <c r="M409" s="8" t="n">
        <v>1</v>
      </c>
      <c r="N409" s="9" t="n">
        <v>9660</v>
      </c>
      <c r="O409" s="9" t="n">
        <v>9660</v>
      </c>
      <c r="P409" s="9" t="n">
        <v>9660</v>
      </c>
      <c r="Q409" s="7" t="inlineStr">
        <is>
          <t>Sí</t>
        </is>
      </c>
      <c r="R409" s="9">
        <f>IF(N409="","",IF(Q409="Sí",ROUND(N409/1.18,2),N409))</f>
        <v/>
      </c>
      <c r="S409" s="7" t="inlineStr">
        <is>
          <t>2026-09-09</t>
        </is>
      </c>
      <c r="T409" s="5" t="inlineStr">
        <is>
          <t>1 cotización de proveedores</t>
        </is>
      </c>
      <c r="AF409" s="4" t="n">
        <v>300</v>
      </c>
    </row>
    <row r="410">
      <c r="A410" s="7" t="inlineStr">
        <is>
          <t>MAT-09-051</t>
        </is>
      </c>
      <c r="B410" s="7" t="inlineStr">
        <is>
          <t>Materiales</t>
        </is>
      </c>
      <c r="C410" s="7" t="inlineStr">
        <is>
          <t>Plomería, sanitarios y gas</t>
        </is>
      </c>
      <c r="D410" s="5" t="inlineStr">
        <is>
          <t>Tinaco de 400 galones</t>
        </is>
      </c>
      <c r="E410" s="5" t="inlineStr">
        <is>
          <t>Tanque elevado de polietileno</t>
        </is>
      </c>
      <c r="F410" s="5" t="inlineStr">
        <is>
          <t>Material retirado en almacén</t>
        </is>
      </c>
      <c r="G410" s="5" t="inlineStr">
        <is>
          <t>tinaco, tanque elevado, tanque de techo</t>
        </is>
      </c>
      <c r="H410" s="7" t="inlineStr">
        <is>
          <t>unidad</t>
        </is>
      </c>
      <c r="I410" s="7" t="inlineStr">
        <is>
          <t>Instalaciones</t>
        </is>
      </c>
      <c r="J410" s="7" t="inlineStr">
        <is>
          <t>estandar</t>
        </is>
      </c>
      <c r="K410" s="7" t="inlineStr">
        <is>
          <t>importado</t>
        </is>
      </c>
      <c r="L410" s="7" t="inlineStr">
        <is>
          <t>Verificado</t>
        </is>
      </c>
      <c r="M410" s="8" t="n">
        <v>1</v>
      </c>
      <c r="N410" s="9" t="n">
        <v>12125</v>
      </c>
      <c r="O410" s="9" t="n">
        <v>12125</v>
      </c>
      <c r="P410" s="9" t="n">
        <v>12125</v>
      </c>
      <c r="Q410" s="7" t="inlineStr">
        <is>
          <t>Sí</t>
        </is>
      </c>
      <c r="R410" s="9">
        <f>IF(N410="","",IF(Q410="Sí",ROUND(N410/1.18,2),N410))</f>
        <v/>
      </c>
      <c r="S410" s="7" t="inlineStr">
        <is>
          <t>2026-09-09</t>
        </is>
      </c>
      <c r="T410" s="5" t="inlineStr">
        <is>
          <t>1 cotización de proveedores</t>
        </is>
      </c>
      <c r="AF410" s="4" t="n">
        <v>400</v>
      </c>
    </row>
    <row r="411">
      <c r="A411" s="7" t="inlineStr">
        <is>
          <t>MAT-09-052</t>
        </is>
      </c>
      <c r="B411" s="7" t="inlineStr">
        <is>
          <t>Materiales</t>
        </is>
      </c>
      <c r="C411" s="7" t="inlineStr">
        <is>
          <t>Plomería, sanitarios y gas</t>
        </is>
      </c>
      <c r="D411" s="5" t="inlineStr">
        <is>
          <t>Tinaco de 530 galones</t>
        </is>
      </c>
      <c r="E411" s="5" t="inlineStr">
        <is>
          <t>Tanque elevado de polietileno</t>
        </is>
      </c>
      <c r="F411" s="5" t="inlineStr">
        <is>
          <t>Material retirado en almacén</t>
        </is>
      </c>
      <c r="G411" s="5" t="inlineStr">
        <is>
          <t>tinaco, tanque elevado, tanque de techo</t>
        </is>
      </c>
      <c r="H411" s="7" t="inlineStr">
        <is>
          <t>unidad</t>
        </is>
      </c>
      <c r="I411" s="7" t="inlineStr">
        <is>
          <t>Instalaciones</t>
        </is>
      </c>
      <c r="J411" s="7" t="inlineStr">
        <is>
          <t>estandar</t>
        </is>
      </c>
      <c r="K411" s="7" t="inlineStr">
        <is>
          <t>importado</t>
        </is>
      </c>
      <c r="L411" s="7" t="inlineStr">
        <is>
          <t>Verificado</t>
        </is>
      </c>
      <c r="M411" s="8" t="n">
        <v>2</v>
      </c>
      <c r="N411" s="9" t="n">
        <v>16933.23</v>
      </c>
      <c r="O411" s="9" t="n">
        <v>15331.46</v>
      </c>
      <c r="P411" s="9" t="n">
        <v>18535</v>
      </c>
      <c r="Q411" s="7" t="inlineStr">
        <is>
          <t>Sí</t>
        </is>
      </c>
      <c r="R411" s="9">
        <f>IF(N411="","",IF(Q411="Sí",ROUND(N411/1.18,2),N411))</f>
        <v/>
      </c>
      <c r="S411" s="7" t="inlineStr">
        <is>
          <t>2026-09-09</t>
        </is>
      </c>
      <c r="T411" s="5" t="inlineStr">
        <is>
          <t>2 cotizaciones de proveedores</t>
        </is>
      </c>
      <c r="AF411" s="4" t="n">
        <v>530</v>
      </c>
    </row>
    <row r="412">
      <c r="A412" s="7" t="inlineStr">
        <is>
          <t>MAT-09-053</t>
        </is>
      </c>
      <c r="B412" s="7" t="inlineStr">
        <is>
          <t>Materiales</t>
        </is>
      </c>
      <c r="C412" s="7" t="inlineStr">
        <is>
          <t>Plomería, sanitarios y gas</t>
        </is>
      </c>
      <c r="D412" s="5" t="inlineStr">
        <is>
          <t>Tapa de cisterna de aluminio 24 x 24 pulgadas</t>
        </is>
      </c>
      <c r="E412" s="5" t="inlineStr">
        <is>
          <t>Registro de la cisterna, con marco</t>
        </is>
      </c>
      <c r="F412" s="5" t="inlineStr">
        <is>
          <t>Material retirado en almacén</t>
        </is>
      </c>
      <c r="G412" s="5" t="inlineStr">
        <is>
          <t>tapa de cisterna, registro</t>
        </is>
      </c>
      <c r="H412" s="7" t="inlineStr">
        <is>
          <t>unidad</t>
        </is>
      </c>
      <c r="I412" s="7" t="inlineStr">
        <is>
          <t>Instalaciones</t>
        </is>
      </c>
      <c r="J412" s="7" t="inlineStr">
        <is>
          <t>estandar</t>
        </is>
      </c>
      <c r="K412" s="7" t="inlineStr">
        <is>
          <t>importado</t>
        </is>
      </c>
      <c r="L412" s="7" t="inlineStr">
        <is>
          <t>Verificado</t>
        </is>
      </c>
      <c r="M412" s="8" t="n">
        <v>2</v>
      </c>
      <c r="N412" s="9" t="n">
        <v>3554</v>
      </c>
      <c r="O412" s="9" t="n">
        <v>3313</v>
      </c>
      <c r="P412" s="9" t="n">
        <v>3795</v>
      </c>
      <c r="Q412" s="7" t="inlineStr">
        <is>
          <t>Sí</t>
        </is>
      </c>
      <c r="R412" s="9">
        <f>IF(N412="","",IF(Q412="Sí",ROUND(N412/1.18,2),N412))</f>
        <v/>
      </c>
      <c r="S412" s="7" t="inlineStr">
        <is>
          <t>2026-09-09</t>
        </is>
      </c>
      <c r="T412" s="5" t="inlineStr">
        <is>
          <t>2 cotizaciones de proveedores</t>
        </is>
      </c>
      <c r="AK412" s="5" t="inlineStr">
        <is>
          <t>material: aluminio · medida: 24 x 24 pulgadas</t>
        </is>
      </c>
    </row>
    <row r="413">
      <c r="A413" s="7" t="inlineStr">
        <is>
          <t>MAT-09-054</t>
        </is>
      </c>
      <c r="B413" s="7" t="inlineStr">
        <is>
          <t>Materiales</t>
        </is>
      </c>
      <c r="C413" s="7" t="inlineStr">
        <is>
          <t>Plomería, sanitarios y gas</t>
        </is>
      </c>
      <c r="D413" s="5" t="inlineStr">
        <is>
          <t>Tapa de cisterna de aluminio 30 x 30 pulgadas</t>
        </is>
      </c>
      <c r="E413" s="5" t="inlineStr">
        <is>
          <t>Registro de la cisterna, con marco</t>
        </is>
      </c>
      <c r="F413" s="5" t="inlineStr">
        <is>
          <t>Material retirado en almacén</t>
        </is>
      </c>
      <c r="G413" s="5" t="inlineStr">
        <is>
          <t>tapa de cisterna, registro</t>
        </is>
      </c>
      <c r="H413" s="7" t="inlineStr">
        <is>
          <t>unidad</t>
        </is>
      </c>
      <c r="I413" s="7" t="inlineStr">
        <is>
          <t>Instalaciones</t>
        </is>
      </c>
      <c r="J413" s="7" t="inlineStr">
        <is>
          <t>estandar</t>
        </is>
      </c>
      <c r="K413" s="7" t="inlineStr">
        <is>
          <t>importado</t>
        </is>
      </c>
      <c r="L413" s="7" t="inlineStr">
        <is>
          <t>Verificado</t>
        </is>
      </c>
      <c r="M413" s="8" t="n">
        <v>2</v>
      </c>
      <c r="N413" s="9" t="n">
        <v>4624</v>
      </c>
      <c r="O413" s="9" t="n">
        <v>4503</v>
      </c>
      <c r="P413" s="9" t="n">
        <v>4745</v>
      </c>
      <c r="Q413" s="7" t="inlineStr">
        <is>
          <t>Sí</t>
        </is>
      </c>
      <c r="R413" s="9">
        <f>IF(N413="","",IF(Q413="Sí",ROUND(N413/1.18,2),N413))</f>
        <v/>
      </c>
      <c r="S413" s="7" t="inlineStr">
        <is>
          <t>2026-09-09</t>
        </is>
      </c>
      <c r="T413" s="5" t="inlineStr">
        <is>
          <t>2 cotizaciones de proveedores</t>
        </is>
      </c>
      <c r="AK413" s="5" t="inlineStr">
        <is>
          <t>material: aluminio · medida: 30 x 30 pulgadas</t>
        </is>
      </c>
    </row>
    <row r="414">
      <c r="A414" s="7" t="inlineStr">
        <is>
          <t>MAT-09-055</t>
        </is>
      </c>
      <c r="B414" s="7" t="inlineStr">
        <is>
          <t>Materiales</t>
        </is>
      </c>
      <c r="C414" s="7" t="inlineStr">
        <is>
          <t>Plomería, sanitarios y gas</t>
        </is>
      </c>
      <c r="D414" s="5" t="inlineStr">
        <is>
          <t>Tapa de cisterna de aluminio 33 x 33 pulgadas</t>
        </is>
      </c>
      <c r="E414" s="5" t="inlineStr">
        <is>
          <t>Registro de la cisterna, con marco</t>
        </is>
      </c>
      <c r="F414" s="5" t="inlineStr">
        <is>
          <t>Material retirado en almacén</t>
        </is>
      </c>
      <c r="G414" s="5" t="inlineStr">
        <is>
          <t>tapa de cisterna, registro</t>
        </is>
      </c>
      <c r="H414" s="7" t="inlineStr">
        <is>
          <t>unidad</t>
        </is>
      </c>
      <c r="I414" s="7" t="inlineStr">
        <is>
          <t>Instalaciones</t>
        </is>
      </c>
      <c r="J414" s="7" t="inlineStr">
        <is>
          <t>estandar</t>
        </is>
      </c>
      <c r="K414" s="7" t="inlineStr">
        <is>
          <t>importado</t>
        </is>
      </c>
      <c r="L414" s="7" t="inlineStr">
        <is>
          <t>Verificado</t>
        </is>
      </c>
      <c r="M414" s="8" t="n">
        <v>1</v>
      </c>
      <c r="N414" s="9" t="n">
        <v>3995</v>
      </c>
      <c r="O414" s="9" t="n">
        <v>3995</v>
      </c>
      <c r="P414" s="9" t="n">
        <v>3995</v>
      </c>
      <c r="Q414" s="7" t="inlineStr">
        <is>
          <t>Sí</t>
        </is>
      </c>
      <c r="R414" s="9">
        <f>IF(N414="","",IF(Q414="Sí",ROUND(N414/1.18,2),N414))</f>
        <v/>
      </c>
      <c r="S414" s="7" t="inlineStr">
        <is>
          <t>2026-09-09</t>
        </is>
      </c>
      <c r="T414" s="5" t="inlineStr">
        <is>
          <t>1 cotización de proveedores</t>
        </is>
      </c>
      <c r="AK414" s="5" t="inlineStr">
        <is>
          <t>material: aluminio · medida: 33 x 33 pulgadas</t>
        </is>
      </c>
    </row>
    <row r="415">
      <c r="A415" s="7" t="inlineStr">
        <is>
          <t>MAT-09-056</t>
        </is>
      </c>
      <c r="B415" s="7" t="inlineStr">
        <is>
          <t>Materiales</t>
        </is>
      </c>
      <c r="C415" s="7" t="inlineStr">
        <is>
          <t>Plomería, sanitarios y gas</t>
        </is>
      </c>
      <c r="D415" s="5" t="inlineStr">
        <is>
          <t>Boya para válvula de cisterna, 120 mm</t>
        </is>
      </c>
      <c r="E415" s="5" t="inlineStr">
        <is>
          <t>El flotador de la válvula, que se cambia aparte</t>
        </is>
      </c>
      <c r="F415" s="5" t="inlineStr">
        <is>
          <t>Material retirado en almacén</t>
        </is>
      </c>
      <c r="G415" s="5" t="inlineStr">
        <is>
          <t>boya, flotador</t>
        </is>
      </c>
      <c r="H415" s="7" t="inlineStr">
        <is>
          <t>unidad</t>
        </is>
      </c>
      <c r="I415" s="7" t="inlineStr">
        <is>
          <t>Instalaciones</t>
        </is>
      </c>
      <c r="J415" s="7" t="inlineStr">
        <is>
          <t>estandar</t>
        </is>
      </c>
      <c r="K415" s="7" t="inlineStr">
        <is>
          <t>importado</t>
        </is>
      </c>
      <c r="L415" s="7" t="inlineStr">
        <is>
          <t>Verificado</t>
        </is>
      </c>
      <c r="M415" s="8" t="n">
        <v>1</v>
      </c>
      <c r="N415" s="9" t="n">
        <v>295</v>
      </c>
      <c r="O415" s="9" t="n">
        <v>295</v>
      </c>
      <c r="P415" s="9" t="n">
        <v>295</v>
      </c>
      <c r="Q415" s="7" t="inlineStr">
        <is>
          <t>Sí</t>
        </is>
      </c>
      <c r="R415" s="9">
        <f>IF(N415="","",IF(Q415="Sí",ROUND(N415/1.18,2),N415))</f>
        <v/>
      </c>
      <c r="S415" s="7" t="inlineStr">
        <is>
          <t>2026-09-09</t>
        </is>
      </c>
      <c r="T415" s="5" t="inlineStr">
        <is>
          <t>1 cotización de proveedores</t>
        </is>
      </c>
      <c r="AK415" s="5" t="inlineStr">
        <is>
          <t>medida_mm: 120</t>
        </is>
      </c>
    </row>
    <row r="416">
      <c r="A416" s="7" t="inlineStr">
        <is>
          <t>MAT-09-057</t>
        </is>
      </c>
      <c r="B416" s="7" t="inlineStr">
        <is>
          <t>Materiales</t>
        </is>
      </c>
      <c r="C416" s="7" t="inlineStr">
        <is>
          <t>Plomería, sanitarios y gas</t>
        </is>
      </c>
      <c r="D416" s="5" t="inlineStr">
        <is>
          <t>Boya para válvula de cisterna, 150 mm</t>
        </is>
      </c>
      <c r="E416" s="5" t="inlineStr">
        <is>
          <t>El flotador de la válvula, que se cambia aparte</t>
        </is>
      </c>
      <c r="F416" s="5" t="inlineStr">
        <is>
          <t>Material retirado en almacén</t>
        </is>
      </c>
      <c r="G416" s="5" t="inlineStr">
        <is>
          <t>boya, flotador</t>
        </is>
      </c>
      <c r="H416" s="7" t="inlineStr">
        <is>
          <t>unidad</t>
        </is>
      </c>
      <c r="I416" s="7" t="inlineStr">
        <is>
          <t>Instalaciones</t>
        </is>
      </c>
      <c r="J416" s="7" t="inlineStr">
        <is>
          <t>estandar</t>
        </is>
      </c>
      <c r="K416" s="7" t="inlineStr">
        <is>
          <t>importado</t>
        </is>
      </c>
      <c r="L416" s="7" t="inlineStr">
        <is>
          <t>Verificado</t>
        </is>
      </c>
      <c r="M416" s="8" t="n">
        <v>1</v>
      </c>
      <c r="N416" s="9" t="n">
        <v>375</v>
      </c>
      <c r="O416" s="9" t="n">
        <v>375</v>
      </c>
      <c r="P416" s="9" t="n">
        <v>375</v>
      </c>
      <c r="Q416" s="7" t="inlineStr">
        <is>
          <t>Sí</t>
        </is>
      </c>
      <c r="R416" s="9">
        <f>IF(N416="","",IF(Q416="Sí",ROUND(N416/1.18,2),N416))</f>
        <v/>
      </c>
      <c r="S416" s="7" t="inlineStr">
        <is>
          <t>2026-09-09</t>
        </is>
      </c>
      <c r="T416" s="5" t="inlineStr">
        <is>
          <t>1 cotización de proveedores</t>
        </is>
      </c>
      <c r="AK416" s="5" t="inlineStr">
        <is>
          <t>medida_mm: 150</t>
        </is>
      </c>
    </row>
    <row r="417">
      <c r="A417" s="7" t="inlineStr">
        <is>
          <t>MAT-09-058</t>
        </is>
      </c>
      <c r="B417" s="7" t="inlineStr">
        <is>
          <t>Materiales</t>
        </is>
      </c>
      <c r="C417" s="7" t="inlineStr">
        <is>
          <t>Plomería, sanitarios y gas</t>
        </is>
      </c>
      <c r="D417" s="5" t="inlineStr">
        <is>
          <t>Boya para válvula de cisterna, 90 mm</t>
        </is>
      </c>
      <c r="E417" s="5" t="inlineStr">
        <is>
          <t>El flotador de la válvula, que se cambia aparte</t>
        </is>
      </c>
      <c r="F417" s="5" t="inlineStr">
        <is>
          <t>Material retirado en almacén</t>
        </is>
      </c>
      <c r="G417" s="5" t="inlineStr">
        <is>
          <t>boya, flotador</t>
        </is>
      </c>
      <c r="H417" s="7" t="inlineStr">
        <is>
          <t>unidad</t>
        </is>
      </c>
      <c r="I417" s="7" t="inlineStr">
        <is>
          <t>Instalaciones</t>
        </is>
      </c>
      <c r="J417" s="7" t="inlineStr">
        <is>
          <t>estandar</t>
        </is>
      </c>
      <c r="K417" s="7" t="inlineStr">
        <is>
          <t>importado</t>
        </is>
      </c>
      <c r="L417" s="7" t="inlineStr">
        <is>
          <t>Verificado</t>
        </is>
      </c>
      <c r="M417" s="8" t="n">
        <v>1</v>
      </c>
      <c r="N417" s="9" t="n">
        <v>160</v>
      </c>
      <c r="O417" s="9" t="n">
        <v>160</v>
      </c>
      <c r="P417" s="9" t="n">
        <v>160</v>
      </c>
      <c r="Q417" s="7" t="inlineStr">
        <is>
          <t>Sí</t>
        </is>
      </c>
      <c r="R417" s="9">
        <f>IF(N417="","",IF(Q417="Sí",ROUND(N417/1.18,2),N417))</f>
        <v/>
      </c>
      <c r="S417" s="7" t="inlineStr">
        <is>
          <t>2026-09-09</t>
        </is>
      </c>
      <c r="T417" s="5" t="inlineStr">
        <is>
          <t>1 cotización de proveedores</t>
        </is>
      </c>
      <c r="AK417" s="5" t="inlineStr">
        <is>
          <t>medida_mm: 90</t>
        </is>
      </c>
    </row>
    <row r="418">
      <c r="A418" s="7" t="inlineStr">
        <is>
          <t>MAT-09-059</t>
        </is>
      </c>
      <c r="B418" s="7" t="inlineStr">
        <is>
          <t>Materiales</t>
        </is>
      </c>
      <c r="C418" s="7" t="inlineStr">
        <is>
          <t>Plomería, sanitarios y gas</t>
        </is>
      </c>
      <c r="D418" s="5" t="inlineStr">
        <is>
          <t>Fregadero de un pozo, 15 x 15 pulgadas</t>
        </is>
      </c>
      <c r="E418" s="5" t="inlineStr">
        <is>
          <t>Fregadero de cocina de acero inoxidable</t>
        </is>
      </c>
      <c r="F418" s="5" t="inlineStr">
        <is>
          <t>Material retirado en almacén</t>
        </is>
      </c>
      <c r="G418" s="5" t="inlineStr">
        <is>
          <t>fregadero, lavaplatos, pantry</t>
        </is>
      </c>
      <c r="H418" s="7" t="inlineStr">
        <is>
          <t>unidad</t>
        </is>
      </c>
      <c r="I418" s="7" t="inlineStr">
        <is>
          <t>Instalaciones</t>
        </is>
      </c>
      <c r="J418" s="7" t="inlineStr">
        <is>
          <t>estandar</t>
        </is>
      </c>
      <c r="K418" s="7" t="inlineStr">
        <is>
          <t>importado</t>
        </is>
      </c>
      <c r="L418" s="7" t="inlineStr">
        <is>
          <t>Verificado</t>
        </is>
      </c>
      <c r="M418" s="8" t="n">
        <v>1</v>
      </c>
      <c r="N418" s="9" t="n">
        <v>1425</v>
      </c>
      <c r="O418" s="9" t="n">
        <v>1425</v>
      </c>
      <c r="P418" s="9" t="n">
        <v>1425</v>
      </c>
      <c r="Q418" s="7" t="inlineStr">
        <is>
          <t>Sí</t>
        </is>
      </c>
      <c r="R418" s="9">
        <f>IF(N418="","",IF(Q418="Sí",ROUND(N418/1.18,2),N418))</f>
        <v/>
      </c>
      <c r="S418" s="7" t="inlineStr">
        <is>
          <t>2026-09-09</t>
        </is>
      </c>
      <c r="T418" s="5" t="inlineStr">
        <is>
          <t>1 cotización de proveedores</t>
        </is>
      </c>
      <c r="AK418" s="5" t="inlineStr">
        <is>
          <t>pozos: 1 · medida: 15 x 15 pulgadas</t>
        </is>
      </c>
    </row>
    <row r="419">
      <c r="A419" s="7" t="inlineStr">
        <is>
          <t>MAT-09-060</t>
        </is>
      </c>
      <c r="B419" s="7" t="inlineStr">
        <is>
          <t>Materiales</t>
        </is>
      </c>
      <c r="C419" s="7" t="inlineStr">
        <is>
          <t>Plomería, sanitarios y gas</t>
        </is>
      </c>
      <c r="D419" s="5" t="inlineStr">
        <is>
          <t>Fregadero de un pozo, medida estándar</t>
        </is>
      </c>
      <c r="E419" s="5" t="inlineStr">
        <is>
          <t>Fregadero de cocina de acero inoxidable</t>
        </is>
      </c>
      <c r="F419" s="5" t="inlineStr">
        <is>
          <t>Material retirado en almacén</t>
        </is>
      </c>
      <c r="G419" s="5" t="inlineStr">
        <is>
          <t>fregadero, lavaplatos, pantry</t>
        </is>
      </c>
      <c r="H419" s="7" t="inlineStr">
        <is>
          <t>unidad</t>
        </is>
      </c>
      <c r="I419" s="7" t="inlineStr">
        <is>
          <t>Instalaciones</t>
        </is>
      </c>
      <c r="J419" s="7" t="inlineStr">
        <is>
          <t>estandar</t>
        </is>
      </c>
      <c r="K419" s="7" t="inlineStr">
        <is>
          <t>importado</t>
        </is>
      </c>
      <c r="L419" s="7" t="inlineStr">
        <is>
          <t>Verificado</t>
        </is>
      </c>
      <c r="M419" s="8" t="n">
        <v>1</v>
      </c>
      <c r="N419" s="9" t="n">
        <v>3040</v>
      </c>
      <c r="O419" s="9" t="n">
        <v>3040</v>
      </c>
      <c r="P419" s="9" t="n">
        <v>3040</v>
      </c>
      <c r="Q419" s="7" t="inlineStr">
        <is>
          <t>Sí</t>
        </is>
      </c>
      <c r="R419" s="9">
        <f>IF(N419="","",IF(Q419="Sí",ROUND(N419/1.18,2),N419))</f>
        <v/>
      </c>
      <c r="S419" s="7" t="inlineStr">
        <is>
          <t>2026-09-09</t>
        </is>
      </c>
      <c r="T419" s="5" t="inlineStr">
        <is>
          <t>1 cotización de proveedores</t>
        </is>
      </c>
      <c r="AK419" s="5" t="inlineStr">
        <is>
          <t>pozos: 1 · medida: medida estándar</t>
        </is>
      </c>
    </row>
    <row r="420">
      <c r="A420" s="7" t="inlineStr">
        <is>
          <t>MAT-09-061</t>
        </is>
      </c>
      <c r="B420" s="7" t="inlineStr">
        <is>
          <t>Materiales</t>
        </is>
      </c>
      <c r="C420" s="7" t="inlineStr">
        <is>
          <t>Plomería, sanitarios y gas</t>
        </is>
      </c>
      <c r="D420" s="5" t="inlineStr">
        <is>
          <t>Fregadero de 2 pozos, 33 x 19 pulgadas</t>
        </is>
      </c>
      <c r="E420" s="5" t="inlineStr">
        <is>
          <t>Fregadero de cocina de acero inoxidable</t>
        </is>
      </c>
      <c r="F420" s="5" t="inlineStr">
        <is>
          <t>Material retirado en almacén</t>
        </is>
      </c>
      <c r="G420" s="5" t="inlineStr">
        <is>
          <t>fregadero, lavaplatos, pantry</t>
        </is>
      </c>
      <c r="H420" s="7" t="inlineStr">
        <is>
          <t>unidad</t>
        </is>
      </c>
      <c r="I420" s="7" t="inlineStr">
        <is>
          <t>Instalaciones</t>
        </is>
      </c>
      <c r="J420" s="7" t="inlineStr">
        <is>
          <t>estandar</t>
        </is>
      </c>
      <c r="K420" s="7" t="inlineStr">
        <is>
          <t>importado</t>
        </is>
      </c>
      <c r="L420" s="7" t="inlineStr">
        <is>
          <t>Verificado</t>
        </is>
      </c>
      <c r="M420" s="8" t="n">
        <v>1</v>
      </c>
      <c r="N420" s="9" t="n">
        <v>3285</v>
      </c>
      <c r="O420" s="9" t="n">
        <v>3285</v>
      </c>
      <c r="P420" s="9" t="n">
        <v>3285</v>
      </c>
      <c r="Q420" s="7" t="inlineStr">
        <is>
          <t>Sí</t>
        </is>
      </c>
      <c r="R420" s="9">
        <f>IF(N420="","",IF(Q420="Sí",ROUND(N420/1.18,2),N420))</f>
        <v/>
      </c>
      <c r="S420" s="7" t="inlineStr">
        <is>
          <t>2026-09-09</t>
        </is>
      </c>
      <c r="T420" s="5" t="inlineStr">
        <is>
          <t>1 cotización de proveedores</t>
        </is>
      </c>
      <c r="AK420" s="5" t="inlineStr">
        <is>
          <t>pozos: 2 · medida: 33 x 19 pulgadas</t>
        </is>
      </c>
    </row>
    <row r="421">
      <c r="A421" s="7" t="inlineStr">
        <is>
          <t>MAT-09-062</t>
        </is>
      </c>
      <c r="B421" s="7" t="inlineStr">
        <is>
          <t>Materiales</t>
        </is>
      </c>
      <c r="C421" s="7" t="inlineStr">
        <is>
          <t>Plomería, sanitarios y gas</t>
        </is>
      </c>
      <c r="D421" s="5" t="inlineStr">
        <is>
          <t>Fregadero de 2 pozos, 33 x 22 pulgadas</t>
        </is>
      </c>
      <c r="E421" s="5" t="inlineStr">
        <is>
          <t>Fregadero de cocina de acero inoxidable</t>
        </is>
      </c>
      <c r="F421" s="5" t="inlineStr">
        <is>
          <t>Material retirado en almacén</t>
        </is>
      </c>
      <c r="G421" s="5" t="inlineStr">
        <is>
          <t>fregadero, lavaplatos, pantry</t>
        </is>
      </c>
      <c r="H421" s="7" t="inlineStr">
        <is>
          <t>unidad</t>
        </is>
      </c>
      <c r="I421" s="7" t="inlineStr">
        <is>
          <t>Instalaciones</t>
        </is>
      </c>
      <c r="J421" s="7" t="inlineStr">
        <is>
          <t>estandar</t>
        </is>
      </c>
      <c r="K421" s="7" t="inlineStr">
        <is>
          <t>importado</t>
        </is>
      </c>
      <c r="L421" s="7" t="inlineStr">
        <is>
          <t>Verificado</t>
        </is>
      </c>
      <c r="M421" s="8" t="n">
        <v>1</v>
      </c>
      <c r="N421" s="9" t="n">
        <v>6540</v>
      </c>
      <c r="O421" s="9" t="n">
        <v>6540</v>
      </c>
      <c r="P421" s="9" t="n">
        <v>6540</v>
      </c>
      <c r="Q421" s="7" t="inlineStr">
        <is>
          <t>Sí</t>
        </is>
      </c>
      <c r="R421" s="9">
        <f>IF(N421="","",IF(Q421="Sí",ROUND(N421/1.18,2),N421))</f>
        <v/>
      </c>
      <c r="S421" s="7" t="inlineStr">
        <is>
          <t>2026-09-09</t>
        </is>
      </c>
      <c r="T421" s="5" t="inlineStr">
        <is>
          <t>1 cotización de proveedores</t>
        </is>
      </c>
      <c r="AK421" s="5" t="inlineStr">
        <is>
          <t>pozos: 2 · medida: 33 x 22 pulgadas</t>
        </is>
      </c>
    </row>
    <row r="422">
      <c r="A422" s="7" t="inlineStr">
        <is>
          <t>MAT-09-063</t>
        </is>
      </c>
      <c r="B422" s="7" t="inlineStr">
        <is>
          <t>Materiales</t>
        </is>
      </c>
      <c r="C422" s="7" t="inlineStr">
        <is>
          <t>Plomería, sanitarios y gas</t>
        </is>
      </c>
      <c r="D422" s="5" t="inlineStr">
        <is>
          <t>Llave de bebedero</t>
        </is>
      </c>
      <c r="E422" s="5" t="inlineStr">
        <is>
          <t>Llave pequeña de plástico para bebedero o tanque</t>
        </is>
      </c>
      <c r="F422" s="5" t="inlineStr">
        <is>
          <t>Material retirado en almacén</t>
        </is>
      </c>
      <c r="G422" s="5" t="inlineStr">
        <is>
          <t>llave de bebedero, llave plástica</t>
        </is>
      </c>
      <c r="H422" s="7" t="inlineStr">
        <is>
          <t>unidad</t>
        </is>
      </c>
      <c r="I422" s="7" t="inlineStr">
        <is>
          <t>Instalaciones</t>
        </is>
      </c>
      <c r="J422" s="7" t="inlineStr">
        <is>
          <t>estandar</t>
        </is>
      </c>
      <c r="K422" s="7" t="inlineStr">
        <is>
          <t>importado</t>
        </is>
      </c>
      <c r="L422" s="7" t="inlineStr">
        <is>
          <t>Verificado</t>
        </is>
      </c>
      <c r="M422" s="8" t="n">
        <v>1</v>
      </c>
      <c r="N422" s="9" t="n">
        <v>217.5</v>
      </c>
      <c r="O422" s="9" t="n">
        <v>205</v>
      </c>
      <c r="P422" s="9" t="n">
        <v>256</v>
      </c>
      <c r="Q422" s="7" t="inlineStr">
        <is>
          <t>Sí</t>
        </is>
      </c>
      <c r="R422" s="9">
        <f>IF(N422="","",IF(Q422="Sí",ROUND(N422/1.18,2),N422))</f>
        <v/>
      </c>
      <c r="S422" s="7" t="inlineStr">
        <is>
          <t>2026-09-09</t>
        </is>
      </c>
      <c r="T422" s="5" t="inlineStr">
        <is>
          <t>4 cotizaciones de proveedores</t>
        </is>
      </c>
    </row>
    <row r="423">
      <c r="A423" s="7" t="inlineStr">
        <is>
          <t>MAT-10-017</t>
        </is>
      </c>
      <c r="B423" s="7" t="inlineStr">
        <is>
          <t>Materiales</t>
        </is>
      </c>
      <c r="C423" s="7" t="inlineStr">
        <is>
          <t>Electricidad e iluminación</t>
        </is>
      </c>
      <c r="D423" s="5" t="inlineStr">
        <is>
          <t>Bombillo ahorrador de 105 W</t>
        </is>
      </c>
      <c r="E423" s="5" t="inlineStr">
        <is>
          <t>El formato, el color y la marca son de la cotización. La temperatura de color no mueve el precio</t>
        </is>
      </c>
      <c r="F423" s="5" t="inlineStr">
        <is>
          <t>Material retirado en almacén</t>
        </is>
      </c>
      <c r="G423" s="5" t="inlineStr">
        <is>
          <t>bombillo, bombilla, foco, lámpara, LED</t>
        </is>
      </c>
      <c r="H423" s="7" t="inlineStr">
        <is>
          <t>unidad</t>
        </is>
      </c>
      <c r="I423" s="7" t="inlineStr">
        <is>
          <t>Instalaciones</t>
        </is>
      </c>
      <c r="J423" s="7" t="inlineStr">
        <is>
          <t>estandar</t>
        </is>
      </c>
      <c r="K423" s="7" t="inlineStr">
        <is>
          <t>importado</t>
        </is>
      </c>
      <c r="L423" s="7" t="inlineStr">
        <is>
          <t>Verificado</t>
        </is>
      </c>
      <c r="M423" s="8" t="n">
        <v>1</v>
      </c>
      <c r="N423" s="9" t="n">
        <v>785</v>
      </c>
      <c r="O423" s="9" t="n">
        <v>785</v>
      </c>
      <c r="P423" s="9" t="n">
        <v>785</v>
      </c>
      <c r="Q423" s="7" t="inlineStr">
        <is>
          <t>Sí</t>
        </is>
      </c>
      <c r="R423" s="9">
        <f>IF(N423="","",IF(Q423="Sí",ROUND(N423/1.18,2),N423))</f>
        <v/>
      </c>
      <c r="S423" s="7" t="inlineStr">
        <is>
          <t>2026-09-09</t>
        </is>
      </c>
      <c r="T423" s="5" t="inlineStr">
        <is>
          <t>1 cotización de proveedores</t>
        </is>
      </c>
      <c r="Z423" s="4" t="inlineStr">
        <is>
          <t>E40</t>
        </is>
      </c>
      <c r="AB423" s="4" t="inlineStr">
        <is>
          <t>ahorrador</t>
        </is>
      </c>
      <c r="AK423" s="5" t="inlineStr">
        <is>
          <t>potencia_w: 105 · temp_k: 6400</t>
        </is>
      </c>
    </row>
    <row r="424">
      <c r="A424" s="7" t="inlineStr">
        <is>
          <t>MAT-10-018</t>
        </is>
      </c>
      <c r="B424" s="7" t="inlineStr">
        <is>
          <t>Materiales</t>
        </is>
      </c>
      <c r="C424" s="7" t="inlineStr">
        <is>
          <t>Electricidad e iluminación</t>
        </is>
      </c>
      <c r="D424" s="5" t="inlineStr">
        <is>
          <t>Bombillo ahorrador de 11 W</t>
        </is>
      </c>
      <c r="E424" s="5" t="inlineStr">
        <is>
          <t>El formato, el color y la marca son de la cotización. La temperatura de color no mueve el precio</t>
        </is>
      </c>
      <c r="F424" s="5" t="inlineStr">
        <is>
          <t>Material retirado en almacén</t>
        </is>
      </c>
      <c r="G424" s="5" t="inlineStr">
        <is>
          <t>bombillo, bombilla, foco, lámpara, LED</t>
        </is>
      </c>
      <c r="H424" s="7" t="inlineStr">
        <is>
          <t>unidad</t>
        </is>
      </c>
      <c r="I424" s="7" t="inlineStr">
        <is>
          <t>Instalaciones</t>
        </is>
      </c>
      <c r="J424" s="7" t="inlineStr">
        <is>
          <t>estandar</t>
        </is>
      </c>
      <c r="K424" s="7" t="inlineStr">
        <is>
          <t>importado</t>
        </is>
      </c>
      <c r="L424" s="7" t="inlineStr">
        <is>
          <t>Verificado</t>
        </is>
      </c>
      <c r="M424" s="8" t="n">
        <v>1</v>
      </c>
      <c r="N424" s="9" t="n">
        <v>100</v>
      </c>
      <c r="O424" s="9" t="n">
        <v>100</v>
      </c>
      <c r="P424" s="9" t="n">
        <v>100</v>
      </c>
      <c r="Q424" s="7" t="inlineStr">
        <is>
          <t>Sí</t>
        </is>
      </c>
      <c r="R424" s="9">
        <f>IF(N424="","",IF(Q424="Sí",ROUND(N424/1.18,2),N424))</f>
        <v/>
      </c>
      <c r="S424" s="7" t="inlineStr">
        <is>
          <t>2026-09-09</t>
        </is>
      </c>
      <c r="T424" s="5" t="inlineStr">
        <is>
          <t>1 cotización de proveedores</t>
        </is>
      </c>
      <c r="AB424" s="4" t="inlineStr">
        <is>
          <t>ahorrador</t>
        </is>
      </c>
      <c r="AK424" s="5" t="inlineStr">
        <is>
          <t>potencia_w: 11 · temp_k: 2700</t>
        </is>
      </c>
    </row>
    <row r="425">
      <c r="A425" s="7" t="inlineStr">
        <is>
          <t>MAT-10-019</t>
        </is>
      </c>
      <c r="B425" s="7" t="inlineStr">
        <is>
          <t>Materiales</t>
        </is>
      </c>
      <c r="C425" s="7" t="inlineStr">
        <is>
          <t>Electricidad e iluminación</t>
        </is>
      </c>
      <c r="D425" s="5" t="inlineStr">
        <is>
          <t>Bombillo ahorrador de 15 W</t>
        </is>
      </c>
      <c r="E425" s="5" t="inlineStr">
        <is>
          <t>El formato, el color y la marca son de la cotización. La temperatura de color no mueve el precio</t>
        </is>
      </c>
      <c r="F425" s="5" t="inlineStr">
        <is>
          <t>Material retirado en almacén</t>
        </is>
      </c>
      <c r="G425" s="5" t="inlineStr">
        <is>
          <t>bombillo, bombilla, foco, lámpara, LED</t>
        </is>
      </c>
      <c r="H425" s="7" t="inlineStr">
        <is>
          <t>unidad</t>
        </is>
      </c>
      <c r="I425" s="7" t="inlineStr">
        <is>
          <t>Instalaciones</t>
        </is>
      </c>
      <c r="J425" s="7" t="inlineStr">
        <is>
          <t>estandar</t>
        </is>
      </c>
      <c r="K425" s="7" t="inlineStr">
        <is>
          <t>importado</t>
        </is>
      </c>
      <c r="L425" s="7" t="inlineStr">
        <is>
          <t>Verificado</t>
        </is>
      </c>
      <c r="M425" s="8" t="n">
        <v>1</v>
      </c>
      <c r="N425" s="9" t="n">
        <v>100</v>
      </c>
      <c r="O425" s="9" t="n">
        <v>100</v>
      </c>
      <c r="P425" s="9" t="n">
        <v>100</v>
      </c>
      <c r="Q425" s="7" t="inlineStr">
        <is>
          <t>Sí</t>
        </is>
      </c>
      <c r="R425" s="9">
        <f>IF(N425="","",IF(Q425="Sí",ROUND(N425/1.18,2),N425))</f>
        <v/>
      </c>
      <c r="S425" s="7" t="inlineStr">
        <is>
          <t>2026-09-09</t>
        </is>
      </c>
      <c r="T425" s="5" t="inlineStr">
        <is>
          <t>1 cotización de proveedores</t>
        </is>
      </c>
      <c r="AB425" s="4" t="inlineStr">
        <is>
          <t>ahorrador</t>
        </is>
      </c>
      <c r="AK425" s="5" t="inlineStr">
        <is>
          <t>potencia_w: 15</t>
        </is>
      </c>
    </row>
    <row r="426">
      <c r="A426" s="7" t="inlineStr">
        <is>
          <t>MAT-10-020</t>
        </is>
      </c>
      <c r="B426" s="7" t="inlineStr">
        <is>
          <t>Materiales</t>
        </is>
      </c>
      <c r="C426" s="7" t="inlineStr">
        <is>
          <t>Electricidad e iluminación</t>
        </is>
      </c>
      <c r="D426" s="5" t="inlineStr">
        <is>
          <t>Bombillo ahorrador de 25 W</t>
        </is>
      </c>
      <c r="E426" s="5" t="inlineStr">
        <is>
          <t>El formato, el color y la marca son de la cotización. La temperatura de color no mueve el precio</t>
        </is>
      </c>
      <c r="F426" s="5" t="inlineStr">
        <is>
          <t>Material retirado en almacén</t>
        </is>
      </c>
      <c r="G426" s="5" t="inlineStr">
        <is>
          <t>bombillo, bombilla, foco, lámpara, LED</t>
        </is>
      </c>
      <c r="H426" s="7" t="inlineStr">
        <is>
          <t>unidad</t>
        </is>
      </c>
      <c r="I426" s="7" t="inlineStr">
        <is>
          <t>Instalaciones</t>
        </is>
      </c>
      <c r="J426" s="7" t="inlineStr">
        <is>
          <t>estandar</t>
        </is>
      </c>
      <c r="K426" s="7" t="inlineStr">
        <is>
          <t>importado</t>
        </is>
      </c>
      <c r="L426" s="7" t="inlineStr">
        <is>
          <t>Verificado</t>
        </is>
      </c>
      <c r="M426" s="8" t="n">
        <v>1</v>
      </c>
      <c r="N426" s="9" t="n">
        <v>113.56</v>
      </c>
      <c r="O426" s="9" t="n">
        <v>100</v>
      </c>
      <c r="P426" s="9" t="n">
        <v>127.12</v>
      </c>
      <c r="Q426" s="7" t="inlineStr">
        <is>
          <t>Sí</t>
        </is>
      </c>
      <c r="R426" s="9">
        <f>IF(N426="","",IF(Q426="Sí",ROUND(N426/1.18,2),N426))</f>
        <v/>
      </c>
      <c r="S426" s="7" t="inlineStr">
        <is>
          <t>2026-09-09</t>
        </is>
      </c>
      <c r="T426" s="5" t="inlineStr">
        <is>
          <t>2 cotizaciones de proveedores</t>
        </is>
      </c>
      <c r="AB426" s="4" t="inlineStr">
        <is>
          <t>ahorrador</t>
        </is>
      </c>
      <c r="AK426" s="5" t="inlineStr">
        <is>
          <t>potencia_w: 25</t>
        </is>
      </c>
    </row>
    <row r="427">
      <c r="A427" s="7" t="inlineStr">
        <is>
          <t>MAT-10-021</t>
        </is>
      </c>
      <c r="B427" s="7" t="inlineStr">
        <is>
          <t>Materiales</t>
        </is>
      </c>
      <c r="C427" s="7" t="inlineStr">
        <is>
          <t>Electricidad e iluminación</t>
        </is>
      </c>
      <c r="D427" s="5" t="inlineStr">
        <is>
          <t>Bombillo ahorrador de 45 W</t>
        </is>
      </c>
      <c r="E427" s="5" t="inlineStr">
        <is>
          <t>El formato, el color y la marca son de la cotización. La temperatura de color no mueve el precio</t>
        </is>
      </c>
      <c r="F427" s="5" t="inlineStr">
        <is>
          <t>Material retirado en almacén</t>
        </is>
      </c>
      <c r="G427" s="5" t="inlineStr">
        <is>
          <t>bombillo, bombilla, foco, lámpara, LED</t>
        </is>
      </c>
      <c r="H427" s="7" t="inlineStr">
        <is>
          <t>unidad</t>
        </is>
      </c>
      <c r="I427" s="7" t="inlineStr">
        <is>
          <t>Instalaciones</t>
        </is>
      </c>
      <c r="J427" s="7" t="inlineStr">
        <is>
          <t>estandar</t>
        </is>
      </c>
      <c r="K427" s="7" t="inlineStr">
        <is>
          <t>importado</t>
        </is>
      </c>
      <c r="L427" s="7" t="inlineStr">
        <is>
          <t>Verificado</t>
        </is>
      </c>
      <c r="M427" s="8" t="n">
        <v>1</v>
      </c>
      <c r="N427" s="9" t="n">
        <v>313.56</v>
      </c>
      <c r="O427" s="9" t="n">
        <v>313.56</v>
      </c>
      <c r="P427" s="9" t="n">
        <v>313.56</v>
      </c>
      <c r="Q427" s="7" t="inlineStr">
        <is>
          <t>Sí</t>
        </is>
      </c>
      <c r="R427" s="9">
        <f>IF(N427="","",IF(Q427="Sí",ROUND(N427/1.18,2),N427))</f>
        <v/>
      </c>
      <c r="S427" s="7" t="inlineStr">
        <is>
          <t>2026-09-09</t>
        </is>
      </c>
      <c r="T427" s="5" t="inlineStr">
        <is>
          <t>1 cotización de proveedores</t>
        </is>
      </c>
      <c r="AB427" s="4" t="inlineStr">
        <is>
          <t>ahorrador</t>
        </is>
      </c>
      <c r="AK427" s="5" t="inlineStr">
        <is>
          <t>potencia_w: 45</t>
        </is>
      </c>
    </row>
    <row r="428">
      <c r="A428" s="7" t="inlineStr">
        <is>
          <t>MAT-10-022</t>
        </is>
      </c>
      <c r="B428" s="7" t="inlineStr">
        <is>
          <t>Materiales</t>
        </is>
      </c>
      <c r="C428" s="7" t="inlineStr">
        <is>
          <t>Electricidad e iluminación</t>
        </is>
      </c>
      <c r="D428" s="5" t="inlineStr">
        <is>
          <t>Bombillo ahorrador de 7 W</t>
        </is>
      </c>
      <c r="E428" s="5" t="inlineStr">
        <is>
          <t>El formato, el color y la marca son de la cotización. La temperatura de color no mueve el precio</t>
        </is>
      </c>
      <c r="F428" s="5" t="inlineStr">
        <is>
          <t>Material retirado en almacén</t>
        </is>
      </c>
      <c r="G428" s="5" t="inlineStr">
        <is>
          <t>bombillo, bombilla, foco, lámpara, LED</t>
        </is>
      </c>
      <c r="H428" s="7" t="inlineStr">
        <is>
          <t>unidad</t>
        </is>
      </c>
      <c r="I428" s="7" t="inlineStr">
        <is>
          <t>Instalaciones</t>
        </is>
      </c>
      <c r="J428" s="7" t="inlineStr">
        <is>
          <t>estandar</t>
        </is>
      </c>
      <c r="K428" s="7" t="inlineStr">
        <is>
          <t>importado</t>
        </is>
      </c>
      <c r="L428" s="7" t="inlineStr">
        <is>
          <t>Verificado</t>
        </is>
      </c>
      <c r="M428" s="8" t="n">
        <v>1</v>
      </c>
      <c r="N428" s="9" t="n">
        <v>100</v>
      </c>
      <c r="O428" s="9" t="n">
        <v>100</v>
      </c>
      <c r="P428" s="9" t="n">
        <v>100</v>
      </c>
      <c r="Q428" s="7" t="inlineStr">
        <is>
          <t>Sí</t>
        </is>
      </c>
      <c r="R428" s="9">
        <f>IF(N428="","",IF(Q428="Sí",ROUND(N428/1.18,2),N428))</f>
        <v/>
      </c>
      <c r="S428" s="7" t="inlineStr">
        <is>
          <t>2026-09-09</t>
        </is>
      </c>
      <c r="T428" s="5" t="inlineStr">
        <is>
          <t>1 cotización de proveedores</t>
        </is>
      </c>
      <c r="AB428" s="4" t="inlineStr">
        <is>
          <t>ahorrador</t>
        </is>
      </c>
      <c r="AK428" s="5" t="inlineStr">
        <is>
          <t>potencia_w: 7 · temp_k: 6500</t>
        </is>
      </c>
    </row>
    <row r="429">
      <c r="A429" s="7" t="inlineStr">
        <is>
          <t>MAT-10-023</t>
        </is>
      </c>
      <c r="B429" s="7" t="inlineStr">
        <is>
          <t>Materiales</t>
        </is>
      </c>
      <c r="C429" s="7" t="inlineStr">
        <is>
          <t>Electricidad e iluminación</t>
        </is>
      </c>
      <c r="D429" s="5" t="inlineStr">
        <is>
          <t>Bombillo ahorrador de 85 W</t>
        </is>
      </c>
      <c r="E429" s="5" t="inlineStr">
        <is>
          <t>El formato, el color y la marca son de la cotización. La temperatura de color no mueve el precio</t>
        </is>
      </c>
      <c r="F429" s="5" t="inlineStr">
        <is>
          <t>Material retirado en almacén</t>
        </is>
      </c>
      <c r="G429" s="5" t="inlineStr">
        <is>
          <t>bombillo, bombilla, foco, lámpara, LED</t>
        </is>
      </c>
      <c r="H429" s="7" t="inlineStr">
        <is>
          <t>unidad</t>
        </is>
      </c>
      <c r="I429" s="7" t="inlineStr">
        <is>
          <t>Instalaciones</t>
        </is>
      </c>
      <c r="J429" s="7" t="inlineStr">
        <is>
          <t>estandar</t>
        </is>
      </c>
      <c r="K429" s="7" t="inlineStr">
        <is>
          <t>importado</t>
        </is>
      </c>
      <c r="L429" s="7" t="inlineStr">
        <is>
          <t>Verificado</t>
        </is>
      </c>
      <c r="M429" s="8" t="n">
        <v>1</v>
      </c>
      <c r="N429" s="9" t="n">
        <v>795</v>
      </c>
      <c r="O429" s="9" t="n">
        <v>795</v>
      </c>
      <c r="P429" s="9" t="n">
        <v>795</v>
      </c>
      <c r="Q429" s="7" t="inlineStr">
        <is>
          <t>Sí</t>
        </is>
      </c>
      <c r="R429" s="9">
        <f>IF(N429="","",IF(Q429="Sí",ROUND(N429/1.18,2),N429))</f>
        <v/>
      </c>
      <c r="S429" s="7" t="inlineStr">
        <is>
          <t>2026-09-09</t>
        </is>
      </c>
      <c r="T429" s="5" t="inlineStr">
        <is>
          <t>1 cotización de proveedores</t>
        </is>
      </c>
      <c r="AB429" s="4" t="inlineStr">
        <is>
          <t>ahorrador</t>
        </is>
      </c>
      <c r="AK429" s="5" t="inlineStr">
        <is>
          <t>potencia_w: 85 · temp_k: 6400</t>
        </is>
      </c>
    </row>
    <row r="430">
      <c r="A430" s="7" t="inlineStr">
        <is>
          <t>MAT-10-024</t>
        </is>
      </c>
      <c r="B430" s="7" t="inlineStr">
        <is>
          <t>Materiales</t>
        </is>
      </c>
      <c r="C430" s="7" t="inlineStr">
        <is>
          <t>Electricidad e iluminación</t>
        </is>
      </c>
      <c r="D430" s="5" t="inlineStr">
        <is>
          <t>Bombillo incandescente de 25 W</t>
        </is>
      </c>
      <c r="E430" s="5" t="inlineStr">
        <is>
          <t>El formato, el color y la marca son de la cotización. La temperatura de color no mueve el precio</t>
        </is>
      </c>
      <c r="F430" s="5" t="inlineStr">
        <is>
          <t>Material retirado en almacén</t>
        </is>
      </c>
      <c r="G430" s="5" t="inlineStr">
        <is>
          <t>bombillo, bombilla, foco, lámpara, LED</t>
        </is>
      </c>
      <c r="H430" s="7" t="inlineStr">
        <is>
          <t>unidad</t>
        </is>
      </c>
      <c r="I430" s="7" t="inlineStr">
        <is>
          <t>Instalaciones</t>
        </is>
      </c>
      <c r="J430" s="7" t="inlineStr">
        <is>
          <t>estandar</t>
        </is>
      </c>
      <c r="K430" s="7" t="inlineStr">
        <is>
          <t>importado</t>
        </is>
      </c>
      <c r="L430" s="7" t="inlineStr">
        <is>
          <t>Verificado</t>
        </is>
      </c>
      <c r="M430" s="8" t="n">
        <v>1</v>
      </c>
      <c r="N430" s="9" t="n">
        <v>100</v>
      </c>
      <c r="O430" s="9" t="n">
        <v>85</v>
      </c>
      <c r="P430" s="9" t="n">
        <v>115</v>
      </c>
      <c r="Q430" s="7" t="inlineStr">
        <is>
          <t>Sí</t>
        </is>
      </c>
      <c r="R430" s="9">
        <f>IF(N430="","",IF(Q430="Sí",ROUND(N430/1.18,2),N430))</f>
        <v/>
      </c>
      <c r="S430" s="7" t="inlineStr">
        <is>
          <t>2026-09-09</t>
        </is>
      </c>
      <c r="T430" s="5" t="inlineStr">
        <is>
          <t>2 cotizaciones de proveedores</t>
        </is>
      </c>
      <c r="AB430" s="4" t="inlineStr">
        <is>
          <t>incandescente</t>
        </is>
      </c>
      <c r="AK430" s="5" t="inlineStr">
        <is>
          <t>potencia_w: 25</t>
        </is>
      </c>
    </row>
    <row r="431">
      <c r="A431" s="7" t="inlineStr">
        <is>
          <t>MAT-10-025</t>
        </is>
      </c>
      <c r="B431" s="7" t="inlineStr">
        <is>
          <t>Materiales</t>
        </is>
      </c>
      <c r="C431" s="7" t="inlineStr">
        <is>
          <t>Electricidad e iluminación</t>
        </is>
      </c>
      <c r="D431" s="5" t="inlineStr">
        <is>
          <t>Bombillo incandescente de 40 W</t>
        </is>
      </c>
      <c r="E431" s="5" t="inlineStr">
        <is>
          <t>El formato, el color y la marca son de la cotización. La temperatura de color no mueve el precio</t>
        </is>
      </c>
      <c r="F431" s="5" t="inlineStr">
        <is>
          <t>Material retirado en almacén</t>
        </is>
      </c>
      <c r="G431" s="5" t="inlineStr">
        <is>
          <t>bombillo, bombilla, foco, lámpara, LED</t>
        </is>
      </c>
      <c r="H431" s="7" t="inlineStr">
        <is>
          <t>unidad</t>
        </is>
      </c>
      <c r="I431" s="7" t="inlineStr">
        <is>
          <t>Instalaciones</t>
        </is>
      </c>
      <c r="J431" s="7" t="inlineStr">
        <is>
          <t>estandar</t>
        </is>
      </c>
      <c r="K431" s="7" t="inlineStr">
        <is>
          <t>importado</t>
        </is>
      </c>
      <c r="L431" s="7" t="inlineStr">
        <is>
          <t>Verificado</t>
        </is>
      </c>
      <c r="M431" s="8" t="n">
        <v>1</v>
      </c>
      <c r="N431" s="9" t="n">
        <v>110</v>
      </c>
      <c r="O431" s="9" t="n">
        <v>80</v>
      </c>
      <c r="P431" s="9" t="n">
        <v>340.01</v>
      </c>
      <c r="Q431" s="7" t="inlineStr">
        <is>
          <t>Sí</t>
        </is>
      </c>
      <c r="R431" s="9">
        <f>IF(N431="","",IF(Q431="Sí",ROUND(N431/1.18,2),N431))</f>
        <v/>
      </c>
      <c r="S431" s="7" t="inlineStr">
        <is>
          <t>2026-09-09</t>
        </is>
      </c>
      <c r="T431" s="5" t="inlineStr">
        <is>
          <t>3 cotizaciones de proveedores</t>
        </is>
      </c>
      <c r="AB431" s="4" t="inlineStr">
        <is>
          <t>incandescente</t>
        </is>
      </c>
      <c r="AK431" s="5" t="inlineStr">
        <is>
          <t>potencia_w: 40</t>
        </is>
      </c>
    </row>
    <row r="432">
      <c r="A432" s="7" t="inlineStr">
        <is>
          <t>MAT-10-026</t>
        </is>
      </c>
      <c r="B432" s="7" t="inlineStr">
        <is>
          <t>Materiales</t>
        </is>
      </c>
      <c r="C432" s="7" t="inlineStr">
        <is>
          <t>Electricidad e iluminación</t>
        </is>
      </c>
      <c r="D432" s="5" t="inlineStr">
        <is>
          <t>Bombillo incandescente de 50 W</t>
        </is>
      </c>
      <c r="E432" s="5" t="inlineStr">
        <is>
          <t>El formato, el color y la marca son de la cotización. La temperatura de color no mueve el precio</t>
        </is>
      </c>
      <c r="F432" s="5" t="inlineStr">
        <is>
          <t>Material retirado en almacén</t>
        </is>
      </c>
      <c r="G432" s="5" t="inlineStr">
        <is>
          <t>bombillo, bombilla, foco, lámpara, LED</t>
        </is>
      </c>
      <c r="H432" s="7" t="inlineStr">
        <is>
          <t>unidad</t>
        </is>
      </c>
      <c r="I432" s="7" t="inlineStr">
        <is>
          <t>Instalaciones</t>
        </is>
      </c>
      <c r="J432" s="7" t="inlineStr">
        <is>
          <t>estandar</t>
        </is>
      </c>
      <c r="K432" s="7" t="inlineStr">
        <is>
          <t>importado</t>
        </is>
      </c>
      <c r="L432" s="7" t="inlineStr">
        <is>
          <t>Verificado</t>
        </is>
      </c>
      <c r="M432" s="8" t="n">
        <v>1</v>
      </c>
      <c r="N432" s="9" t="n">
        <v>235.06</v>
      </c>
      <c r="O432" s="9" t="n">
        <v>235.06</v>
      </c>
      <c r="P432" s="9" t="n">
        <v>235.06</v>
      </c>
      <c r="Q432" s="7" t="inlineStr">
        <is>
          <t>Sí</t>
        </is>
      </c>
      <c r="R432" s="9">
        <f>IF(N432="","",IF(Q432="Sí",ROUND(N432/1.18,2),N432))</f>
        <v/>
      </c>
      <c r="S432" s="7" t="inlineStr">
        <is>
          <t>2026-09-09</t>
        </is>
      </c>
      <c r="T432" s="5" t="inlineStr">
        <is>
          <t>1 cotización de proveedores</t>
        </is>
      </c>
      <c r="Z432" s="4" t="inlineStr">
        <is>
          <t>R20</t>
        </is>
      </c>
      <c r="AB432" s="4" t="inlineStr">
        <is>
          <t>incandescente</t>
        </is>
      </c>
      <c r="AK432" s="5" t="inlineStr">
        <is>
          <t>potencia_w: 50</t>
        </is>
      </c>
    </row>
    <row r="433">
      <c r="A433" s="7" t="inlineStr">
        <is>
          <t>MAT-10-027</t>
        </is>
      </c>
      <c r="B433" s="7" t="inlineStr">
        <is>
          <t>Materiales</t>
        </is>
      </c>
      <c r="C433" s="7" t="inlineStr">
        <is>
          <t>Electricidad e iluminación</t>
        </is>
      </c>
      <c r="D433" s="5" t="inlineStr">
        <is>
          <t>Bombillo LED de 1 W</t>
        </is>
      </c>
      <c r="E433" s="5" t="inlineStr">
        <is>
          <t>El formato, el color y la marca son de la cotización. La temperatura de color no mueve el precio</t>
        </is>
      </c>
      <c r="F433" s="5" t="inlineStr">
        <is>
          <t>Material retirado en almacén</t>
        </is>
      </c>
      <c r="G433" s="5" t="inlineStr">
        <is>
          <t>bombillo, bombilla, foco, lámpara, LED</t>
        </is>
      </c>
      <c r="H433" s="7" t="inlineStr">
        <is>
          <t>unidad</t>
        </is>
      </c>
      <c r="I433" s="7" t="inlineStr">
        <is>
          <t>Instalaciones</t>
        </is>
      </c>
      <c r="J433" s="7" t="inlineStr">
        <is>
          <t>estandar</t>
        </is>
      </c>
      <c r="K433" s="7" t="inlineStr">
        <is>
          <t>importado</t>
        </is>
      </c>
      <c r="L433" s="7" t="inlineStr">
        <is>
          <t>Verificado</t>
        </is>
      </c>
      <c r="M433" s="8" t="n">
        <v>1</v>
      </c>
      <c r="N433" s="9" t="n">
        <v>60</v>
      </c>
      <c r="O433" s="9" t="n">
        <v>60</v>
      </c>
      <c r="P433" s="9" t="n">
        <v>60</v>
      </c>
      <c r="Q433" s="7" t="inlineStr">
        <is>
          <t>Sí</t>
        </is>
      </c>
      <c r="R433" s="9">
        <f>IF(N433="","",IF(Q433="Sí",ROUND(N433/1.18,2),N433))</f>
        <v/>
      </c>
      <c r="S433" s="7" t="inlineStr">
        <is>
          <t>2026-09-09</t>
        </is>
      </c>
      <c r="T433" s="5" t="inlineStr">
        <is>
          <t>1 cotización de proveedores</t>
        </is>
      </c>
      <c r="AB433" s="4" t="inlineStr">
        <is>
          <t>LED</t>
        </is>
      </c>
      <c r="AK433" s="5" t="inlineStr">
        <is>
          <t>potencia_w: 1 · temp_k: 2200</t>
        </is>
      </c>
    </row>
    <row r="434">
      <c r="A434" s="7" t="inlineStr">
        <is>
          <t>MAT-10-028</t>
        </is>
      </c>
      <c r="B434" s="7" t="inlineStr">
        <is>
          <t>Materiales</t>
        </is>
      </c>
      <c r="C434" s="7" t="inlineStr">
        <is>
          <t>Electricidad e iluminación</t>
        </is>
      </c>
      <c r="D434" s="5" t="inlineStr">
        <is>
          <t>Bombillo LED de 1.2 W</t>
        </is>
      </c>
      <c r="E434" s="5" t="inlineStr">
        <is>
          <t>El formato, el color y la marca son de la cotización. La temperatura de color no mueve el precio</t>
        </is>
      </c>
      <c r="F434" s="5" t="inlineStr">
        <is>
          <t>Material retirado en almacén</t>
        </is>
      </c>
      <c r="G434" s="5" t="inlineStr">
        <is>
          <t>bombillo, bombilla, foco, lámpara, LED</t>
        </is>
      </c>
      <c r="H434" s="7" t="inlineStr">
        <is>
          <t>unidad</t>
        </is>
      </c>
      <c r="I434" s="7" t="inlineStr">
        <is>
          <t>Instalaciones</t>
        </is>
      </c>
      <c r="J434" s="7" t="inlineStr">
        <is>
          <t>estandar</t>
        </is>
      </c>
      <c r="K434" s="7" t="inlineStr">
        <is>
          <t>importado</t>
        </is>
      </c>
      <c r="L434" s="7" t="inlineStr">
        <is>
          <t>Verificado</t>
        </is>
      </c>
      <c r="M434" s="8" t="n">
        <v>1</v>
      </c>
      <c r="N434" s="9" t="n">
        <v>40</v>
      </c>
      <c r="O434" s="9" t="n">
        <v>40</v>
      </c>
      <c r="P434" s="9" t="n">
        <v>40</v>
      </c>
      <c r="Q434" s="7" t="inlineStr">
        <is>
          <t>Sí</t>
        </is>
      </c>
      <c r="R434" s="9">
        <f>IF(N434="","",IF(Q434="Sí",ROUND(N434/1.18,2),N434))</f>
        <v/>
      </c>
      <c r="S434" s="7" t="inlineStr">
        <is>
          <t>2026-09-09</t>
        </is>
      </c>
      <c r="T434" s="5" t="inlineStr">
        <is>
          <t>1 cotización de proveedores</t>
        </is>
      </c>
      <c r="AB434" s="4" t="inlineStr">
        <is>
          <t>LED</t>
        </is>
      </c>
      <c r="AK434" s="5" t="inlineStr">
        <is>
          <t>potencia_w: 1.2</t>
        </is>
      </c>
    </row>
    <row r="435">
      <c r="A435" s="7" t="inlineStr">
        <is>
          <t>MAT-10-029</t>
        </is>
      </c>
      <c r="B435" s="7" t="inlineStr">
        <is>
          <t>Materiales</t>
        </is>
      </c>
      <c r="C435" s="7" t="inlineStr">
        <is>
          <t>Electricidad e iluminación</t>
        </is>
      </c>
      <c r="D435" s="5" t="inlineStr">
        <is>
          <t>Bombillo LED de 10 W</t>
        </is>
      </c>
      <c r="E435" s="5" t="inlineStr">
        <is>
          <t>El formato, el color y la marca son de la cotización. La temperatura de color no mueve el precio</t>
        </is>
      </c>
      <c r="F435" s="5" t="inlineStr">
        <is>
          <t>Material retirado en almacén</t>
        </is>
      </c>
      <c r="G435" s="5" t="inlineStr">
        <is>
          <t>bombillo, bombilla, foco, lámpara, LED</t>
        </is>
      </c>
      <c r="H435" s="7" t="inlineStr">
        <is>
          <t>unidad</t>
        </is>
      </c>
      <c r="I435" s="7" t="inlineStr">
        <is>
          <t>Instalaciones</t>
        </is>
      </c>
      <c r="J435" s="7" t="inlineStr">
        <is>
          <t>estandar</t>
        </is>
      </c>
      <c r="K435" s="7" t="inlineStr">
        <is>
          <t>importado</t>
        </is>
      </c>
      <c r="L435" s="7" t="inlineStr">
        <is>
          <t>Verificado</t>
        </is>
      </c>
      <c r="M435" s="8" t="n">
        <v>1</v>
      </c>
      <c r="N435" s="9" t="n">
        <v>190</v>
      </c>
      <c r="O435" s="9" t="n">
        <v>170</v>
      </c>
      <c r="P435" s="9" t="n">
        <v>210</v>
      </c>
      <c r="Q435" s="7" t="inlineStr">
        <is>
          <t>Sí</t>
        </is>
      </c>
      <c r="R435" s="9">
        <f>IF(N435="","",IF(Q435="Sí",ROUND(N435/1.18,2),N435))</f>
        <v/>
      </c>
      <c r="S435" s="7" t="inlineStr">
        <is>
          <t>2026-09-09</t>
        </is>
      </c>
      <c r="T435" s="5" t="inlineStr">
        <is>
          <t>2 cotizaciones de proveedores</t>
        </is>
      </c>
      <c r="Z435" s="4" t="inlineStr">
        <is>
          <t>A60</t>
        </is>
      </c>
      <c r="AB435" s="4" t="inlineStr">
        <is>
          <t>LED</t>
        </is>
      </c>
      <c r="AK435" s="5" t="inlineStr">
        <is>
          <t>potencia_w: 10 · temp_k: 3000</t>
        </is>
      </c>
    </row>
    <row r="436">
      <c r="A436" s="7" t="inlineStr">
        <is>
          <t>MAT-10-030</t>
        </is>
      </c>
      <c r="B436" s="7" t="inlineStr">
        <is>
          <t>Materiales</t>
        </is>
      </c>
      <c r="C436" s="7" t="inlineStr">
        <is>
          <t>Electricidad e iluminación</t>
        </is>
      </c>
      <c r="D436" s="5" t="inlineStr">
        <is>
          <t>Bombillo LED de 11 W</t>
        </is>
      </c>
      <c r="E436" s="5" t="inlineStr">
        <is>
          <t>El formato, el color y la marca son de la cotización. La temperatura de color no mueve el precio</t>
        </is>
      </c>
      <c r="F436" s="5" t="inlineStr">
        <is>
          <t>Material retirado en almacén</t>
        </is>
      </c>
      <c r="G436" s="5" t="inlineStr">
        <is>
          <t>bombillo, bombilla, foco, lámpara, LED</t>
        </is>
      </c>
      <c r="H436" s="7" t="inlineStr">
        <is>
          <t>unidad</t>
        </is>
      </c>
      <c r="I436" s="7" t="inlineStr">
        <is>
          <t>Instalaciones</t>
        </is>
      </c>
      <c r="J436" s="7" t="inlineStr">
        <is>
          <t>estandar</t>
        </is>
      </c>
      <c r="K436" s="7" t="inlineStr">
        <is>
          <t>importado</t>
        </is>
      </c>
      <c r="L436" s="7" t="inlineStr">
        <is>
          <t>Verificado</t>
        </is>
      </c>
      <c r="M436" s="8" t="n">
        <v>1</v>
      </c>
      <c r="N436" s="9" t="n">
        <v>560.01</v>
      </c>
      <c r="O436" s="9" t="n">
        <v>190</v>
      </c>
      <c r="P436" s="9" t="n">
        <v>930.01</v>
      </c>
      <c r="Q436" s="7" t="inlineStr">
        <is>
          <t>Sí</t>
        </is>
      </c>
      <c r="R436" s="9">
        <f>IF(N436="","",IF(Q436="Sí",ROUND(N436/1.18,2),N436))</f>
        <v/>
      </c>
      <c r="S436" s="7" t="inlineStr">
        <is>
          <t>2026-09-09</t>
        </is>
      </c>
      <c r="T436" s="5" t="inlineStr">
        <is>
          <t>2 cotizaciones de proveedores</t>
        </is>
      </c>
      <c r="AB436" s="4" t="inlineStr">
        <is>
          <t>LED</t>
        </is>
      </c>
      <c r="AK436" s="5" t="inlineStr">
        <is>
          <t>potencia_w: 11</t>
        </is>
      </c>
    </row>
    <row r="437">
      <c r="A437" s="7" t="inlineStr">
        <is>
          <t>MAT-10-031</t>
        </is>
      </c>
      <c r="B437" s="7" t="inlineStr">
        <is>
          <t>Materiales</t>
        </is>
      </c>
      <c r="C437" s="7" t="inlineStr">
        <is>
          <t>Electricidad e iluminación</t>
        </is>
      </c>
      <c r="D437" s="5" t="inlineStr">
        <is>
          <t>Bombillo LED de 12 W</t>
        </is>
      </c>
      <c r="E437" s="5" t="inlineStr">
        <is>
          <t>El formato, el color y la marca son de la cotización. La temperatura de color no mueve el precio</t>
        </is>
      </c>
      <c r="F437" s="5" t="inlineStr">
        <is>
          <t>Material retirado en almacén</t>
        </is>
      </c>
      <c r="G437" s="5" t="inlineStr">
        <is>
          <t>bombillo, bombilla, foco, lámpara, LED</t>
        </is>
      </c>
      <c r="H437" s="7" t="inlineStr">
        <is>
          <t>unidad</t>
        </is>
      </c>
      <c r="I437" s="7" t="inlineStr">
        <is>
          <t>Instalaciones</t>
        </is>
      </c>
      <c r="J437" s="7" t="inlineStr">
        <is>
          <t>estandar</t>
        </is>
      </c>
      <c r="K437" s="7" t="inlineStr">
        <is>
          <t>importado</t>
        </is>
      </c>
      <c r="L437" s="7" t="inlineStr">
        <is>
          <t>Verificado</t>
        </is>
      </c>
      <c r="M437" s="8" t="n">
        <v>1</v>
      </c>
      <c r="N437" s="9" t="n">
        <v>130</v>
      </c>
      <c r="O437" s="9" t="n">
        <v>60</v>
      </c>
      <c r="P437" s="9" t="n">
        <v>241.9</v>
      </c>
      <c r="Q437" s="7" t="inlineStr">
        <is>
          <t>Sí</t>
        </is>
      </c>
      <c r="R437" s="9">
        <f>IF(N437="","",IF(Q437="Sí",ROUND(N437/1.18,2),N437))</f>
        <v/>
      </c>
      <c r="S437" s="7" t="inlineStr">
        <is>
          <t>2026-09-09</t>
        </is>
      </c>
      <c r="T437" s="5" t="inlineStr">
        <is>
          <t>4 cotizaciones de proveedores</t>
        </is>
      </c>
      <c r="Z437" s="4" t="inlineStr">
        <is>
          <t>A60</t>
        </is>
      </c>
      <c r="AB437" s="4" t="inlineStr">
        <is>
          <t>LED</t>
        </is>
      </c>
      <c r="AK437" s="5" t="inlineStr">
        <is>
          <t>potencia_w: 12</t>
        </is>
      </c>
    </row>
    <row r="438">
      <c r="A438" s="7" t="inlineStr">
        <is>
          <t>MAT-10-032</t>
        </is>
      </c>
      <c r="B438" s="7" t="inlineStr">
        <is>
          <t>Materiales</t>
        </is>
      </c>
      <c r="C438" s="7" t="inlineStr">
        <is>
          <t>Electricidad e iluminación</t>
        </is>
      </c>
      <c r="D438" s="5" t="inlineStr">
        <is>
          <t>Bombillo LED de 14 W</t>
        </is>
      </c>
      <c r="E438" s="5" t="inlineStr">
        <is>
          <t>El formato, el color y la marca son de la cotización. La temperatura de color no mueve el precio</t>
        </is>
      </c>
      <c r="F438" s="5" t="inlineStr">
        <is>
          <t>Material retirado en almacén</t>
        </is>
      </c>
      <c r="G438" s="5" t="inlineStr">
        <is>
          <t>bombillo, bombilla, foco, lámpara, LED</t>
        </is>
      </c>
      <c r="H438" s="7" t="inlineStr">
        <is>
          <t>unidad</t>
        </is>
      </c>
      <c r="I438" s="7" t="inlineStr">
        <is>
          <t>Instalaciones</t>
        </is>
      </c>
      <c r="J438" s="7" t="inlineStr">
        <is>
          <t>estandar</t>
        </is>
      </c>
      <c r="K438" s="7" t="inlineStr">
        <is>
          <t>importado</t>
        </is>
      </c>
      <c r="L438" s="7" t="inlineStr">
        <is>
          <t>Verificado</t>
        </is>
      </c>
      <c r="M438" s="8" t="n">
        <v>1</v>
      </c>
      <c r="N438" s="9" t="n">
        <v>295</v>
      </c>
      <c r="O438" s="9" t="n">
        <v>240</v>
      </c>
      <c r="P438" s="9" t="n">
        <v>350</v>
      </c>
      <c r="Q438" s="7" t="inlineStr">
        <is>
          <t>Sí</t>
        </is>
      </c>
      <c r="R438" s="9">
        <f>IF(N438="","",IF(Q438="Sí",ROUND(N438/1.18,2),N438))</f>
        <v/>
      </c>
      <c r="S438" s="7" t="inlineStr">
        <is>
          <t>2026-09-09</t>
        </is>
      </c>
      <c r="T438" s="5" t="inlineStr">
        <is>
          <t>2 cotizaciones de proveedores</t>
        </is>
      </c>
      <c r="AB438" s="4" t="inlineStr">
        <is>
          <t>LED</t>
        </is>
      </c>
      <c r="AK438" s="5" t="inlineStr">
        <is>
          <t>potencia_w: 14 · temp_k: 6500</t>
        </is>
      </c>
    </row>
    <row r="439">
      <c r="A439" s="7" t="inlineStr">
        <is>
          <t>MAT-10-033</t>
        </is>
      </c>
      <c r="B439" s="7" t="inlineStr">
        <is>
          <t>Materiales</t>
        </is>
      </c>
      <c r="C439" s="7" t="inlineStr">
        <is>
          <t>Electricidad e iluminación</t>
        </is>
      </c>
      <c r="D439" s="5" t="inlineStr">
        <is>
          <t>Bombillo LED de 15 W</t>
        </is>
      </c>
      <c r="E439" s="5" t="inlineStr">
        <is>
          <t>El formato, el color y la marca son de la cotización. La temperatura de color no mueve el precio</t>
        </is>
      </c>
      <c r="F439" s="5" t="inlineStr">
        <is>
          <t>Material retirado en almacén</t>
        </is>
      </c>
      <c r="G439" s="5" t="inlineStr">
        <is>
          <t>bombillo, bombilla, foco, lámpara, LED</t>
        </is>
      </c>
      <c r="H439" s="7" t="inlineStr">
        <is>
          <t>unidad</t>
        </is>
      </c>
      <c r="I439" s="7" t="inlineStr">
        <is>
          <t>Instalaciones</t>
        </is>
      </c>
      <c r="J439" s="7" t="inlineStr">
        <is>
          <t>estandar</t>
        </is>
      </c>
      <c r="K439" s="7" t="inlineStr">
        <is>
          <t>importado</t>
        </is>
      </c>
      <c r="L439" s="7" t="inlineStr">
        <is>
          <t>Verificado</t>
        </is>
      </c>
      <c r="M439" s="8" t="n">
        <v>1</v>
      </c>
      <c r="N439" s="9" t="n">
        <v>135</v>
      </c>
      <c r="O439" s="9" t="n">
        <v>130</v>
      </c>
      <c r="P439" s="9" t="n">
        <v>140</v>
      </c>
      <c r="Q439" s="7" t="inlineStr">
        <is>
          <t>Sí</t>
        </is>
      </c>
      <c r="R439" s="9">
        <f>IF(N439="","",IF(Q439="Sí",ROUND(N439/1.18,2),N439))</f>
        <v/>
      </c>
      <c r="S439" s="7" t="inlineStr">
        <is>
          <t>2026-09-09</t>
        </is>
      </c>
      <c r="T439" s="5" t="inlineStr">
        <is>
          <t>2 cotizaciones de proveedores</t>
        </is>
      </c>
      <c r="AB439" s="4" t="inlineStr">
        <is>
          <t>LED</t>
        </is>
      </c>
      <c r="AK439" s="5" t="inlineStr">
        <is>
          <t>potencia_w: 15</t>
        </is>
      </c>
    </row>
    <row r="440">
      <c r="A440" s="7" t="inlineStr">
        <is>
          <t>MAT-10-034</t>
        </is>
      </c>
      <c r="B440" s="7" t="inlineStr">
        <is>
          <t>Materiales</t>
        </is>
      </c>
      <c r="C440" s="7" t="inlineStr">
        <is>
          <t>Electricidad e iluminación</t>
        </is>
      </c>
      <c r="D440" s="5" t="inlineStr">
        <is>
          <t>Bombillo LED de 18 W</t>
        </is>
      </c>
      <c r="E440" s="5" t="inlineStr">
        <is>
          <t>El formato, el color y la marca son de la cotización. La temperatura de color no mueve el precio</t>
        </is>
      </c>
      <c r="F440" s="5" t="inlineStr">
        <is>
          <t>Material retirado en almacén</t>
        </is>
      </c>
      <c r="G440" s="5" t="inlineStr">
        <is>
          <t>bombillo, bombilla, foco, lámpara, LED</t>
        </is>
      </c>
      <c r="H440" s="7" t="inlineStr">
        <is>
          <t>unidad</t>
        </is>
      </c>
      <c r="I440" s="7" t="inlineStr">
        <is>
          <t>Instalaciones</t>
        </is>
      </c>
      <c r="J440" s="7" t="inlineStr">
        <is>
          <t>estandar</t>
        </is>
      </c>
      <c r="K440" s="7" t="inlineStr">
        <is>
          <t>importado</t>
        </is>
      </c>
      <c r="L440" s="7" t="inlineStr">
        <is>
          <t>Verificado</t>
        </is>
      </c>
      <c r="M440" s="8" t="n">
        <v>1</v>
      </c>
      <c r="N440" s="9" t="n">
        <v>260</v>
      </c>
      <c r="O440" s="9" t="n">
        <v>260</v>
      </c>
      <c r="P440" s="9" t="n">
        <v>260</v>
      </c>
      <c r="Q440" s="7" t="inlineStr">
        <is>
          <t>Sí</t>
        </is>
      </c>
      <c r="R440" s="9">
        <f>IF(N440="","",IF(Q440="Sí",ROUND(N440/1.18,2),N440))</f>
        <v/>
      </c>
      <c r="S440" s="7" t="inlineStr">
        <is>
          <t>2026-09-09</t>
        </is>
      </c>
      <c r="T440" s="5" t="inlineStr">
        <is>
          <t>1 cotización de proveedores</t>
        </is>
      </c>
      <c r="AB440" s="4" t="inlineStr">
        <is>
          <t>LED</t>
        </is>
      </c>
      <c r="AK440" s="5" t="inlineStr">
        <is>
          <t>potencia_w: 18 · temp_k: 4000</t>
        </is>
      </c>
    </row>
    <row r="441">
      <c r="A441" s="7" t="inlineStr">
        <is>
          <t>MAT-10-035</t>
        </is>
      </c>
      <c r="B441" s="7" t="inlineStr">
        <is>
          <t>Materiales</t>
        </is>
      </c>
      <c r="C441" s="7" t="inlineStr">
        <is>
          <t>Electricidad e iluminación</t>
        </is>
      </c>
      <c r="D441" s="5" t="inlineStr">
        <is>
          <t>Bombillo LED de 2.5 W</t>
        </is>
      </c>
      <c r="E441" s="5" t="inlineStr">
        <is>
          <t>El formato, el color y la marca son de la cotización. La temperatura de color no mueve el precio</t>
        </is>
      </c>
      <c r="F441" s="5" t="inlineStr">
        <is>
          <t>Material retirado en almacén</t>
        </is>
      </c>
      <c r="G441" s="5" t="inlineStr">
        <is>
          <t>bombillo, bombilla, foco, lámpara, LED</t>
        </is>
      </c>
      <c r="H441" s="7" t="inlineStr">
        <is>
          <t>unidad</t>
        </is>
      </c>
      <c r="I441" s="7" t="inlineStr">
        <is>
          <t>Instalaciones</t>
        </is>
      </c>
      <c r="J441" s="7" t="inlineStr">
        <is>
          <t>estandar</t>
        </is>
      </c>
      <c r="K441" s="7" t="inlineStr">
        <is>
          <t>importado</t>
        </is>
      </c>
      <c r="L441" s="7" t="inlineStr">
        <is>
          <t>Verificado</t>
        </is>
      </c>
      <c r="M441" s="8" t="n">
        <v>1</v>
      </c>
      <c r="N441" s="9" t="n">
        <v>310</v>
      </c>
      <c r="O441" s="9" t="n">
        <v>310</v>
      </c>
      <c r="P441" s="9" t="n">
        <v>310</v>
      </c>
      <c r="Q441" s="7" t="inlineStr">
        <is>
          <t>Sí</t>
        </is>
      </c>
      <c r="R441" s="9">
        <f>IF(N441="","",IF(Q441="Sí",ROUND(N441/1.18,2),N441))</f>
        <v/>
      </c>
      <c r="S441" s="7" t="inlineStr">
        <is>
          <t>2026-09-09</t>
        </is>
      </c>
      <c r="T441" s="5" t="inlineStr">
        <is>
          <t>1 cotización de proveedores</t>
        </is>
      </c>
      <c r="Z441" s="4" t="inlineStr">
        <is>
          <t>G9</t>
        </is>
      </c>
      <c r="AB441" s="4" t="inlineStr">
        <is>
          <t>LED</t>
        </is>
      </c>
      <c r="AK441" s="5" t="inlineStr">
        <is>
          <t>potencia_w: 2.5 · temp_k: 6500</t>
        </is>
      </c>
    </row>
    <row r="442">
      <c r="A442" s="7" t="inlineStr">
        <is>
          <t>MAT-10-036</t>
        </is>
      </c>
      <c r="B442" s="7" t="inlineStr">
        <is>
          <t>Materiales</t>
        </is>
      </c>
      <c r="C442" s="7" t="inlineStr">
        <is>
          <t>Electricidad e iluminación</t>
        </is>
      </c>
      <c r="D442" s="5" t="inlineStr">
        <is>
          <t>Bombillo LED de 3 W</t>
        </is>
      </c>
      <c r="E442" s="5" t="inlineStr">
        <is>
          <t>El formato, el color y la marca son de la cotización. La temperatura de color no mueve el precio</t>
        </is>
      </c>
      <c r="F442" s="5" t="inlineStr">
        <is>
          <t>Material retirado en almacén</t>
        </is>
      </c>
      <c r="G442" s="5" t="inlineStr">
        <is>
          <t>bombillo, bombilla, foco, lámpara, LED</t>
        </is>
      </c>
      <c r="H442" s="7" t="inlineStr">
        <is>
          <t>unidad</t>
        </is>
      </c>
      <c r="I442" s="7" t="inlineStr">
        <is>
          <t>Instalaciones</t>
        </is>
      </c>
      <c r="J442" s="7" t="inlineStr">
        <is>
          <t>estandar</t>
        </is>
      </c>
      <c r="K442" s="7" t="inlineStr">
        <is>
          <t>importado</t>
        </is>
      </c>
      <c r="L442" s="7" t="inlineStr">
        <is>
          <t>Verificado</t>
        </is>
      </c>
      <c r="M442" s="8" t="n">
        <v>1</v>
      </c>
      <c r="N442" s="9" t="n">
        <v>157.5</v>
      </c>
      <c r="O442" s="9" t="n">
        <v>150</v>
      </c>
      <c r="P442" s="9" t="n">
        <v>165</v>
      </c>
      <c r="Q442" s="7" t="inlineStr">
        <is>
          <t>Sí</t>
        </is>
      </c>
      <c r="R442" s="9">
        <f>IF(N442="","",IF(Q442="Sí",ROUND(N442/1.18,2),N442))</f>
        <v/>
      </c>
      <c r="S442" s="7" t="inlineStr">
        <is>
          <t>2026-09-09</t>
        </is>
      </c>
      <c r="T442" s="5" t="inlineStr">
        <is>
          <t>2 cotizaciones de proveedores</t>
        </is>
      </c>
      <c r="AB442" s="4" t="inlineStr">
        <is>
          <t>LED</t>
        </is>
      </c>
      <c r="AK442" s="5" t="inlineStr">
        <is>
          <t>potencia_w: 3 · temp_k: 3000</t>
        </is>
      </c>
    </row>
    <row r="443">
      <c r="A443" s="7" t="inlineStr">
        <is>
          <t>MAT-10-037</t>
        </is>
      </c>
      <c r="B443" s="7" t="inlineStr">
        <is>
          <t>Materiales</t>
        </is>
      </c>
      <c r="C443" s="7" t="inlineStr">
        <is>
          <t>Electricidad e iluminación</t>
        </is>
      </c>
      <c r="D443" s="5" t="inlineStr">
        <is>
          <t>Bombillo LED de 30 W</t>
        </is>
      </c>
      <c r="E443" s="5" t="inlineStr">
        <is>
          <t>El formato, el color y la marca son de la cotización. La temperatura de color no mueve el precio</t>
        </is>
      </c>
      <c r="F443" s="5" t="inlineStr">
        <is>
          <t>Material retirado en almacén</t>
        </is>
      </c>
      <c r="G443" s="5" t="inlineStr">
        <is>
          <t>bombillo, bombilla, foco, lámpara, LED</t>
        </is>
      </c>
      <c r="H443" s="7" t="inlineStr">
        <is>
          <t>unidad</t>
        </is>
      </c>
      <c r="I443" s="7" t="inlineStr">
        <is>
          <t>Instalaciones</t>
        </is>
      </c>
      <c r="J443" s="7" t="inlineStr">
        <is>
          <t>estandar</t>
        </is>
      </c>
      <c r="K443" s="7" t="inlineStr">
        <is>
          <t>importado</t>
        </is>
      </c>
      <c r="L443" s="7" t="inlineStr">
        <is>
          <t>Verificado</t>
        </is>
      </c>
      <c r="M443" s="8" t="n">
        <v>1</v>
      </c>
      <c r="N443" s="9" t="n">
        <v>595</v>
      </c>
      <c r="O443" s="9" t="n">
        <v>595</v>
      </c>
      <c r="P443" s="9" t="n">
        <v>595</v>
      </c>
      <c r="Q443" s="7" t="inlineStr">
        <is>
          <t>Sí</t>
        </is>
      </c>
      <c r="R443" s="9">
        <f>IF(N443="","",IF(Q443="Sí",ROUND(N443/1.18,2),N443))</f>
        <v/>
      </c>
      <c r="S443" s="7" t="inlineStr">
        <is>
          <t>2026-09-09</t>
        </is>
      </c>
      <c r="T443" s="5" t="inlineStr">
        <is>
          <t>1 cotización de proveedores</t>
        </is>
      </c>
      <c r="AB443" s="4" t="inlineStr">
        <is>
          <t>LED</t>
        </is>
      </c>
      <c r="AK443" s="5" t="inlineStr">
        <is>
          <t>potencia_w: 30</t>
        </is>
      </c>
    </row>
    <row r="444">
      <c r="A444" s="7" t="inlineStr">
        <is>
          <t>MAT-10-038</t>
        </is>
      </c>
      <c r="B444" s="7" t="inlineStr">
        <is>
          <t>Materiales</t>
        </is>
      </c>
      <c r="C444" s="7" t="inlineStr">
        <is>
          <t>Electricidad e iluminación</t>
        </is>
      </c>
      <c r="D444" s="5" t="inlineStr">
        <is>
          <t>Bombillo LED de 35 W</t>
        </is>
      </c>
      <c r="E444" s="5" t="inlineStr">
        <is>
          <t>El formato, el color y la marca son de la cotización. La temperatura de color no mueve el precio</t>
        </is>
      </c>
      <c r="F444" s="5" t="inlineStr">
        <is>
          <t>Material retirado en almacén</t>
        </is>
      </c>
      <c r="G444" s="5" t="inlineStr">
        <is>
          <t>bombillo, bombilla, foco, lámpara, LED</t>
        </is>
      </c>
      <c r="H444" s="7" t="inlineStr">
        <is>
          <t>unidad</t>
        </is>
      </c>
      <c r="I444" s="7" t="inlineStr">
        <is>
          <t>Instalaciones</t>
        </is>
      </c>
      <c r="J444" s="7" t="inlineStr">
        <is>
          <t>estandar</t>
        </is>
      </c>
      <c r="K444" s="7" t="inlineStr">
        <is>
          <t>importado</t>
        </is>
      </c>
      <c r="L444" s="7" t="inlineStr">
        <is>
          <t>Verificado</t>
        </is>
      </c>
      <c r="M444" s="8" t="n">
        <v>1</v>
      </c>
      <c r="N444" s="9" t="n">
        <v>1195</v>
      </c>
      <c r="O444" s="9" t="n">
        <v>1195</v>
      </c>
      <c r="P444" s="9" t="n">
        <v>1195</v>
      </c>
      <c r="Q444" s="7" t="inlineStr">
        <is>
          <t>Sí</t>
        </is>
      </c>
      <c r="R444" s="9">
        <f>IF(N444="","",IF(Q444="Sí",ROUND(N444/1.18,2),N444))</f>
        <v/>
      </c>
      <c r="S444" s="7" t="inlineStr">
        <is>
          <t>2026-09-09</t>
        </is>
      </c>
      <c r="T444" s="5" t="inlineStr">
        <is>
          <t>1 cotización de proveedores</t>
        </is>
      </c>
      <c r="AB444" s="4" t="inlineStr">
        <is>
          <t>LED</t>
        </is>
      </c>
      <c r="AK444" s="5" t="inlineStr">
        <is>
          <t>potencia_w: 35</t>
        </is>
      </c>
    </row>
    <row r="445">
      <c r="A445" s="7" t="inlineStr">
        <is>
          <t>MAT-10-039</t>
        </is>
      </c>
      <c r="B445" s="7" t="inlineStr">
        <is>
          <t>Materiales</t>
        </is>
      </c>
      <c r="C445" s="7" t="inlineStr">
        <is>
          <t>Electricidad e iluminación</t>
        </is>
      </c>
      <c r="D445" s="5" t="inlineStr">
        <is>
          <t>Bombillo LED de 4 W</t>
        </is>
      </c>
      <c r="E445" s="5" t="inlineStr">
        <is>
          <t>El formato, el color y la marca son de la cotización. La temperatura de color no mueve el precio</t>
        </is>
      </c>
      <c r="F445" s="5" t="inlineStr">
        <is>
          <t>Material retirado en almacén</t>
        </is>
      </c>
      <c r="G445" s="5" t="inlineStr">
        <is>
          <t>bombillo, bombilla, foco, lámpara, LED</t>
        </is>
      </c>
      <c r="H445" s="7" t="inlineStr">
        <is>
          <t>unidad</t>
        </is>
      </c>
      <c r="I445" s="7" t="inlineStr">
        <is>
          <t>Instalaciones</t>
        </is>
      </c>
      <c r="J445" s="7" t="inlineStr">
        <is>
          <t>estandar</t>
        </is>
      </c>
      <c r="K445" s="7" t="inlineStr">
        <is>
          <t>importado</t>
        </is>
      </c>
      <c r="L445" s="7" t="inlineStr">
        <is>
          <t>Verificado</t>
        </is>
      </c>
      <c r="M445" s="8" t="n">
        <v>1</v>
      </c>
      <c r="N445" s="9" t="n">
        <v>162.5</v>
      </c>
      <c r="O445" s="9" t="n">
        <v>64.98999999999999</v>
      </c>
      <c r="P445" s="9" t="n">
        <v>365</v>
      </c>
      <c r="Q445" s="7" t="inlineStr">
        <is>
          <t>Sí</t>
        </is>
      </c>
      <c r="R445" s="9">
        <f>IF(N445="","",IF(Q445="Sí",ROUND(N445/1.18,2),N445))</f>
        <v/>
      </c>
      <c r="S445" s="7" t="inlineStr">
        <is>
          <t>2026-09-09</t>
        </is>
      </c>
      <c r="T445" s="5" t="inlineStr">
        <is>
          <t>6 cotizaciones de proveedores</t>
        </is>
      </c>
      <c r="AB445" s="4" t="inlineStr">
        <is>
          <t>LED</t>
        </is>
      </c>
      <c r="AK445" s="5" t="inlineStr">
        <is>
          <t>potencia_w: 4</t>
        </is>
      </c>
    </row>
    <row r="446">
      <c r="A446" s="7" t="inlineStr">
        <is>
          <t>MAT-10-040</t>
        </is>
      </c>
      <c r="B446" s="7" t="inlineStr">
        <is>
          <t>Materiales</t>
        </is>
      </c>
      <c r="C446" s="7" t="inlineStr">
        <is>
          <t>Electricidad e iluminación</t>
        </is>
      </c>
      <c r="D446" s="5" t="inlineStr">
        <is>
          <t>Bombillo LED de 4.9 W</t>
        </is>
      </c>
      <c r="E446" s="5" t="inlineStr">
        <is>
          <t>El formato, el color y la marca son de la cotización. La temperatura de color no mueve el precio</t>
        </is>
      </c>
      <c r="F446" s="5" t="inlineStr">
        <is>
          <t>Material retirado en almacén</t>
        </is>
      </c>
      <c r="G446" s="5" t="inlineStr">
        <is>
          <t>bombillo, bombilla, foco, lámpara, LED</t>
        </is>
      </c>
      <c r="H446" s="7" t="inlineStr">
        <is>
          <t>unidad</t>
        </is>
      </c>
      <c r="I446" s="7" t="inlineStr">
        <is>
          <t>Instalaciones</t>
        </is>
      </c>
      <c r="J446" s="7" t="inlineStr">
        <is>
          <t>estandar</t>
        </is>
      </c>
      <c r="K446" s="7" t="inlineStr">
        <is>
          <t>importado</t>
        </is>
      </c>
      <c r="L446" s="7" t="inlineStr">
        <is>
          <t>Verificado</t>
        </is>
      </c>
      <c r="M446" s="8" t="n">
        <v>1</v>
      </c>
      <c r="N446" s="9" t="n">
        <v>105</v>
      </c>
      <c r="O446" s="9" t="n">
        <v>105</v>
      </c>
      <c r="P446" s="9" t="n">
        <v>105</v>
      </c>
      <c r="Q446" s="7" t="inlineStr">
        <is>
          <t>Sí</t>
        </is>
      </c>
      <c r="R446" s="9">
        <f>IF(N446="","",IF(Q446="Sí",ROUND(N446/1.18,2),N446))</f>
        <v/>
      </c>
      <c r="S446" s="7" t="inlineStr">
        <is>
          <t>2026-09-09</t>
        </is>
      </c>
      <c r="T446" s="5" t="inlineStr">
        <is>
          <t>1 cotización de proveedores</t>
        </is>
      </c>
      <c r="AB446" s="4" t="inlineStr">
        <is>
          <t>LED</t>
        </is>
      </c>
      <c r="AK446" s="5" t="inlineStr">
        <is>
          <t>potencia_w: 4.9 · temp_k: 6500</t>
        </is>
      </c>
    </row>
    <row r="447">
      <c r="A447" s="7" t="inlineStr">
        <is>
          <t>MAT-10-041</t>
        </is>
      </c>
      <c r="B447" s="7" t="inlineStr">
        <is>
          <t>Materiales</t>
        </is>
      </c>
      <c r="C447" s="7" t="inlineStr">
        <is>
          <t>Electricidad e iluminación</t>
        </is>
      </c>
      <c r="D447" s="5" t="inlineStr">
        <is>
          <t>Bombillo LED de 40 W</t>
        </is>
      </c>
      <c r="E447" s="5" t="inlineStr">
        <is>
          <t>El formato, el color y la marca son de la cotización. La temperatura de color no mueve el precio</t>
        </is>
      </c>
      <c r="F447" s="5" t="inlineStr">
        <is>
          <t>Material retirado en almacén</t>
        </is>
      </c>
      <c r="G447" s="5" t="inlineStr">
        <is>
          <t>bombillo, bombilla, foco, lámpara, LED</t>
        </is>
      </c>
      <c r="H447" s="7" t="inlineStr">
        <is>
          <t>unidad</t>
        </is>
      </c>
      <c r="I447" s="7" t="inlineStr">
        <is>
          <t>Instalaciones</t>
        </is>
      </c>
      <c r="J447" s="7" t="inlineStr">
        <is>
          <t>estandar</t>
        </is>
      </c>
      <c r="K447" s="7" t="inlineStr">
        <is>
          <t>importado</t>
        </is>
      </c>
      <c r="L447" s="7" t="inlineStr">
        <is>
          <t>Verificado</t>
        </is>
      </c>
      <c r="M447" s="8" t="n">
        <v>1</v>
      </c>
      <c r="N447" s="9" t="n">
        <v>709.99</v>
      </c>
      <c r="O447" s="9" t="n">
        <v>709.99</v>
      </c>
      <c r="P447" s="9" t="n">
        <v>709.99</v>
      </c>
      <c r="Q447" s="7" t="inlineStr">
        <is>
          <t>Sí</t>
        </is>
      </c>
      <c r="R447" s="9">
        <f>IF(N447="","",IF(Q447="Sí",ROUND(N447/1.18,2),N447))</f>
        <v/>
      </c>
      <c r="S447" s="7" t="inlineStr">
        <is>
          <t>2026-09-09</t>
        </is>
      </c>
      <c r="T447" s="5" t="inlineStr">
        <is>
          <t>1 cotización de proveedores</t>
        </is>
      </c>
      <c r="AB447" s="4" t="inlineStr">
        <is>
          <t>LED</t>
        </is>
      </c>
      <c r="AK447" s="5" t="inlineStr">
        <is>
          <t>potencia_w: 40</t>
        </is>
      </c>
    </row>
    <row r="448">
      <c r="A448" s="7" t="inlineStr">
        <is>
          <t>MAT-10-042</t>
        </is>
      </c>
      <c r="B448" s="7" t="inlineStr">
        <is>
          <t>Materiales</t>
        </is>
      </c>
      <c r="C448" s="7" t="inlineStr">
        <is>
          <t>Electricidad e iluminación</t>
        </is>
      </c>
      <c r="D448" s="5" t="inlineStr">
        <is>
          <t>Bombillo LED de 5 W</t>
        </is>
      </c>
      <c r="E448" s="5" t="inlineStr">
        <is>
          <t>El formato, el color y la marca son de la cotización. La temperatura de color no mueve el precio</t>
        </is>
      </c>
      <c r="F448" s="5" t="inlineStr">
        <is>
          <t>Material retirado en almacén</t>
        </is>
      </c>
      <c r="G448" s="5" t="inlineStr">
        <is>
          <t>bombillo, bombilla, foco, lámpara, LED</t>
        </is>
      </c>
      <c r="H448" s="7" t="inlineStr">
        <is>
          <t>unidad</t>
        </is>
      </c>
      <c r="I448" s="7" t="inlineStr">
        <is>
          <t>Instalaciones</t>
        </is>
      </c>
      <c r="J448" s="7" t="inlineStr">
        <is>
          <t>estandar</t>
        </is>
      </c>
      <c r="K448" s="7" t="inlineStr">
        <is>
          <t>importado</t>
        </is>
      </c>
      <c r="L448" s="7" t="inlineStr">
        <is>
          <t>Verificado</t>
        </is>
      </c>
      <c r="M448" s="8" t="n">
        <v>1</v>
      </c>
      <c r="N448" s="9" t="n">
        <v>272.01</v>
      </c>
      <c r="O448" s="9" t="n">
        <v>272.01</v>
      </c>
      <c r="P448" s="9" t="n">
        <v>272.01</v>
      </c>
      <c r="Q448" s="7" t="inlineStr">
        <is>
          <t>Sí</t>
        </is>
      </c>
      <c r="R448" s="9">
        <f>IF(N448="","",IF(Q448="Sí",ROUND(N448/1.18,2),N448))</f>
        <v/>
      </c>
      <c r="S448" s="7" t="inlineStr">
        <is>
          <t>2026-09-09</t>
        </is>
      </c>
      <c r="T448" s="5" t="inlineStr">
        <is>
          <t>1 cotización de proveedores</t>
        </is>
      </c>
      <c r="Z448" s="4" t="inlineStr">
        <is>
          <t>MR16</t>
        </is>
      </c>
      <c r="AB448" s="4" t="inlineStr">
        <is>
          <t>LED</t>
        </is>
      </c>
      <c r="AK448" s="5" t="inlineStr">
        <is>
          <t>potencia_w: 5</t>
        </is>
      </c>
    </row>
    <row r="449">
      <c r="A449" s="7" t="inlineStr">
        <is>
          <t>MAT-10-043</t>
        </is>
      </c>
      <c r="B449" s="7" t="inlineStr">
        <is>
          <t>Materiales</t>
        </is>
      </c>
      <c r="C449" s="7" t="inlineStr">
        <is>
          <t>Electricidad e iluminación</t>
        </is>
      </c>
      <c r="D449" s="5" t="inlineStr">
        <is>
          <t>Bombillo LED de 50 W</t>
        </is>
      </c>
      <c r="E449" s="5" t="inlineStr">
        <is>
          <t>El formato, el color y la marca son de la cotización. La temperatura de color no mueve el precio</t>
        </is>
      </c>
      <c r="F449" s="5" t="inlineStr">
        <is>
          <t>Material retirado en almacén</t>
        </is>
      </c>
      <c r="G449" s="5" t="inlineStr">
        <is>
          <t>bombillo, bombilla, foco, lámpara, LED</t>
        </is>
      </c>
      <c r="H449" s="7" t="inlineStr">
        <is>
          <t>unidad</t>
        </is>
      </c>
      <c r="I449" s="7" t="inlineStr">
        <is>
          <t>Instalaciones</t>
        </is>
      </c>
      <c r="J449" s="7" t="inlineStr">
        <is>
          <t>estandar</t>
        </is>
      </c>
      <c r="K449" s="7" t="inlineStr">
        <is>
          <t>importado</t>
        </is>
      </c>
      <c r="L449" s="7" t="inlineStr">
        <is>
          <t>Verificado</t>
        </is>
      </c>
      <c r="M449" s="8" t="n">
        <v>1</v>
      </c>
      <c r="N449" s="9" t="n">
        <v>990</v>
      </c>
      <c r="O449" s="9" t="n">
        <v>990</v>
      </c>
      <c r="P449" s="9" t="n">
        <v>990</v>
      </c>
      <c r="Q449" s="7" t="inlineStr">
        <is>
          <t>Sí</t>
        </is>
      </c>
      <c r="R449" s="9">
        <f>IF(N449="","",IF(Q449="Sí",ROUND(N449/1.18,2),N449))</f>
        <v/>
      </c>
      <c r="S449" s="7" t="inlineStr">
        <is>
          <t>2026-09-09</t>
        </is>
      </c>
      <c r="T449" s="5" t="inlineStr">
        <is>
          <t>1 cotización de proveedores</t>
        </is>
      </c>
      <c r="AB449" s="4" t="inlineStr">
        <is>
          <t>LED</t>
        </is>
      </c>
      <c r="AK449" s="5" t="inlineStr">
        <is>
          <t>potencia_w: 50</t>
        </is>
      </c>
    </row>
    <row r="450">
      <c r="A450" s="7" t="inlineStr">
        <is>
          <t>MAT-10-044</t>
        </is>
      </c>
      <c r="B450" s="7" t="inlineStr">
        <is>
          <t>Materiales</t>
        </is>
      </c>
      <c r="C450" s="7" t="inlineStr">
        <is>
          <t>Electricidad e iluminación</t>
        </is>
      </c>
      <c r="D450" s="5" t="inlineStr">
        <is>
          <t>Bombillo LED de 55 W</t>
        </is>
      </c>
      <c r="E450" s="5" t="inlineStr">
        <is>
          <t>El formato, el color y la marca son de la cotización. La temperatura de color no mueve el precio</t>
        </is>
      </c>
      <c r="F450" s="5" t="inlineStr">
        <is>
          <t>Material retirado en almacén</t>
        </is>
      </c>
      <c r="G450" s="5" t="inlineStr">
        <is>
          <t>bombillo, bombilla, foco, lámpara, LED</t>
        </is>
      </c>
      <c r="H450" s="7" t="inlineStr">
        <is>
          <t>unidad</t>
        </is>
      </c>
      <c r="I450" s="7" t="inlineStr">
        <is>
          <t>Instalaciones</t>
        </is>
      </c>
      <c r="J450" s="7" t="inlineStr">
        <is>
          <t>estandar</t>
        </is>
      </c>
      <c r="K450" s="7" t="inlineStr">
        <is>
          <t>importado</t>
        </is>
      </c>
      <c r="L450" s="7" t="inlineStr">
        <is>
          <t>Verificado</t>
        </is>
      </c>
      <c r="M450" s="8" t="n">
        <v>1</v>
      </c>
      <c r="N450" s="9" t="n">
        <v>1724.99</v>
      </c>
      <c r="O450" s="9" t="n">
        <v>1724.99</v>
      </c>
      <c r="P450" s="9" t="n">
        <v>1724.99</v>
      </c>
      <c r="Q450" s="7" t="inlineStr">
        <is>
          <t>Sí</t>
        </is>
      </c>
      <c r="R450" s="9">
        <f>IF(N450="","",IF(Q450="Sí",ROUND(N450/1.18,2),N450))</f>
        <v/>
      </c>
      <c r="S450" s="7" t="inlineStr">
        <is>
          <t>2026-09-09</t>
        </is>
      </c>
      <c r="T450" s="5" t="inlineStr">
        <is>
          <t>1 cotización de proveedores</t>
        </is>
      </c>
      <c r="AB450" s="4" t="inlineStr">
        <is>
          <t>LED</t>
        </is>
      </c>
      <c r="AK450" s="5" t="inlineStr">
        <is>
          <t>potencia_w: 55</t>
        </is>
      </c>
    </row>
    <row r="451">
      <c r="A451" s="7" t="inlineStr">
        <is>
          <t>MAT-10-045</t>
        </is>
      </c>
      <c r="B451" s="7" t="inlineStr">
        <is>
          <t>Materiales</t>
        </is>
      </c>
      <c r="C451" s="7" t="inlineStr">
        <is>
          <t>Electricidad e iluminación</t>
        </is>
      </c>
      <c r="D451" s="5" t="inlineStr">
        <is>
          <t>Bombillo LED de 6 W</t>
        </is>
      </c>
      <c r="E451" s="5" t="inlineStr">
        <is>
          <t>El formato, el color y la marca son de la cotización. La temperatura de color no mueve el precio</t>
        </is>
      </c>
      <c r="F451" s="5" t="inlineStr">
        <is>
          <t>Material retirado en almacén</t>
        </is>
      </c>
      <c r="G451" s="5" t="inlineStr">
        <is>
          <t>bombillo, bombilla, foco, lámpara, LED</t>
        </is>
      </c>
      <c r="H451" s="7" t="inlineStr">
        <is>
          <t>unidad</t>
        </is>
      </c>
      <c r="I451" s="7" t="inlineStr">
        <is>
          <t>Instalaciones</t>
        </is>
      </c>
      <c r="J451" s="7" t="inlineStr">
        <is>
          <t>estandar</t>
        </is>
      </c>
      <c r="K451" s="7" t="inlineStr">
        <is>
          <t>importado</t>
        </is>
      </c>
      <c r="L451" s="7" t="inlineStr">
        <is>
          <t>Verificado</t>
        </is>
      </c>
      <c r="M451" s="8" t="n">
        <v>1</v>
      </c>
      <c r="N451" s="9" t="n">
        <v>200</v>
      </c>
      <c r="O451" s="9" t="n">
        <v>70</v>
      </c>
      <c r="P451" s="9" t="n">
        <v>505</v>
      </c>
      <c r="Q451" s="7" t="inlineStr">
        <is>
          <t>Sí</t>
        </is>
      </c>
      <c r="R451" s="9">
        <f>IF(N451="","",IF(Q451="Sí",ROUND(N451/1.18,2),N451))</f>
        <v/>
      </c>
      <c r="S451" s="7" t="inlineStr">
        <is>
          <t>2026-09-09</t>
        </is>
      </c>
      <c r="T451" s="5" t="inlineStr">
        <is>
          <t>5 cotizaciones de proveedores</t>
        </is>
      </c>
      <c r="AB451" s="4" t="inlineStr">
        <is>
          <t>LED</t>
        </is>
      </c>
      <c r="AK451" s="5" t="inlineStr">
        <is>
          <t>potencia_w: 6</t>
        </is>
      </c>
    </row>
    <row r="452">
      <c r="A452" s="7" t="inlineStr">
        <is>
          <t>MAT-10-046</t>
        </is>
      </c>
      <c r="B452" s="7" t="inlineStr">
        <is>
          <t>Materiales</t>
        </is>
      </c>
      <c r="C452" s="7" t="inlineStr">
        <is>
          <t>Electricidad e iluminación</t>
        </is>
      </c>
      <c r="D452" s="5" t="inlineStr">
        <is>
          <t>Bombillo LED de 7 W</t>
        </is>
      </c>
      <c r="E452" s="5" t="inlineStr">
        <is>
          <t>El formato, el color y la marca son de la cotización. La temperatura de color no mueve el precio</t>
        </is>
      </c>
      <c r="F452" s="5" t="inlineStr">
        <is>
          <t>Material retirado en almacén</t>
        </is>
      </c>
      <c r="G452" s="5" t="inlineStr">
        <is>
          <t>bombillo, bombilla, foco, lámpara, LED</t>
        </is>
      </c>
      <c r="H452" s="7" t="inlineStr">
        <is>
          <t>unidad</t>
        </is>
      </c>
      <c r="I452" s="7" t="inlineStr">
        <is>
          <t>Instalaciones</t>
        </is>
      </c>
      <c r="J452" s="7" t="inlineStr">
        <is>
          <t>estandar</t>
        </is>
      </c>
      <c r="K452" s="7" t="inlineStr">
        <is>
          <t>importado</t>
        </is>
      </c>
      <c r="L452" s="7" t="inlineStr">
        <is>
          <t>Verificado</t>
        </is>
      </c>
      <c r="M452" s="8" t="n">
        <v>1</v>
      </c>
      <c r="N452" s="9" t="n">
        <v>105</v>
      </c>
      <c r="O452" s="9" t="n">
        <v>105</v>
      </c>
      <c r="P452" s="9" t="n">
        <v>105</v>
      </c>
      <c r="Q452" s="7" t="inlineStr">
        <is>
          <t>Sí</t>
        </is>
      </c>
      <c r="R452" s="9">
        <f>IF(N452="","",IF(Q452="Sí",ROUND(N452/1.18,2),N452))</f>
        <v/>
      </c>
      <c r="S452" s="7" t="inlineStr">
        <is>
          <t>2026-09-09</t>
        </is>
      </c>
      <c r="T452" s="5" t="inlineStr">
        <is>
          <t>1 cotización de proveedores</t>
        </is>
      </c>
      <c r="AB452" s="4" t="inlineStr">
        <is>
          <t>LED</t>
        </is>
      </c>
      <c r="AK452" s="5" t="inlineStr">
        <is>
          <t>potencia_w: 7</t>
        </is>
      </c>
    </row>
    <row r="453">
      <c r="A453" s="7" t="inlineStr">
        <is>
          <t>MAT-10-047</t>
        </is>
      </c>
      <c r="B453" s="7" t="inlineStr">
        <is>
          <t>Materiales</t>
        </is>
      </c>
      <c r="C453" s="7" t="inlineStr">
        <is>
          <t>Electricidad e iluminación</t>
        </is>
      </c>
      <c r="D453" s="5" t="inlineStr">
        <is>
          <t>Bombillo LED de 9 W</t>
        </is>
      </c>
      <c r="E453" s="5" t="inlineStr">
        <is>
          <t>El formato, el color y la marca son de la cotización. La temperatura de color no mueve el precio</t>
        </is>
      </c>
      <c r="F453" s="5" t="inlineStr">
        <is>
          <t>Material retirado en almacén</t>
        </is>
      </c>
      <c r="G453" s="5" t="inlineStr">
        <is>
          <t>bombillo, bombilla, foco, lámpara, LED</t>
        </is>
      </c>
      <c r="H453" s="7" t="inlineStr">
        <is>
          <t>unidad</t>
        </is>
      </c>
      <c r="I453" s="7" t="inlineStr">
        <is>
          <t>Instalaciones</t>
        </is>
      </c>
      <c r="J453" s="7" t="inlineStr">
        <is>
          <t>estandar</t>
        </is>
      </c>
      <c r="K453" s="7" t="inlineStr">
        <is>
          <t>importado</t>
        </is>
      </c>
      <c r="L453" s="7" t="inlineStr">
        <is>
          <t>Verificado</t>
        </is>
      </c>
      <c r="M453" s="8" t="n">
        <v>1</v>
      </c>
      <c r="N453" s="9" t="n">
        <v>105</v>
      </c>
      <c r="O453" s="9" t="n">
        <v>105</v>
      </c>
      <c r="P453" s="9" t="n">
        <v>105</v>
      </c>
      <c r="Q453" s="7" t="inlineStr">
        <is>
          <t>Sí</t>
        </is>
      </c>
      <c r="R453" s="9">
        <f>IF(N453="","",IF(Q453="Sí",ROUND(N453/1.18,2),N453))</f>
        <v/>
      </c>
      <c r="S453" s="7" t="inlineStr">
        <is>
          <t>2026-09-09</t>
        </is>
      </c>
      <c r="T453" s="5" t="inlineStr">
        <is>
          <t>1 cotización de proveedores</t>
        </is>
      </c>
      <c r="AB453" s="4" t="inlineStr">
        <is>
          <t>LED</t>
        </is>
      </c>
      <c r="AK453" s="5" t="inlineStr">
        <is>
          <t>potencia_w: 9 · temp_k: 6500</t>
        </is>
      </c>
    </row>
    <row r="454">
      <c r="A454" s="7" t="inlineStr">
        <is>
          <t>MAT-10-048</t>
        </is>
      </c>
      <c r="B454" s="7" t="inlineStr">
        <is>
          <t>Materiales</t>
        </is>
      </c>
      <c r="C454" s="7" t="inlineStr">
        <is>
          <t>Electricidad e iluminación</t>
        </is>
      </c>
      <c r="D454" s="5" t="inlineStr">
        <is>
          <t>Panel LED empotrado cuadrado de 18 W</t>
        </is>
      </c>
      <c r="E454" s="5" t="inlineStr">
        <is>
          <t>Luminaria de techo. El empotrado va dentro del plafón y el sobreponer, sobre él</t>
        </is>
      </c>
      <c r="F454" s="5" t="inlineStr">
        <is>
          <t>Material retirado en almacén</t>
        </is>
      </c>
      <c r="G454" s="5" t="inlineStr">
        <is>
          <t>panel LED, ojo de buey, plafón, luminaria, empotrado</t>
        </is>
      </c>
      <c r="H454" s="7" t="inlineStr">
        <is>
          <t>unidad</t>
        </is>
      </c>
      <c r="I454" s="7" t="inlineStr">
        <is>
          <t>Instalaciones</t>
        </is>
      </c>
      <c r="J454" s="7" t="inlineStr">
        <is>
          <t>estandar</t>
        </is>
      </c>
      <c r="K454" s="7" t="inlineStr">
        <is>
          <t>importado</t>
        </is>
      </c>
      <c r="L454" s="7" t="inlineStr">
        <is>
          <t>Verificado</t>
        </is>
      </c>
      <c r="M454" s="8" t="n">
        <v>1</v>
      </c>
      <c r="N454" s="9" t="n">
        <v>340.01</v>
      </c>
      <c r="O454" s="9" t="n">
        <v>340.01</v>
      </c>
      <c r="P454" s="9" t="n">
        <v>340.01</v>
      </c>
      <c r="Q454" s="7" t="inlineStr">
        <is>
          <t>Sí</t>
        </is>
      </c>
      <c r="R454" s="9">
        <f>IF(N454="","",IF(Q454="Sí",ROUND(N454/1.18,2),N454))</f>
        <v/>
      </c>
      <c r="S454" s="7" t="inlineStr">
        <is>
          <t>2026-09-09</t>
        </is>
      </c>
      <c r="T454" s="5" t="inlineStr">
        <is>
          <t>1 cotización de proveedores</t>
        </is>
      </c>
      <c r="U454" s="4" t="inlineStr">
        <is>
          <t>cuadrado</t>
        </is>
      </c>
      <c r="V454" s="4" t="inlineStr">
        <is>
          <t>empotrado</t>
        </is>
      </c>
      <c r="AK454" s="5" t="inlineStr">
        <is>
          <t>potencia_w: 18 · temp_k: 6500</t>
        </is>
      </c>
    </row>
    <row r="455">
      <c r="A455" s="7" t="inlineStr">
        <is>
          <t>MAT-10-049</t>
        </is>
      </c>
      <c r="B455" s="7" t="inlineStr">
        <is>
          <t>Materiales</t>
        </is>
      </c>
      <c r="C455" s="7" t="inlineStr">
        <is>
          <t>Electricidad e iluminación</t>
        </is>
      </c>
      <c r="D455" s="5" t="inlineStr">
        <is>
          <t>Panel LED empotrado cuadrado de 3 W</t>
        </is>
      </c>
      <c r="E455" s="5" t="inlineStr">
        <is>
          <t>Luminaria de techo. El empotrado va dentro del plafón y el sobreponer, sobre él</t>
        </is>
      </c>
      <c r="F455" s="5" t="inlineStr">
        <is>
          <t>Material retirado en almacén</t>
        </is>
      </c>
      <c r="G455" s="5" t="inlineStr">
        <is>
          <t>panel LED, ojo de buey, plafón, luminaria, empotrado</t>
        </is>
      </c>
      <c r="H455" s="7" t="inlineStr">
        <is>
          <t>unidad</t>
        </is>
      </c>
      <c r="I455" s="7" t="inlineStr">
        <is>
          <t>Instalaciones</t>
        </is>
      </c>
      <c r="J455" s="7" t="inlineStr">
        <is>
          <t>estandar</t>
        </is>
      </c>
      <c r="K455" s="7" t="inlineStr">
        <is>
          <t>importado</t>
        </is>
      </c>
      <c r="L455" s="7" t="inlineStr">
        <is>
          <t>Verificado</t>
        </is>
      </c>
      <c r="M455" s="8" t="n">
        <v>1</v>
      </c>
      <c r="N455" s="9" t="n">
        <v>240</v>
      </c>
      <c r="O455" s="9" t="n">
        <v>240</v>
      </c>
      <c r="P455" s="9" t="n">
        <v>240</v>
      </c>
      <c r="Q455" s="7" t="inlineStr">
        <is>
          <t>Sí</t>
        </is>
      </c>
      <c r="R455" s="9">
        <f>IF(N455="","",IF(Q455="Sí",ROUND(N455/1.18,2),N455))</f>
        <v/>
      </c>
      <c r="S455" s="7" t="inlineStr">
        <is>
          <t>2026-09-09</t>
        </is>
      </c>
      <c r="T455" s="5" t="inlineStr">
        <is>
          <t>1 cotización de proveedores</t>
        </is>
      </c>
      <c r="U455" s="4" t="inlineStr">
        <is>
          <t>cuadrado</t>
        </is>
      </c>
      <c r="V455" s="4" t="inlineStr">
        <is>
          <t>empotrado</t>
        </is>
      </c>
      <c r="AK455" s="5" t="inlineStr">
        <is>
          <t>potencia_w: 3 · temp_k: 3000</t>
        </is>
      </c>
    </row>
    <row r="456">
      <c r="A456" s="7" t="inlineStr">
        <is>
          <t>MAT-10-050</t>
        </is>
      </c>
      <c r="B456" s="7" t="inlineStr">
        <is>
          <t>Materiales</t>
        </is>
      </c>
      <c r="C456" s="7" t="inlineStr">
        <is>
          <t>Electricidad e iluminación</t>
        </is>
      </c>
      <c r="D456" s="5" t="inlineStr">
        <is>
          <t>Panel LED empotrado redondo de 12 W</t>
        </is>
      </c>
      <c r="E456" s="5" t="inlineStr">
        <is>
          <t>Luminaria de techo. El empotrado va dentro del plafón y el sobreponer, sobre él</t>
        </is>
      </c>
      <c r="F456" s="5" t="inlineStr">
        <is>
          <t>Material retirado en almacén</t>
        </is>
      </c>
      <c r="G456" s="5" t="inlineStr">
        <is>
          <t>panel LED, ojo de buey, plafón, luminaria, empotrado</t>
        </is>
      </c>
      <c r="H456" s="7" t="inlineStr">
        <is>
          <t>unidad</t>
        </is>
      </c>
      <c r="I456" s="7" t="inlineStr">
        <is>
          <t>Instalaciones</t>
        </is>
      </c>
      <c r="J456" s="7" t="inlineStr">
        <is>
          <t>estandar</t>
        </is>
      </c>
      <c r="K456" s="7" t="inlineStr">
        <is>
          <t>importado</t>
        </is>
      </c>
      <c r="L456" s="7" t="inlineStr">
        <is>
          <t>Verificado</t>
        </is>
      </c>
      <c r="M456" s="8" t="n">
        <v>1</v>
      </c>
      <c r="N456" s="9" t="n">
        <v>304.99</v>
      </c>
      <c r="O456" s="9" t="n">
        <v>304.99</v>
      </c>
      <c r="P456" s="9" t="n">
        <v>304.99</v>
      </c>
      <c r="Q456" s="7" t="inlineStr">
        <is>
          <t>Sí</t>
        </is>
      </c>
      <c r="R456" s="9">
        <f>IF(N456="","",IF(Q456="Sí",ROUND(N456/1.18,2),N456))</f>
        <v/>
      </c>
      <c r="S456" s="7" t="inlineStr">
        <is>
          <t>2026-09-09</t>
        </is>
      </c>
      <c r="T456" s="5" t="inlineStr">
        <is>
          <t>1 cotización de proveedores</t>
        </is>
      </c>
      <c r="U456" s="4" t="inlineStr">
        <is>
          <t>redondo</t>
        </is>
      </c>
      <c r="V456" s="4" t="inlineStr">
        <is>
          <t>empotrado</t>
        </is>
      </c>
      <c r="AK456" s="5" t="inlineStr">
        <is>
          <t>potencia_w: 12 · temp_k: 6500</t>
        </is>
      </c>
    </row>
    <row r="457">
      <c r="A457" s="7" t="inlineStr">
        <is>
          <t>MAT-10-051</t>
        </is>
      </c>
      <c r="B457" s="7" t="inlineStr">
        <is>
          <t>Materiales</t>
        </is>
      </c>
      <c r="C457" s="7" t="inlineStr">
        <is>
          <t>Electricidad e iluminación</t>
        </is>
      </c>
      <c r="D457" s="5" t="inlineStr">
        <is>
          <t>Panel LED empotrado redondo de 18 W</t>
        </is>
      </c>
      <c r="E457" s="5" t="inlineStr">
        <is>
          <t>Luminaria de techo. El empotrado va dentro del plafón y el sobreponer, sobre él</t>
        </is>
      </c>
      <c r="F457" s="5" t="inlineStr">
        <is>
          <t>Material retirado en almacén</t>
        </is>
      </c>
      <c r="G457" s="5" t="inlineStr">
        <is>
          <t>panel LED, ojo de buey, plafón, luminaria, empotrado</t>
        </is>
      </c>
      <c r="H457" s="7" t="inlineStr">
        <is>
          <t>unidad</t>
        </is>
      </c>
      <c r="I457" s="7" t="inlineStr">
        <is>
          <t>Instalaciones</t>
        </is>
      </c>
      <c r="J457" s="7" t="inlineStr">
        <is>
          <t>estandar</t>
        </is>
      </c>
      <c r="K457" s="7" t="inlineStr">
        <is>
          <t>importado</t>
        </is>
      </c>
      <c r="L457" s="7" t="inlineStr">
        <is>
          <t>Verificado</t>
        </is>
      </c>
      <c r="M457" s="8" t="n">
        <v>1</v>
      </c>
      <c r="N457" s="9" t="n">
        <v>290</v>
      </c>
      <c r="O457" s="9" t="n">
        <v>290</v>
      </c>
      <c r="P457" s="9" t="n">
        <v>290</v>
      </c>
      <c r="Q457" s="7" t="inlineStr">
        <is>
          <t>Sí</t>
        </is>
      </c>
      <c r="R457" s="9">
        <f>IF(N457="","",IF(Q457="Sí",ROUND(N457/1.18,2),N457))</f>
        <v/>
      </c>
      <c r="S457" s="7" t="inlineStr">
        <is>
          <t>2026-09-09</t>
        </is>
      </c>
      <c r="T457" s="5" t="inlineStr">
        <is>
          <t>1 cotización de proveedores</t>
        </is>
      </c>
      <c r="U457" s="4" t="inlineStr">
        <is>
          <t>redondo</t>
        </is>
      </c>
      <c r="V457" s="4" t="inlineStr">
        <is>
          <t>empotrado</t>
        </is>
      </c>
      <c r="AK457" s="5" t="inlineStr">
        <is>
          <t>potencia_w: 18 · temp_k: 6500</t>
        </is>
      </c>
    </row>
    <row r="458">
      <c r="A458" s="7" t="inlineStr">
        <is>
          <t>MAT-10-052</t>
        </is>
      </c>
      <c r="B458" s="7" t="inlineStr">
        <is>
          <t>Materiales</t>
        </is>
      </c>
      <c r="C458" s="7" t="inlineStr">
        <is>
          <t>Electricidad e iluminación</t>
        </is>
      </c>
      <c r="D458" s="5" t="inlineStr">
        <is>
          <t>Panel LED empotrado redondo de 24 W</t>
        </is>
      </c>
      <c r="E458" s="5" t="inlineStr">
        <is>
          <t>Luminaria de techo. El empotrado va dentro del plafón y el sobreponer, sobre él</t>
        </is>
      </c>
      <c r="F458" s="5" t="inlineStr">
        <is>
          <t>Material retirado en almacén</t>
        </is>
      </c>
      <c r="G458" s="5" t="inlineStr">
        <is>
          <t>panel LED, ojo de buey, plafón, luminaria, empotrado</t>
        </is>
      </c>
      <c r="H458" s="7" t="inlineStr">
        <is>
          <t>unidad</t>
        </is>
      </c>
      <c r="I458" s="7" t="inlineStr">
        <is>
          <t>Instalaciones</t>
        </is>
      </c>
      <c r="J458" s="7" t="inlineStr">
        <is>
          <t>estandar</t>
        </is>
      </c>
      <c r="K458" s="7" t="inlineStr">
        <is>
          <t>importado</t>
        </is>
      </c>
      <c r="L458" s="7" t="inlineStr">
        <is>
          <t>Verificado</t>
        </is>
      </c>
      <c r="M458" s="8" t="n">
        <v>1</v>
      </c>
      <c r="N458" s="9" t="n">
        <v>650</v>
      </c>
      <c r="O458" s="9" t="n">
        <v>650</v>
      </c>
      <c r="P458" s="9" t="n">
        <v>650</v>
      </c>
      <c r="Q458" s="7" t="inlineStr">
        <is>
          <t>Sí</t>
        </is>
      </c>
      <c r="R458" s="9">
        <f>IF(N458="","",IF(Q458="Sí",ROUND(N458/1.18,2),N458))</f>
        <v/>
      </c>
      <c r="S458" s="7" t="inlineStr">
        <is>
          <t>2026-09-09</t>
        </is>
      </c>
      <c r="T458" s="5" t="inlineStr">
        <is>
          <t>1 cotización de proveedores</t>
        </is>
      </c>
      <c r="U458" s="4" t="inlineStr">
        <is>
          <t>redondo</t>
        </is>
      </c>
      <c r="V458" s="4" t="inlineStr">
        <is>
          <t>empotrado</t>
        </is>
      </c>
      <c r="AK458" s="5" t="inlineStr">
        <is>
          <t>potencia_w: 24 · temp_k: 6500</t>
        </is>
      </c>
    </row>
    <row r="459">
      <c r="A459" s="7" t="inlineStr">
        <is>
          <t>MAT-10-053</t>
        </is>
      </c>
      <c r="B459" s="7" t="inlineStr">
        <is>
          <t>Materiales</t>
        </is>
      </c>
      <c r="C459" s="7" t="inlineStr">
        <is>
          <t>Electricidad e iluminación</t>
        </is>
      </c>
      <c r="D459" s="5" t="inlineStr">
        <is>
          <t>Luminaria empotrada dirigible cuadrada</t>
        </is>
      </c>
      <c r="E459" s="5" t="inlineStr">
        <is>
          <t>Cuerpo de la luminaria, sin el bombillo: se compra aparte</t>
        </is>
      </c>
      <c r="F459" s="5" t="inlineStr">
        <is>
          <t>Material retirado en almacén</t>
        </is>
      </c>
      <c r="G459" s="5" t="inlineStr">
        <is>
          <t>lámpara empotrada, dirigible, ojo de buey sin bombillo</t>
        </is>
      </c>
      <c r="H459" s="7" t="inlineStr">
        <is>
          <t>unidad</t>
        </is>
      </c>
      <c r="I459" s="7" t="inlineStr">
        <is>
          <t>Instalaciones</t>
        </is>
      </c>
      <c r="J459" s="7" t="inlineStr">
        <is>
          <t>estandar</t>
        </is>
      </c>
      <c r="K459" s="7" t="inlineStr">
        <is>
          <t>importado</t>
        </is>
      </c>
      <c r="L459" s="7" t="inlineStr">
        <is>
          <t>Verificado</t>
        </is>
      </c>
      <c r="M459" s="8" t="n">
        <v>1</v>
      </c>
      <c r="N459" s="9" t="n">
        <v>222.5</v>
      </c>
      <c r="O459" s="9" t="n">
        <v>190</v>
      </c>
      <c r="P459" s="9" t="n">
        <v>255</v>
      </c>
      <c r="Q459" s="7" t="inlineStr">
        <is>
          <t>Sí</t>
        </is>
      </c>
      <c r="R459" s="9">
        <f>IF(N459="","",IF(Q459="Sí",ROUND(N459/1.18,2),N459))</f>
        <v/>
      </c>
      <c r="S459" s="7" t="inlineStr">
        <is>
          <t>2026-09-09</t>
        </is>
      </c>
      <c r="T459" s="5" t="inlineStr">
        <is>
          <t>2 cotizaciones de proveedores</t>
        </is>
      </c>
      <c r="U459" s="4" t="inlineStr">
        <is>
          <t>cuadrada</t>
        </is>
      </c>
      <c r="AK459" s="5" t="inlineStr">
        <is>
          <t>tipo: dirigible</t>
        </is>
      </c>
    </row>
    <row r="460">
      <c r="A460" s="7" t="inlineStr">
        <is>
          <t>MAT-10-054</t>
        </is>
      </c>
      <c r="B460" s="7" t="inlineStr">
        <is>
          <t>Materiales</t>
        </is>
      </c>
      <c r="C460" s="7" t="inlineStr">
        <is>
          <t>Electricidad e iluminación</t>
        </is>
      </c>
      <c r="D460" s="5" t="inlineStr">
        <is>
          <t>Luminaria empotrada dirigible redonda</t>
        </is>
      </c>
      <c r="E460" s="5" t="inlineStr">
        <is>
          <t>Cuerpo de la luminaria, sin el bombillo: se compra aparte</t>
        </is>
      </c>
      <c r="F460" s="5" t="inlineStr">
        <is>
          <t>Material retirado en almacén</t>
        </is>
      </c>
      <c r="G460" s="5" t="inlineStr">
        <is>
          <t>lámpara empotrada, dirigible, ojo de buey sin bombillo</t>
        </is>
      </c>
      <c r="H460" s="7" t="inlineStr">
        <is>
          <t>unidad</t>
        </is>
      </c>
      <c r="I460" s="7" t="inlineStr">
        <is>
          <t>Instalaciones</t>
        </is>
      </c>
      <c r="J460" s="7" t="inlineStr">
        <is>
          <t>estandar</t>
        </is>
      </c>
      <c r="K460" s="7" t="inlineStr">
        <is>
          <t>importado</t>
        </is>
      </c>
      <c r="L460" s="7" t="inlineStr">
        <is>
          <t>Verificado</t>
        </is>
      </c>
      <c r="M460" s="8" t="n">
        <v>1</v>
      </c>
      <c r="N460" s="9" t="n">
        <v>252.5</v>
      </c>
      <c r="O460" s="9" t="n">
        <v>190</v>
      </c>
      <c r="P460" s="9" t="n">
        <v>270</v>
      </c>
      <c r="Q460" s="7" t="inlineStr">
        <is>
          <t>Sí</t>
        </is>
      </c>
      <c r="R460" s="9">
        <f>IF(N460="","",IF(Q460="Sí",ROUND(N460/1.18,2),N460))</f>
        <v/>
      </c>
      <c r="S460" s="7" t="inlineStr">
        <is>
          <t>2026-09-09</t>
        </is>
      </c>
      <c r="T460" s="5" t="inlineStr">
        <is>
          <t>4 cotizaciones de proveedores</t>
        </is>
      </c>
      <c r="U460" s="4" t="inlineStr">
        <is>
          <t>redonda</t>
        </is>
      </c>
      <c r="AK460" s="5" t="inlineStr">
        <is>
          <t>tipo: dirigible</t>
        </is>
      </c>
    </row>
    <row r="461">
      <c r="A461" s="7" t="inlineStr">
        <is>
          <t>MAT-10-055</t>
        </is>
      </c>
      <c r="B461" s="7" t="inlineStr">
        <is>
          <t>Materiales</t>
        </is>
      </c>
      <c r="C461" s="7" t="inlineStr">
        <is>
          <t>Electricidad e iluminación</t>
        </is>
      </c>
      <c r="D461" s="5" t="inlineStr">
        <is>
          <t>Lámpara de emergencia recargable</t>
        </is>
      </c>
      <c r="E461" s="5" t="inlineStr">
        <is>
          <t>Enciende al irse la luz. Partida obligatoria en salidas de evacuación</t>
        </is>
      </c>
      <c r="F461" s="5" t="inlineStr">
        <is>
          <t>Material retirado en almacén</t>
        </is>
      </c>
      <c r="G461" s="5" t="inlineStr">
        <is>
          <t>lámpara de emergencia, luz de emergencia, recargable</t>
        </is>
      </c>
      <c r="H461" s="7" t="inlineStr">
        <is>
          <t>unidad</t>
        </is>
      </c>
      <c r="I461" s="7" t="inlineStr">
        <is>
          <t>Instalaciones</t>
        </is>
      </c>
      <c r="J461" s="7" t="inlineStr">
        <is>
          <t>estandar</t>
        </is>
      </c>
      <c r="K461" s="7" t="inlineStr">
        <is>
          <t>importado</t>
        </is>
      </c>
      <c r="L461" s="7" t="inlineStr">
        <is>
          <t>Verificado</t>
        </is>
      </c>
      <c r="M461" s="8" t="n">
        <v>1</v>
      </c>
      <c r="N461" s="9" t="n">
        <v>1015</v>
      </c>
      <c r="O461" s="9" t="n">
        <v>1015</v>
      </c>
      <c r="P461" s="9" t="n">
        <v>1015</v>
      </c>
      <c r="Q461" s="7" t="inlineStr">
        <is>
          <t>Sí</t>
        </is>
      </c>
      <c r="R461" s="9">
        <f>IF(N461="","",IF(Q461="Sí",ROUND(N461/1.18,2),N461))</f>
        <v/>
      </c>
      <c r="S461" s="7" t="inlineStr">
        <is>
          <t>2026-09-09</t>
        </is>
      </c>
      <c r="T461" s="5" t="inlineStr">
        <is>
          <t>1 cotización de proveedores</t>
        </is>
      </c>
    </row>
    <row r="462">
      <c r="A462" s="7" t="inlineStr">
        <is>
          <t>MAT-10-056</t>
        </is>
      </c>
      <c r="B462" s="7" t="inlineStr">
        <is>
          <t>Materiales</t>
        </is>
      </c>
      <c r="C462" s="7" t="inlineStr">
        <is>
          <t>Electricidad e iluminación</t>
        </is>
      </c>
      <c r="D462" s="5" t="inlineStr">
        <is>
          <t>Reflector LED de 10 W</t>
        </is>
      </c>
      <c r="E462" s="5" t="inlineStr">
        <is>
          <t>Proyector para fachada, patio y obra</t>
        </is>
      </c>
      <c r="F462" s="5" t="inlineStr">
        <is>
          <t>Material retirado en almacén</t>
        </is>
      </c>
      <c r="G462" s="5" t="inlineStr">
        <is>
          <t>reflector, proyector, foco de exterior</t>
        </is>
      </c>
      <c r="H462" s="7" t="inlineStr">
        <is>
          <t>unidad</t>
        </is>
      </c>
      <c r="I462" s="7" t="inlineStr">
        <is>
          <t>Instalaciones</t>
        </is>
      </c>
      <c r="J462" s="7" t="inlineStr">
        <is>
          <t>estandar</t>
        </is>
      </c>
      <c r="K462" s="7" t="inlineStr">
        <is>
          <t>importado</t>
        </is>
      </c>
      <c r="L462" s="7" t="inlineStr">
        <is>
          <t>Verificado</t>
        </is>
      </c>
      <c r="M462" s="8" t="n">
        <v>1</v>
      </c>
      <c r="N462" s="9" t="n">
        <v>605</v>
      </c>
      <c r="O462" s="9" t="n">
        <v>475</v>
      </c>
      <c r="P462" s="9" t="n">
        <v>735</v>
      </c>
      <c r="Q462" s="7" t="inlineStr">
        <is>
          <t>Sí</t>
        </is>
      </c>
      <c r="R462" s="9">
        <f>IF(N462="","",IF(Q462="Sí",ROUND(N462/1.18,2),N462))</f>
        <v/>
      </c>
      <c r="S462" s="7" t="inlineStr">
        <is>
          <t>2026-09-09</t>
        </is>
      </c>
      <c r="T462" s="5" t="inlineStr">
        <is>
          <t>2 cotizaciones de proveedores</t>
        </is>
      </c>
      <c r="AK462" s="5" t="inlineStr">
        <is>
          <t>potencia_w: 10 · temp_k: 6500</t>
        </is>
      </c>
    </row>
    <row r="463">
      <c r="A463" s="7" t="inlineStr">
        <is>
          <t>MAT-10-057</t>
        </is>
      </c>
      <c r="B463" s="7" t="inlineStr">
        <is>
          <t>Materiales</t>
        </is>
      </c>
      <c r="C463" s="7" t="inlineStr">
        <is>
          <t>Electricidad e iluminación</t>
        </is>
      </c>
      <c r="D463" s="5" t="inlineStr">
        <is>
          <t>Reflector LED de 100 W</t>
        </is>
      </c>
      <c r="E463" s="5" t="inlineStr">
        <is>
          <t>Proyector para fachada, patio y obra</t>
        </is>
      </c>
      <c r="F463" s="5" t="inlineStr">
        <is>
          <t>Material retirado en almacén</t>
        </is>
      </c>
      <c r="G463" s="5" t="inlineStr">
        <is>
          <t>reflector, proyector, foco de exterior</t>
        </is>
      </c>
      <c r="H463" s="7" t="inlineStr">
        <is>
          <t>unidad</t>
        </is>
      </c>
      <c r="I463" s="7" t="inlineStr">
        <is>
          <t>Instalaciones</t>
        </is>
      </c>
      <c r="J463" s="7" t="inlineStr">
        <is>
          <t>estandar</t>
        </is>
      </c>
      <c r="K463" s="7" t="inlineStr">
        <is>
          <t>importado</t>
        </is>
      </c>
      <c r="L463" s="7" t="inlineStr">
        <is>
          <t>Verificado</t>
        </is>
      </c>
      <c r="M463" s="8" t="n">
        <v>1</v>
      </c>
      <c r="N463" s="9" t="n">
        <v>1945</v>
      </c>
      <c r="O463" s="9" t="n">
        <v>1940</v>
      </c>
      <c r="P463" s="9" t="n">
        <v>1950</v>
      </c>
      <c r="Q463" s="7" t="inlineStr">
        <is>
          <t>Sí</t>
        </is>
      </c>
      <c r="R463" s="9">
        <f>IF(N463="","",IF(Q463="Sí",ROUND(N463/1.18,2),N463))</f>
        <v/>
      </c>
      <c r="S463" s="7" t="inlineStr">
        <is>
          <t>2026-09-09</t>
        </is>
      </c>
      <c r="T463" s="5" t="inlineStr">
        <is>
          <t>2 cotizaciones de proveedores</t>
        </is>
      </c>
      <c r="AK463" s="5" t="inlineStr">
        <is>
          <t>potencia_w: 100 · temp_k: 3000</t>
        </is>
      </c>
    </row>
    <row r="464">
      <c r="A464" s="7" t="inlineStr">
        <is>
          <t>MAT-10-058</t>
        </is>
      </c>
      <c r="B464" s="7" t="inlineStr">
        <is>
          <t>Materiales</t>
        </is>
      </c>
      <c r="C464" s="7" t="inlineStr">
        <is>
          <t>Electricidad e iluminación</t>
        </is>
      </c>
      <c r="D464" s="5" t="inlineStr">
        <is>
          <t>Reflector LED de 200 W</t>
        </is>
      </c>
      <c r="E464" s="5" t="inlineStr">
        <is>
          <t>Proyector para fachada, patio y obra</t>
        </is>
      </c>
      <c r="F464" s="5" t="inlineStr">
        <is>
          <t>Material retirado en almacén</t>
        </is>
      </c>
      <c r="G464" s="5" t="inlineStr">
        <is>
          <t>reflector, proyector, foco de exterior</t>
        </is>
      </c>
      <c r="H464" s="7" t="inlineStr">
        <is>
          <t>unidad</t>
        </is>
      </c>
      <c r="I464" s="7" t="inlineStr">
        <is>
          <t>Instalaciones</t>
        </is>
      </c>
      <c r="J464" s="7" t="inlineStr">
        <is>
          <t>estandar</t>
        </is>
      </c>
      <c r="K464" s="7" t="inlineStr">
        <is>
          <t>importado</t>
        </is>
      </c>
      <c r="L464" s="7" t="inlineStr">
        <is>
          <t>Verificado</t>
        </is>
      </c>
      <c r="M464" s="8" t="n">
        <v>1</v>
      </c>
      <c r="N464" s="9" t="n">
        <v>2335</v>
      </c>
      <c r="O464" s="9" t="n">
        <v>2335</v>
      </c>
      <c r="P464" s="9" t="n">
        <v>2335</v>
      </c>
      <c r="Q464" s="7" t="inlineStr">
        <is>
          <t>Sí</t>
        </is>
      </c>
      <c r="R464" s="9">
        <f>IF(N464="","",IF(Q464="Sí",ROUND(N464/1.18,2),N464))</f>
        <v/>
      </c>
      <c r="S464" s="7" t="inlineStr">
        <is>
          <t>2026-09-09</t>
        </is>
      </c>
      <c r="T464" s="5" t="inlineStr">
        <is>
          <t>1 cotización de proveedores</t>
        </is>
      </c>
      <c r="AK464" s="5" t="inlineStr">
        <is>
          <t>potencia_w: 200 · temp_k: 6500</t>
        </is>
      </c>
    </row>
    <row r="465">
      <c r="A465" s="7" t="inlineStr">
        <is>
          <t>MAT-10-059</t>
        </is>
      </c>
      <c r="B465" s="7" t="inlineStr">
        <is>
          <t>Materiales</t>
        </is>
      </c>
      <c r="C465" s="7" t="inlineStr">
        <is>
          <t>Electricidad e iluminación</t>
        </is>
      </c>
      <c r="D465" s="5" t="inlineStr">
        <is>
          <t>Reflector LED de 23 W</t>
        </is>
      </c>
      <c r="E465" s="5" t="inlineStr">
        <is>
          <t>Proyector para fachada, patio y obra</t>
        </is>
      </c>
      <c r="F465" s="5" t="inlineStr">
        <is>
          <t>Material retirado en almacén</t>
        </is>
      </c>
      <c r="G465" s="5" t="inlineStr">
        <is>
          <t>reflector, proyector, foco de exterior</t>
        </is>
      </c>
      <c r="H465" s="7" t="inlineStr">
        <is>
          <t>unidad</t>
        </is>
      </c>
      <c r="I465" s="7" t="inlineStr">
        <is>
          <t>Instalaciones</t>
        </is>
      </c>
      <c r="J465" s="7" t="inlineStr">
        <is>
          <t>estandar</t>
        </is>
      </c>
      <c r="K465" s="7" t="inlineStr">
        <is>
          <t>importado</t>
        </is>
      </c>
      <c r="L465" s="7" t="inlineStr">
        <is>
          <t>Verificado</t>
        </is>
      </c>
      <c r="M465" s="8" t="n">
        <v>1</v>
      </c>
      <c r="N465" s="9" t="n">
        <v>455</v>
      </c>
      <c r="O465" s="9" t="n">
        <v>455</v>
      </c>
      <c r="P465" s="9" t="n">
        <v>455</v>
      </c>
      <c r="Q465" s="7" t="inlineStr">
        <is>
          <t>Sí</t>
        </is>
      </c>
      <c r="R465" s="9">
        <f>IF(N465="","",IF(Q465="Sí",ROUND(N465/1.18,2),N465))</f>
        <v/>
      </c>
      <c r="S465" s="7" t="inlineStr">
        <is>
          <t>2026-09-09</t>
        </is>
      </c>
      <c r="T465" s="5" t="inlineStr">
        <is>
          <t>1 cotización de proveedores</t>
        </is>
      </c>
      <c r="AK465" s="5" t="inlineStr">
        <is>
          <t>potencia_w: 23 · temp_k: 2700</t>
        </is>
      </c>
    </row>
    <row r="466">
      <c r="A466" s="7" t="inlineStr">
        <is>
          <t>MAT-10-060</t>
        </is>
      </c>
      <c r="B466" s="7" t="inlineStr">
        <is>
          <t>Materiales</t>
        </is>
      </c>
      <c r="C466" s="7" t="inlineStr">
        <is>
          <t>Electricidad e iluminación</t>
        </is>
      </c>
      <c r="D466" s="5" t="inlineStr">
        <is>
          <t>Reflector LED de 250 W</t>
        </is>
      </c>
      <c r="E466" s="5" t="inlineStr">
        <is>
          <t>Proyector para fachada, patio y obra</t>
        </is>
      </c>
      <c r="F466" s="5" t="inlineStr">
        <is>
          <t>Material retirado en almacén</t>
        </is>
      </c>
      <c r="G466" s="5" t="inlineStr">
        <is>
          <t>reflector, proyector, foco de exterior</t>
        </is>
      </c>
      <c r="H466" s="7" t="inlineStr">
        <is>
          <t>unidad</t>
        </is>
      </c>
      <c r="I466" s="7" t="inlineStr">
        <is>
          <t>Instalaciones</t>
        </is>
      </c>
      <c r="J466" s="7" t="inlineStr">
        <is>
          <t>estandar</t>
        </is>
      </c>
      <c r="K466" s="7" t="inlineStr">
        <is>
          <t>importado</t>
        </is>
      </c>
      <c r="L466" s="7" t="inlineStr">
        <is>
          <t>Verificado</t>
        </is>
      </c>
      <c r="M466" s="8" t="n">
        <v>1</v>
      </c>
      <c r="N466" s="9" t="n">
        <v>580</v>
      </c>
      <c r="O466" s="9" t="n">
        <v>280</v>
      </c>
      <c r="P466" s="9" t="n">
        <v>880</v>
      </c>
      <c r="Q466" s="7" t="inlineStr">
        <is>
          <t>Sí</t>
        </is>
      </c>
      <c r="R466" s="9">
        <f>IF(N466="","",IF(Q466="Sí",ROUND(N466/1.18,2),N466))</f>
        <v/>
      </c>
      <c r="S466" s="7" t="inlineStr">
        <is>
          <t>2026-09-09</t>
        </is>
      </c>
      <c r="T466" s="5" t="inlineStr">
        <is>
          <t>2 cotizaciones de proveedores</t>
        </is>
      </c>
      <c r="AK466" s="5" t="inlineStr">
        <is>
          <t>potencia_w: 250</t>
        </is>
      </c>
    </row>
    <row r="467">
      <c r="A467" s="7" t="inlineStr">
        <is>
          <t>MAT-10-061</t>
        </is>
      </c>
      <c r="B467" s="7" t="inlineStr">
        <is>
          <t>Materiales</t>
        </is>
      </c>
      <c r="C467" s="7" t="inlineStr">
        <is>
          <t>Electricidad e iluminación</t>
        </is>
      </c>
      <c r="D467" s="5" t="inlineStr">
        <is>
          <t>Reflector LED de 30 W</t>
        </is>
      </c>
      <c r="E467" s="5" t="inlineStr">
        <is>
          <t>Proyector para fachada, patio y obra</t>
        </is>
      </c>
      <c r="F467" s="5" t="inlineStr">
        <is>
          <t>Material retirado en almacén</t>
        </is>
      </c>
      <c r="G467" s="5" t="inlineStr">
        <is>
          <t>reflector, proyector, foco de exterior</t>
        </is>
      </c>
      <c r="H467" s="7" t="inlineStr">
        <is>
          <t>unidad</t>
        </is>
      </c>
      <c r="I467" s="7" t="inlineStr">
        <is>
          <t>Instalaciones</t>
        </is>
      </c>
      <c r="J467" s="7" t="inlineStr">
        <is>
          <t>estandar</t>
        </is>
      </c>
      <c r="K467" s="7" t="inlineStr">
        <is>
          <t>importado</t>
        </is>
      </c>
      <c r="L467" s="7" t="inlineStr">
        <is>
          <t>Verificado</t>
        </is>
      </c>
      <c r="M467" s="8" t="n">
        <v>1</v>
      </c>
      <c r="N467" s="9" t="n">
        <v>972.5</v>
      </c>
      <c r="O467" s="9" t="n">
        <v>620</v>
      </c>
      <c r="P467" s="9" t="n">
        <v>1325</v>
      </c>
      <c r="Q467" s="7" t="inlineStr">
        <is>
          <t>Sí</t>
        </is>
      </c>
      <c r="R467" s="9">
        <f>IF(N467="","",IF(Q467="Sí",ROUND(N467/1.18,2),N467))</f>
        <v/>
      </c>
      <c r="S467" s="7" t="inlineStr">
        <is>
          <t>2026-09-09</t>
        </is>
      </c>
      <c r="T467" s="5" t="inlineStr">
        <is>
          <t>2 cotizaciones de proveedores</t>
        </is>
      </c>
      <c r="AK467" s="5" t="inlineStr">
        <is>
          <t>potencia_w: 30 · temp_k: 3000</t>
        </is>
      </c>
    </row>
    <row r="468">
      <c r="A468" s="7" t="inlineStr">
        <is>
          <t>MAT-10-062</t>
        </is>
      </c>
      <c r="B468" s="7" t="inlineStr">
        <is>
          <t>Materiales</t>
        </is>
      </c>
      <c r="C468" s="7" t="inlineStr">
        <is>
          <t>Electricidad e iluminación</t>
        </is>
      </c>
      <c r="D468" s="5" t="inlineStr">
        <is>
          <t>Reflector LED de 50 W</t>
        </is>
      </c>
      <c r="E468" s="5" t="inlineStr">
        <is>
          <t>Proyector para fachada, patio y obra</t>
        </is>
      </c>
      <c r="F468" s="5" t="inlineStr">
        <is>
          <t>Material retirado en almacén</t>
        </is>
      </c>
      <c r="G468" s="5" t="inlineStr">
        <is>
          <t>reflector, proyector, foco de exterior</t>
        </is>
      </c>
      <c r="H468" s="7" t="inlineStr">
        <is>
          <t>unidad</t>
        </is>
      </c>
      <c r="I468" s="7" t="inlineStr">
        <is>
          <t>Instalaciones</t>
        </is>
      </c>
      <c r="J468" s="7" t="inlineStr">
        <is>
          <t>estandar</t>
        </is>
      </c>
      <c r="K468" s="7" t="inlineStr">
        <is>
          <t>importado</t>
        </is>
      </c>
      <c r="L468" s="7" t="inlineStr">
        <is>
          <t>Verificado</t>
        </is>
      </c>
      <c r="M468" s="8" t="n">
        <v>1</v>
      </c>
      <c r="N468" s="9" t="n">
        <v>970</v>
      </c>
      <c r="O468" s="9" t="n">
        <v>970</v>
      </c>
      <c r="P468" s="9" t="n">
        <v>970</v>
      </c>
      <c r="Q468" s="7" t="inlineStr">
        <is>
          <t>Sí</t>
        </is>
      </c>
      <c r="R468" s="9">
        <f>IF(N468="","",IF(Q468="Sí",ROUND(N468/1.18,2),N468))</f>
        <v/>
      </c>
      <c r="S468" s="7" t="inlineStr">
        <is>
          <t>2026-09-09</t>
        </is>
      </c>
      <c r="T468" s="5" t="inlineStr">
        <is>
          <t>1 cotización de proveedores</t>
        </is>
      </c>
      <c r="AK468" s="5" t="inlineStr">
        <is>
          <t>potencia_w: 50 · temp_k: 3000</t>
        </is>
      </c>
    </row>
    <row r="469">
      <c r="A469" s="7" t="inlineStr">
        <is>
          <t>MAT-10-063</t>
        </is>
      </c>
      <c r="B469" s="7" t="inlineStr">
        <is>
          <t>Materiales</t>
        </is>
      </c>
      <c r="C469" s="7" t="inlineStr">
        <is>
          <t>Electricidad e iluminación</t>
        </is>
      </c>
      <c r="D469" s="5" t="inlineStr">
        <is>
          <t>Tubo LED de 16 W</t>
        </is>
      </c>
      <c r="E469" s="5" t="inlineStr">
        <is>
          <t>Tubo de reemplazo del fluorescente</t>
        </is>
      </c>
      <c r="F469" s="5" t="inlineStr">
        <is>
          <t>Material retirado en almacén</t>
        </is>
      </c>
      <c r="G469" s="5" t="inlineStr">
        <is>
          <t>tubo LED, fluorescente, T8</t>
        </is>
      </c>
      <c r="H469" s="7" t="inlineStr">
        <is>
          <t>unidad</t>
        </is>
      </c>
      <c r="I469" s="7" t="inlineStr">
        <is>
          <t>Instalaciones</t>
        </is>
      </c>
      <c r="J469" s="7" t="inlineStr">
        <is>
          <t>estandar</t>
        </is>
      </c>
      <c r="K469" s="7" t="inlineStr">
        <is>
          <t>importado</t>
        </is>
      </c>
      <c r="L469" s="7" t="inlineStr">
        <is>
          <t>Verificado</t>
        </is>
      </c>
      <c r="M469" s="8" t="n">
        <v>1</v>
      </c>
      <c r="N469" s="9" t="n">
        <v>249.99</v>
      </c>
      <c r="O469" s="9" t="n">
        <v>249.99</v>
      </c>
      <c r="P469" s="9" t="n">
        <v>249.99</v>
      </c>
      <c r="Q469" s="7" t="inlineStr">
        <is>
          <t>Sí</t>
        </is>
      </c>
      <c r="R469" s="9">
        <f>IF(N469="","",IF(Q469="Sí",ROUND(N469/1.18,2),N469))</f>
        <v/>
      </c>
      <c r="S469" s="7" t="inlineStr">
        <is>
          <t>2026-09-09</t>
        </is>
      </c>
      <c r="T469" s="5" t="inlineStr">
        <is>
          <t>1 cotización de proveedores</t>
        </is>
      </c>
      <c r="AK469" s="5" t="inlineStr">
        <is>
          <t>potencia_w: 16</t>
        </is>
      </c>
    </row>
    <row r="470">
      <c r="A470" s="7" t="inlineStr">
        <is>
          <t>MAT-10-064</t>
        </is>
      </c>
      <c r="B470" s="7" t="inlineStr">
        <is>
          <t>Materiales</t>
        </is>
      </c>
      <c r="C470" s="7" t="inlineStr">
        <is>
          <t>Electricidad e iluminación</t>
        </is>
      </c>
      <c r="D470" s="5" t="inlineStr">
        <is>
          <t>Tubo LED de 20.5 W</t>
        </is>
      </c>
      <c r="E470" s="5" t="inlineStr">
        <is>
          <t>Tubo de reemplazo del fluorescente</t>
        </is>
      </c>
      <c r="F470" s="5" t="inlineStr">
        <is>
          <t>Material retirado en almacén</t>
        </is>
      </c>
      <c r="G470" s="5" t="inlineStr">
        <is>
          <t>tubo LED, fluorescente, T8</t>
        </is>
      </c>
      <c r="H470" s="7" t="inlineStr">
        <is>
          <t>unidad</t>
        </is>
      </c>
      <c r="I470" s="7" t="inlineStr">
        <is>
          <t>Instalaciones</t>
        </is>
      </c>
      <c r="J470" s="7" t="inlineStr">
        <is>
          <t>estandar</t>
        </is>
      </c>
      <c r="K470" s="7" t="inlineStr">
        <is>
          <t>importado</t>
        </is>
      </c>
      <c r="L470" s="7" t="inlineStr">
        <is>
          <t>Verificado</t>
        </is>
      </c>
      <c r="M470" s="8" t="n">
        <v>1</v>
      </c>
      <c r="N470" s="9" t="n">
        <v>264.99</v>
      </c>
      <c r="O470" s="9" t="n">
        <v>264.99</v>
      </c>
      <c r="P470" s="9" t="n">
        <v>264.99</v>
      </c>
      <c r="Q470" s="7" t="inlineStr">
        <is>
          <t>Sí</t>
        </is>
      </c>
      <c r="R470" s="9">
        <f>IF(N470="","",IF(Q470="Sí",ROUND(N470/1.18,2),N470))</f>
        <v/>
      </c>
      <c r="S470" s="7" t="inlineStr">
        <is>
          <t>2026-09-09</t>
        </is>
      </c>
      <c r="T470" s="5" t="inlineStr">
        <is>
          <t>1 cotización de proveedores</t>
        </is>
      </c>
      <c r="AK470" s="5" t="inlineStr">
        <is>
          <t>potencia_w: 20.5</t>
        </is>
      </c>
    </row>
    <row r="471">
      <c r="A471" s="7" t="inlineStr">
        <is>
          <t>MAT-10-065</t>
        </is>
      </c>
      <c r="B471" s="7" t="inlineStr">
        <is>
          <t>Materiales</t>
        </is>
      </c>
      <c r="C471" s="7" t="inlineStr">
        <is>
          <t>Electricidad e iluminación</t>
        </is>
      </c>
      <c r="D471" s="5" t="inlineStr">
        <is>
          <t>Tubo LED de 9.9 W</t>
        </is>
      </c>
      <c r="E471" s="5" t="inlineStr">
        <is>
          <t>Tubo de reemplazo del fluorescente</t>
        </is>
      </c>
      <c r="F471" s="5" t="inlineStr">
        <is>
          <t>Material retirado en almacén</t>
        </is>
      </c>
      <c r="G471" s="5" t="inlineStr">
        <is>
          <t>tubo LED, fluorescente, T8</t>
        </is>
      </c>
      <c r="H471" s="7" t="inlineStr">
        <is>
          <t>unidad</t>
        </is>
      </c>
      <c r="I471" s="7" t="inlineStr">
        <is>
          <t>Instalaciones</t>
        </is>
      </c>
      <c r="J471" s="7" t="inlineStr">
        <is>
          <t>estandar</t>
        </is>
      </c>
      <c r="K471" s="7" t="inlineStr">
        <is>
          <t>importado</t>
        </is>
      </c>
      <c r="L471" s="7" t="inlineStr">
        <is>
          <t>Verificado</t>
        </is>
      </c>
      <c r="M471" s="8" t="n">
        <v>1</v>
      </c>
      <c r="N471" s="9" t="n">
        <v>210</v>
      </c>
      <c r="O471" s="9" t="n">
        <v>210</v>
      </c>
      <c r="P471" s="9" t="n">
        <v>210</v>
      </c>
      <c r="Q471" s="7" t="inlineStr">
        <is>
          <t>Sí</t>
        </is>
      </c>
      <c r="R471" s="9">
        <f>IF(N471="","",IF(Q471="Sí",ROUND(N471/1.18,2),N471))</f>
        <v/>
      </c>
      <c r="S471" s="7" t="inlineStr">
        <is>
          <t>2026-09-09</t>
        </is>
      </c>
      <c r="T471" s="5" t="inlineStr">
        <is>
          <t>1 cotización de proveedores</t>
        </is>
      </c>
      <c r="AK471" s="5" t="inlineStr">
        <is>
          <t>potencia_w: 9.9</t>
        </is>
      </c>
    </row>
    <row r="472">
      <c r="A472" s="7" t="inlineStr">
        <is>
          <t>MAT-10-066</t>
        </is>
      </c>
      <c r="B472" s="7" t="inlineStr">
        <is>
          <t>Materiales</t>
        </is>
      </c>
      <c r="C472" s="7" t="inlineStr">
        <is>
          <t>Electricidad e iluminación</t>
        </is>
      </c>
      <c r="D472" s="5" t="inlineStr">
        <is>
          <t>Fotocelda</t>
        </is>
      </c>
      <c r="E472" s="5" t="inlineStr">
        <is>
          <t>Sostiene y alimenta el bombillo</t>
        </is>
      </c>
      <c r="F472" s="5" t="inlineStr">
        <is>
          <t>Material retirado en almacén</t>
        </is>
      </c>
      <c r="G472" s="5" t="inlineStr">
        <is>
          <t>roseta, zócalo, socket, portalámparas, fotocelda</t>
        </is>
      </c>
      <c r="H472" s="7" t="inlineStr">
        <is>
          <t>unidad</t>
        </is>
      </c>
      <c r="I472" s="7" t="inlineStr">
        <is>
          <t>Instalaciones</t>
        </is>
      </c>
      <c r="J472" s="7" t="inlineStr">
        <is>
          <t>estandar</t>
        </is>
      </c>
      <c r="K472" s="7" t="inlineStr">
        <is>
          <t>importado</t>
        </is>
      </c>
      <c r="L472" s="7" t="inlineStr">
        <is>
          <t>Verificado</t>
        </is>
      </c>
      <c r="M472" s="8" t="n">
        <v>1</v>
      </c>
      <c r="N472" s="9" t="n">
        <v>235</v>
      </c>
      <c r="O472" s="9" t="n">
        <v>150</v>
      </c>
      <c r="P472" s="9" t="n">
        <v>370</v>
      </c>
      <c r="Q472" s="7" t="inlineStr">
        <is>
          <t>Sí</t>
        </is>
      </c>
      <c r="R472" s="9">
        <f>IF(N472="","",IF(Q472="Sí",ROUND(N472/1.18,2),N472))</f>
        <v/>
      </c>
      <c r="S472" s="7" t="inlineStr">
        <is>
          <t>2026-09-09</t>
        </is>
      </c>
      <c r="T472" s="5" t="inlineStr">
        <is>
          <t>3 cotizaciones de proveedores</t>
        </is>
      </c>
      <c r="AK472" s="5" t="inlineStr">
        <is>
          <t>tipo: fotocelda</t>
        </is>
      </c>
    </row>
    <row r="473">
      <c r="A473" s="7" t="inlineStr">
        <is>
          <t>MAT-10-067</t>
        </is>
      </c>
      <c r="B473" s="7" t="inlineStr">
        <is>
          <t>Materiales</t>
        </is>
      </c>
      <c r="C473" s="7" t="inlineStr">
        <is>
          <t>Electricidad e iluminación</t>
        </is>
      </c>
      <c r="D473" s="5" t="inlineStr">
        <is>
          <t>Roseta de techo</t>
        </is>
      </c>
      <c r="E473" s="5" t="inlineStr">
        <is>
          <t>Sostiene y alimenta el bombillo</t>
        </is>
      </c>
      <c r="F473" s="5" t="inlineStr">
        <is>
          <t>Material retirado en almacén</t>
        </is>
      </c>
      <c r="G473" s="5" t="inlineStr">
        <is>
          <t>roseta, zócalo, socket, portalámparas, fotocelda</t>
        </is>
      </c>
      <c r="H473" s="7" t="inlineStr">
        <is>
          <t>unidad</t>
        </is>
      </c>
      <c r="I473" s="7" t="inlineStr">
        <is>
          <t>Instalaciones</t>
        </is>
      </c>
      <c r="J473" s="7" t="inlineStr">
        <is>
          <t>estandar</t>
        </is>
      </c>
      <c r="K473" s="7" t="inlineStr">
        <is>
          <t>importado</t>
        </is>
      </c>
      <c r="L473" s="7" t="inlineStr">
        <is>
          <t>Verificado</t>
        </is>
      </c>
      <c r="M473" s="8" t="n">
        <v>1</v>
      </c>
      <c r="N473" s="9" t="n">
        <v>120</v>
      </c>
      <c r="O473" s="9" t="n">
        <v>115</v>
      </c>
      <c r="P473" s="9" t="n">
        <v>125</v>
      </c>
      <c r="Q473" s="7" t="inlineStr">
        <is>
          <t>Sí</t>
        </is>
      </c>
      <c r="R473" s="9">
        <f>IF(N473="","",IF(Q473="Sí",ROUND(N473/1.18,2),N473))</f>
        <v/>
      </c>
      <c r="S473" s="7" t="inlineStr">
        <is>
          <t>2026-09-09</t>
        </is>
      </c>
      <c r="T473" s="5" t="inlineStr">
        <is>
          <t>2 cotizaciones de proveedores</t>
        </is>
      </c>
      <c r="AK473" s="5" t="inlineStr">
        <is>
          <t>tipo: roseta</t>
        </is>
      </c>
    </row>
    <row r="474">
      <c r="A474" s="7" t="inlineStr">
        <is>
          <t>MAT-10-068</t>
        </is>
      </c>
      <c r="B474" s="7" t="inlineStr">
        <is>
          <t>Materiales</t>
        </is>
      </c>
      <c r="C474" s="7" t="inlineStr">
        <is>
          <t>Electricidad e iluminación</t>
        </is>
      </c>
      <c r="D474" s="5" t="inlineStr">
        <is>
          <t>Zócalo para bombillo</t>
        </is>
      </c>
      <c r="E474" s="5" t="inlineStr">
        <is>
          <t>Sostiene y alimenta el bombillo</t>
        </is>
      </c>
      <c r="F474" s="5" t="inlineStr">
        <is>
          <t>Material retirado en almacén</t>
        </is>
      </c>
      <c r="G474" s="5" t="inlineStr">
        <is>
          <t>roseta, zócalo, socket, portalámparas, fotocelda</t>
        </is>
      </c>
      <c r="H474" s="7" t="inlineStr">
        <is>
          <t>unidad</t>
        </is>
      </c>
      <c r="I474" s="7" t="inlineStr">
        <is>
          <t>Instalaciones</t>
        </is>
      </c>
      <c r="J474" s="7" t="inlineStr">
        <is>
          <t>estandar</t>
        </is>
      </c>
      <c r="K474" s="7" t="inlineStr">
        <is>
          <t>importado</t>
        </is>
      </c>
      <c r="L474" s="7" t="inlineStr">
        <is>
          <t>Verificado</t>
        </is>
      </c>
      <c r="M474" s="8" t="n">
        <v>1</v>
      </c>
      <c r="N474" s="9" t="n">
        <v>55</v>
      </c>
      <c r="O474" s="9" t="n">
        <v>30</v>
      </c>
      <c r="P474" s="9" t="n">
        <v>560</v>
      </c>
      <c r="Q474" s="7" t="inlineStr">
        <is>
          <t>Sí</t>
        </is>
      </c>
      <c r="R474" s="9">
        <f>IF(N474="","",IF(Q474="Sí",ROUND(N474/1.18,2),N474))</f>
        <v/>
      </c>
      <c r="S474" s="7" t="inlineStr">
        <is>
          <t>2026-09-09</t>
        </is>
      </c>
      <c r="T474" s="5" t="inlineStr">
        <is>
          <t>7 cotizaciones de proveedores</t>
        </is>
      </c>
      <c r="AK474" s="5" t="inlineStr">
        <is>
          <t>tipo: zocalo</t>
        </is>
      </c>
    </row>
    <row r="475">
      <c r="A475" s="7" t="inlineStr">
        <is>
          <t>MAT-10-069</t>
        </is>
      </c>
      <c r="B475" s="7" t="inlineStr">
        <is>
          <t>Materiales</t>
        </is>
      </c>
      <c r="C475" s="7" t="inlineStr">
        <is>
          <t>Electricidad e iluminación</t>
        </is>
      </c>
      <c r="D475" s="5" t="inlineStr">
        <is>
          <t>Interruptor con tomacorriente</t>
        </is>
      </c>
      <c r="E475" s="5" t="inlineStr">
        <is>
          <t>El color y la línea son de la cotización; lo que se presupuesta es cuántas teclas y de qué tipo</t>
        </is>
      </c>
      <c r="F475" s="5" t="inlineStr">
        <is>
          <t>Material retirado en almacén</t>
        </is>
      </c>
      <c r="G475" s="5" t="inlineStr">
        <is>
          <t>interruptor, switch, apagador, breaker de pared</t>
        </is>
      </c>
      <c r="H475" s="7" t="inlineStr">
        <is>
          <t>unidad</t>
        </is>
      </c>
      <c r="I475" s="7" t="inlineStr">
        <is>
          <t>Instalaciones</t>
        </is>
      </c>
      <c r="J475" s="7" t="inlineStr">
        <is>
          <t>estandar</t>
        </is>
      </c>
      <c r="K475" s="7" t="inlineStr">
        <is>
          <t>importado</t>
        </is>
      </c>
      <c r="L475" s="7" t="inlineStr">
        <is>
          <t>Verificado</t>
        </is>
      </c>
      <c r="M475" s="8" t="n">
        <v>1</v>
      </c>
      <c r="N475" s="9" t="n">
        <v>500</v>
      </c>
      <c r="O475" s="9" t="n">
        <v>465</v>
      </c>
      <c r="P475" s="9" t="n">
        <v>535</v>
      </c>
      <c r="Q475" s="7" t="inlineStr">
        <is>
          <t>Sí</t>
        </is>
      </c>
      <c r="R475" s="9">
        <f>IF(N475="","",IF(Q475="Sí",ROUND(N475/1.18,2),N475))</f>
        <v/>
      </c>
      <c r="S475" s="7" t="inlineStr">
        <is>
          <t>2026-09-09</t>
        </is>
      </c>
      <c r="T475" s="5" t="inlineStr">
        <is>
          <t>2 cotizaciones de proveedores</t>
        </is>
      </c>
      <c r="AK475" s="5" t="inlineStr">
        <is>
          <t>tipo: con tomacorriente</t>
        </is>
      </c>
    </row>
    <row r="476">
      <c r="A476" s="7" t="inlineStr">
        <is>
          <t>MAT-10-070</t>
        </is>
      </c>
      <c r="B476" s="7" t="inlineStr">
        <is>
          <t>Materiales</t>
        </is>
      </c>
      <c r="C476" s="7" t="inlineStr">
        <is>
          <t>Electricidad e iluminación</t>
        </is>
      </c>
      <c r="D476" s="5" t="inlineStr">
        <is>
          <t>Interruptor de 3 vías</t>
        </is>
      </c>
      <c r="E476" s="5" t="inlineStr">
        <is>
          <t>El color y la línea son de la cotización; lo que se presupuesta es cuántas teclas y de qué tipo</t>
        </is>
      </c>
      <c r="F476" s="5" t="inlineStr">
        <is>
          <t>Material retirado en almacén</t>
        </is>
      </c>
      <c r="G476" s="5" t="inlineStr">
        <is>
          <t>interruptor, switch, apagador, breaker de pared</t>
        </is>
      </c>
      <c r="H476" s="7" t="inlineStr">
        <is>
          <t>unidad</t>
        </is>
      </c>
      <c r="I476" s="7" t="inlineStr">
        <is>
          <t>Instalaciones</t>
        </is>
      </c>
      <c r="J476" s="7" t="inlineStr">
        <is>
          <t>estandar</t>
        </is>
      </c>
      <c r="K476" s="7" t="inlineStr">
        <is>
          <t>importado</t>
        </is>
      </c>
      <c r="L476" s="7" t="inlineStr">
        <is>
          <t>Verificado</t>
        </is>
      </c>
      <c r="M476" s="8" t="n">
        <v>1</v>
      </c>
      <c r="N476" s="9" t="n">
        <v>542.5</v>
      </c>
      <c r="O476" s="9" t="n">
        <v>395</v>
      </c>
      <c r="P476" s="9" t="n">
        <v>685</v>
      </c>
      <c r="Q476" s="7" t="inlineStr">
        <is>
          <t>Sí</t>
        </is>
      </c>
      <c r="R476" s="9">
        <f>IF(N476="","",IF(Q476="Sí",ROUND(N476/1.18,2),N476))</f>
        <v/>
      </c>
      <c r="S476" s="7" t="inlineStr">
        <is>
          <t>2026-09-09</t>
        </is>
      </c>
      <c r="T476" s="5" t="inlineStr">
        <is>
          <t>6 cotizaciones de proveedores</t>
        </is>
      </c>
      <c r="AK476" s="5" t="inlineStr">
        <is>
          <t>tipo: de 3 vías</t>
        </is>
      </c>
    </row>
    <row r="477">
      <c r="A477" s="7" t="inlineStr">
        <is>
          <t>MAT-10-071</t>
        </is>
      </c>
      <c r="B477" s="7" t="inlineStr">
        <is>
          <t>Materiales</t>
        </is>
      </c>
      <c r="C477" s="7" t="inlineStr">
        <is>
          <t>Electricidad e iluminación</t>
        </is>
      </c>
      <c r="D477" s="5" t="inlineStr">
        <is>
          <t>Interruptor de 4 vías</t>
        </is>
      </c>
      <c r="E477" s="5" t="inlineStr">
        <is>
          <t>El color y la línea son de la cotización; lo que se presupuesta es cuántas teclas y de qué tipo</t>
        </is>
      </c>
      <c r="F477" s="5" t="inlineStr">
        <is>
          <t>Material retirado en almacén</t>
        </is>
      </c>
      <c r="G477" s="5" t="inlineStr">
        <is>
          <t>interruptor, switch, apagador, breaker de pared</t>
        </is>
      </c>
      <c r="H477" s="7" t="inlineStr">
        <is>
          <t>unidad</t>
        </is>
      </c>
      <c r="I477" s="7" t="inlineStr">
        <is>
          <t>Instalaciones</t>
        </is>
      </c>
      <c r="J477" s="7" t="inlineStr">
        <is>
          <t>estandar</t>
        </is>
      </c>
      <c r="K477" s="7" t="inlineStr">
        <is>
          <t>importado</t>
        </is>
      </c>
      <c r="L477" s="7" t="inlineStr">
        <is>
          <t>Verificado</t>
        </is>
      </c>
      <c r="M477" s="8" t="n">
        <v>1</v>
      </c>
      <c r="N477" s="9" t="n">
        <v>467.5</v>
      </c>
      <c r="O477" s="9" t="n">
        <v>390</v>
      </c>
      <c r="P477" s="9" t="n">
        <v>544.99</v>
      </c>
      <c r="Q477" s="7" t="inlineStr">
        <is>
          <t>Sí</t>
        </is>
      </c>
      <c r="R477" s="9">
        <f>IF(N477="","",IF(Q477="Sí",ROUND(N477/1.18,2),N477))</f>
        <v/>
      </c>
      <c r="S477" s="7" t="inlineStr">
        <is>
          <t>2026-09-09</t>
        </is>
      </c>
      <c r="T477" s="5" t="inlineStr">
        <is>
          <t>2 cotizaciones de proveedores</t>
        </is>
      </c>
      <c r="AK477" s="5" t="inlineStr">
        <is>
          <t>tipo: de 4 vías</t>
        </is>
      </c>
    </row>
    <row r="478">
      <c r="A478" s="7" t="inlineStr">
        <is>
          <t>MAT-10-072</t>
        </is>
      </c>
      <c r="B478" s="7" t="inlineStr">
        <is>
          <t>Materiales</t>
        </is>
      </c>
      <c r="C478" s="7" t="inlineStr">
        <is>
          <t>Electricidad e iluminación</t>
        </is>
      </c>
      <c r="D478" s="5" t="inlineStr">
        <is>
          <t>Interruptor dimmer</t>
        </is>
      </c>
      <c r="E478" s="5" t="inlineStr">
        <is>
          <t>El color y la línea son de la cotización; lo que se presupuesta es cuántas teclas y de qué tipo</t>
        </is>
      </c>
      <c r="F478" s="5" t="inlineStr">
        <is>
          <t>Material retirado en almacén</t>
        </is>
      </c>
      <c r="G478" s="5" t="inlineStr">
        <is>
          <t>interruptor, switch, apagador, breaker de pared</t>
        </is>
      </c>
      <c r="H478" s="7" t="inlineStr">
        <is>
          <t>unidad</t>
        </is>
      </c>
      <c r="I478" s="7" t="inlineStr">
        <is>
          <t>Instalaciones</t>
        </is>
      </c>
      <c r="J478" s="7" t="inlineStr">
        <is>
          <t>estandar</t>
        </is>
      </c>
      <c r="K478" s="7" t="inlineStr">
        <is>
          <t>importado</t>
        </is>
      </c>
      <c r="L478" s="7" t="inlineStr">
        <is>
          <t>Verificado</t>
        </is>
      </c>
      <c r="M478" s="8" t="n">
        <v>1</v>
      </c>
      <c r="N478" s="9" t="n">
        <v>1112.5</v>
      </c>
      <c r="O478" s="9" t="n">
        <v>960</v>
      </c>
      <c r="P478" s="9" t="n">
        <v>1265</v>
      </c>
      <c r="Q478" s="7" t="inlineStr">
        <is>
          <t>Sí</t>
        </is>
      </c>
      <c r="R478" s="9">
        <f>IF(N478="","",IF(Q478="Sí",ROUND(N478/1.18,2),N478))</f>
        <v/>
      </c>
      <c r="S478" s="7" t="inlineStr">
        <is>
          <t>2026-09-09</t>
        </is>
      </c>
      <c r="T478" s="5" t="inlineStr">
        <is>
          <t>2 cotizaciones de proveedores</t>
        </is>
      </c>
      <c r="AK478" s="5" t="inlineStr">
        <is>
          <t>tipo: dimmer</t>
        </is>
      </c>
    </row>
    <row r="479">
      <c r="A479" s="7" t="inlineStr">
        <is>
          <t>MAT-10-073</t>
        </is>
      </c>
      <c r="B479" s="7" t="inlineStr">
        <is>
          <t>Materiales</t>
        </is>
      </c>
      <c r="C479" s="7" t="inlineStr">
        <is>
          <t>Electricidad e iluminación</t>
        </is>
      </c>
      <c r="D479" s="5" t="inlineStr">
        <is>
          <t>Interruptor doble</t>
        </is>
      </c>
      <c r="E479" s="5" t="inlineStr">
        <is>
          <t>El color y la línea son de la cotización; lo que se presupuesta es cuántas teclas y de qué tipo</t>
        </is>
      </c>
      <c r="F479" s="5" t="inlineStr">
        <is>
          <t>Material retirado en almacén</t>
        </is>
      </c>
      <c r="G479" s="5" t="inlineStr">
        <is>
          <t>interruptor, switch, apagador, breaker de pared</t>
        </is>
      </c>
      <c r="H479" s="7" t="inlineStr">
        <is>
          <t>unidad</t>
        </is>
      </c>
      <c r="I479" s="7" t="inlineStr">
        <is>
          <t>Instalaciones</t>
        </is>
      </c>
      <c r="J479" s="7" t="inlineStr">
        <is>
          <t>estandar</t>
        </is>
      </c>
      <c r="K479" s="7" t="inlineStr">
        <is>
          <t>importado</t>
        </is>
      </c>
      <c r="L479" s="7" t="inlineStr">
        <is>
          <t>Verificado</t>
        </is>
      </c>
      <c r="M479" s="8" t="n">
        <v>1</v>
      </c>
      <c r="N479" s="9" t="n">
        <v>332.5</v>
      </c>
      <c r="O479" s="9" t="n">
        <v>145</v>
      </c>
      <c r="P479" s="9" t="n">
        <v>4515</v>
      </c>
      <c r="Q479" s="7" t="inlineStr">
        <is>
          <t>Sí</t>
        </is>
      </c>
      <c r="R479" s="9">
        <f>IF(N479="","",IF(Q479="Sí",ROUND(N479/1.18,2),N479))</f>
        <v/>
      </c>
      <c r="S479" s="7" t="inlineStr">
        <is>
          <t>2026-09-09</t>
        </is>
      </c>
      <c r="T479" s="5" t="inlineStr">
        <is>
          <t>8 cotizaciones de proveedores</t>
        </is>
      </c>
      <c r="AK479" s="5" t="inlineStr">
        <is>
          <t>tipo: doble</t>
        </is>
      </c>
    </row>
    <row r="480">
      <c r="A480" s="7" t="inlineStr">
        <is>
          <t>MAT-10-074</t>
        </is>
      </c>
      <c r="B480" s="7" t="inlineStr">
        <is>
          <t>Materiales</t>
        </is>
      </c>
      <c r="C480" s="7" t="inlineStr">
        <is>
          <t>Electricidad e iluminación</t>
        </is>
      </c>
      <c r="D480" s="5" t="inlineStr">
        <is>
          <t>Interruptor triple</t>
        </is>
      </c>
      <c r="E480" s="5" t="inlineStr">
        <is>
          <t>El color y la línea son de la cotización; lo que se presupuesta es cuántas teclas y de qué tipo</t>
        </is>
      </c>
      <c r="F480" s="5" t="inlineStr">
        <is>
          <t>Material retirado en almacén</t>
        </is>
      </c>
      <c r="G480" s="5" t="inlineStr">
        <is>
          <t>interruptor, switch, apagador, breaker de pared</t>
        </is>
      </c>
      <c r="H480" s="7" t="inlineStr">
        <is>
          <t>unidad</t>
        </is>
      </c>
      <c r="I480" s="7" t="inlineStr">
        <is>
          <t>Instalaciones</t>
        </is>
      </c>
      <c r="J480" s="7" t="inlineStr">
        <is>
          <t>estandar</t>
        </is>
      </c>
      <c r="K480" s="7" t="inlineStr">
        <is>
          <t>importado</t>
        </is>
      </c>
      <c r="L480" s="7" t="inlineStr">
        <is>
          <t>Verificado</t>
        </is>
      </c>
      <c r="M480" s="8" t="n">
        <v>1</v>
      </c>
      <c r="N480" s="9" t="n">
        <v>470.01</v>
      </c>
      <c r="O480" s="9" t="n">
        <v>325</v>
      </c>
      <c r="P480" s="9" t="n">
        <v>4440</v>
      </c>
      <c r="Q480" s="7" t="inlineStr">
        <is>
          <t>Sí</t>
        </is>
      </c>
      <c r="R480" s="9">
        <f>IF(N480="","",IF(Q480="Sí",ROUND(N480/1.18,2),N480))</f>
        <v/>
      </c>
      <c r="S480" s="7" t="inlineStr">
        <is>
          <t>2026-09-09</t>
        </is>
      </c>
      <c r="T480" s="5" t="inlineStr">
        <is>
          <t>5 cotizaciones de proveedores</t>
        </is>
      </c>
      <c r="AK480" s="5" t="inlineStr">
        <is>
          <t>tipo: triple</t>
        </is>
      </c>
    </row>
    <row r="481">
      <c r="A481" s="7" t="inlineStr">
        <is>
          <t>MAT-10-075</t>
        </is>
      </c>
      <c r="B481" s="7" t="inlineStr">
        <is>
          <t>Materiales</t>
        </is>
      </c>
      <c r="C481" s="7" t="inlineStr">
        <is>
          <t>Electricidad e iluminación</t>
        </is>
      </c>
      <c r="D481" s="5" t="inlineStr">
        <is>
          <t>Tomacorriente con USB</t>
        </is>
      </c>
      <c r="E481" s="5" t="inlineStr">
        <is>
          <t>El color y la línea son de la cotización</t>
        </is>
      </c>
      <c r="F481" s="5" t="inlineStr">
        <is>
          <t>Material retirado en almacén</t>
        </is>
      </c>
      <c r="G481" s="5" t="inlineStr">
        <is>
          <t>tomacorriente, toma, enchufe de pared, receptáculo</t>
        </is>
      </c>
      <c r="H481" s="7" t="inlineStr">
        <is>
          <t>unidad</t>
        </is>
      </c>
      <c r="I481" s="7" t="inlineStr">
        <is>
          <t>Instalaciones</t>
        </is>
      </c>
      <c r="J481" s="7" t="inlineStr">
        <is>
          <t>estandar</t>
        </is>
      </c>
      <c r="K481" s="7" t="inlineStr">
        <is>
          <t>importado</t>
        </is>
      </c>
      <c r="L481" s="7" t="inlineStr">
        <is>
          <t>Verificado</t>
        </is>
      </c>
      <c r="M481" s="8" t="n">
        <v>1</v>
      </c>
      <c r="N481" s="9" t="n">
        <v>1440</v>
      </c>
      <c r="O481" s="9" t="n">
        <v>1085</v>
      </c>
      <c r="P481" s="9" t="n">
        <v>1795</v>
      </c>
      <c r="Q481" s="7" t="inlineStr">
        <is>
          <t>Sí</t>
        </is>
      </c>
      <c r="R481" s="9">
        <f>IF(N481="","",IF(Q481="Sí",ROUND(N481/1.18,2),N481))</f>
        <v/>
      </c>
      <c r="S481" s="7" t="inlineStr">
        <is>
          <t>2026-09-09</t>
        </is>
      </c>
      <c r="T481" s="5" t="inlineStr">
        <is>
          <t>2 cotizaciones de proveedores</t>
        </is>
      </c>
      <c r="AK481" s="5" t="inlineStr">
        <is>
          <t>tipo: con USB</t>
        </is>
      </c>
    </row>
    <row r="482">
      <c r="A482" s="7" t="inlineStr">
        <is>
          <t>MAT-10-076</t>
        </is>
      </c>
      <c r="B482" s="7" t="inlineStr">
        <is>
          <t>Materiales</t>
        </is>
      </c>
      <c r="C482" s="7" t="inlineStr">
        <is>
          <t>Electricidad e iluminación</t>
        </is>
      </c>
      <c r="D482" s="5" t="inlineStr">
        <is>
          <t>Placa de 3 módulos</t>
        </is>
      </c>
      <c r="E482" s="5" t="inlineStr">
        <is>
          <t>Tapa de la caja, sin el mecanismo</t>
        </is>
      </c>
      <c r="F482" s="5" t="inlineStr">
        <is>
          <t>Material retirado en almacén</t>
        </is>
      </c>
      <c r="G482" s="5" t="inlineStr">
        <is>
          <t>placa, tapa, plaquita, tapa ciega</t>
        </is>
      </c>
      <c r="H482" s="7" t="inlineStr">
        <is>
          <t>unidad</t>
        </is>
      </c>
      <c r="I482" s="7" t="inlineStr">
        <is>
          <t>Instalaciones</t>
        </is>
      </c>
      <c r="J482" s="7" t="inlineStr">
        <is>
          <t>estandar</t>
        </is>
      </c>
      <c r="K482" s="7" t="inlineStr">
        <is>
          <t>importado</t>
        </is>
      </c>
      <c r="L482" s="7" t="inlineStr">
        <is>
          <t>Verificado</t>
        </is>
      </c>
      <c r="M482" s="8" t="n">
        <v>1</v>
      </c>
      <c r="N482" s="9" t="n">
        <v>85</v>
      </c>
      <c r="O482" s="9" t="n">
        <v>85</v>
      </c>
      <c r="P482" s="9" t="n">
        <v>85</v>
      </c>
      <c r="Q482" s="7" t="inlineStr">
        <is>
          <t>Sí</t>
        </is>
      </c>
      <c r="R482" s="9">
        <f>IF(N482="","",IF(Q482="Sí",ROUND(N482/1.18,2),N482))</f>
        <v/>
      </c>
      <c r="S482" s="7" t="inlineStr">
        <is>
          <t>2026-09-09</t>
        </is>
      </c>
      <c r="T482" s="5" t="inlineStr">
        <is>
          <t>1 cotización de proveedores</t>
        </is>
      </c>
      <c r="AK482" s="5" t="inlineStr">
        <is>
          <t>tipo: Placa de 3 módulos</t>
        </is>
      </c>
    </row>
    <row r="483">
      <c r="A483" s="7" t="inlineStr">
        <is>
          <t>MAT-10-077</t>
        </is>
      </c>
      <c r="B483" s="7" t="inlineStr">
        <is>
          <t>Materiales</t>
        </is>
      </c>
      <c r="C483" s="7" t="inlineStr">
        <is>
          <t>Electricidad e iluminación</t>
        </is>
      </c>
      <c r="D483" s="5" t="inlineStr">
        <is>
          <t>Placa de 7 módulos</t>
        </is>
      </c>
      <c r="E483" s="5" t="inlineStr">
        <is>
          <t>Tapa de la caja, sin el mecanismo</t>
        </is>
      </c>
      <c r="F483" s="5" t="inlineStr">
        <is>
          <t>Material retirado en almacén</t>
        </is>
      </c>
      <c r="G483" s="5" t="inlineStr">
        <is>
          <t>placa, tapa, plaquita, tapa ciega</t>
        </is>
      </c>
      <c r="H483" s="7" t="inlineStr">
        <is>
          <t>unidad</t>
        </is>
      </c>
      <c r="I483" s="7" t="inlineStr">
        <is>
          <t>Instalaciones</t>
        </is>
      </c>
      <c r="J483" s="7" t="inlineStr">
        <is>
          <t>estandar</t>
        </is>
      </c>
      <c r="K483" s="7" t="inlineStr">
        <is>
          <t>importado</t>
        </is>
      </c>
      <c r="L483" s="7" t="inlineStr">
        <is>
          <t>Verificado</t>
        </is>
      </c>
      <c r="M483" s="8" t="n">
        <v>1</v>
      </c>
      <c r="N483" s="9" t="n">
        <v>1620</v>
      </c>
      <c r="O483" s="9" t="n">
        <v>1620</v>
      </c>
      <c r="P483" s="9" t="n">
        <v>1620</v>
      </c>
      <c r="Q483" s="7" t="inlineStr">
        <is>
          <t>Sí</t>
        </is>
      </c>
      <c r="R483" s="9">
        <f>IF(N483="","",IF(Q483="Sí",ROUND(N483/1.18,2),N483))</f>
        <v/>
      </c>
      <c r="S483" s="7" t="inlineStr">
        <is>
          <t>2026-09-09</t>
        </is>
      </c>
      <c r="T483" s="5" t="inlineStr">
        <is>
          <t>1 cotización de proveedores</t>
        </is>
      </c>
      <c r="AK483" s="5" t="inlineStr">
        <is>
          <t>tipo: Placa de 7 módulos</t>
        </is>
      </c>
    </row>
    <row r="484">
      <c r="A484" s="7" t="inlineStr">
        <is>
          <t>MAT-10-078</t>
        </is>
      </c>
      <c r="B484" s="7" t="inlineStr">
        <is>
          <t>Materiales</t>
        </is>
      </c>
      <c r="C484" s="7" t="inlineStr">
        <is>
          <t>Electricidad e iluminación</t>
        </is>
      </c>
      <c r="D484" s="5" t="inlineStr">
        <is>
          <t>Placa de pared de 2 huecos</t>
        </is>
      </c>
      <c r="E484" s="5" t="inlineStr">
        <is>
          <t>Tapa de la caja, sin el mecanismo</t>
        </is>
      </c>
      <c r="F484" s="5" t="inlineStr">
        <is>
          <t>Material retirado en almacén</t>
        </is>
      </c>
      <c r="G484" s="5" t="inlineStr">
        <is>
          <t>placa, tapa, plaquita, tapa ciega</t>
        </is>
      </c>
      <c r="H484" s="7" t="inlineStr">
        <is>
          <t>unidad</t>
        </is>
      </c>
      <c r="I484" s="7" t="inlineStr">
        <is>
          <t>Instalaciones</t>
        </is>
      </c>
      <c r="J484" s="7" t="inlineStr">
        <is>
          <t>estandar</t>
        </is>
      </c>
      <c r="K484" s="7" t="inlineStr">
        <is>
          <t>importado</t>
        </is>
      </c>
      <c r="L484" s="7" t="inlineStr">
        <is>
          <t>Verificado</t>
        </is>
      </c>
      <c r="M484" s="8" t="n">
        <v>1</v>
      </c>
      <c r="N484" s="9" t="n">
        <v>9.99</v>
      </c>
      <c r="O484" s="9" t="n">
        <v>9.99</v>
      </c>
      <c r="P484" s="9" t="n">
        <v>9.99</v>
      </c>
      <c r="Q484" s="7" t="inlineStr">
        <is>
          <t>Sí</t>
        </is>
      </c>
      <c r="R484" s="9">
        <f>IF(N484="","",IF(Q484="Sí",ROUND(N484/1.18,2),N484))</f>
        <v/>
      </c>
      <c r="S484" s="7" t="inlineStr">
        <is>
          <t>2026-09-09</t>
        </is>
      </c>
      <c r="T484" s="5" t="inlineStr">
        <is>
          <t>1 cotización de proveedores</t>
        </is>
      </c>
      <c r="AK484" s="5" t="inlineStr">
        <is>
          <t>tipo: Placa de pared de 2 huecos</t>
        </is>
      </c>
    </row>
    <row r="485">
      <c r="A485" s="7" t="inlineStr">
        <is>
          <t>MAT-10-079</t>
        </is>
      </c>
      <c r="B485" s="7" t="inlineStr">
        <is>
          <t>Materiales</t>
        </is>
      </c>
      <c r="C485" s="7" t="inlineStr">
        <is>
          <t>Electricidad e iluminación</t>
        </is>
      </c>
      <c r="D485" s="5" t="inlineStr">
        <is>
          <t>Tapa ciega</t>
        </is>
      </c>
      <c r="E485" s="5" t="inlineStr">
        <is>
          <t>Tapa de la caja, sin el mecanismo</t>
        </is>
      </c>
      <c r="F485" s="5" t="inlineStr">
        <is>
          <t>Material retirado en almacén</t>
        </is>
      </c>
      <c r="G485" s="5" t="inlineStr">
        <is>
          <t>placa, tapa, plaquita, tapa ciega</t>
        </is>
      </c>
      <c r="H485" s="7" t="inlineStr">
        <is>
          <t>unidad</t>
        </is>
      </c>
      <c r="I485" s="7" t="inlineStr">
        <is>
          <t>Instalaciones</t>
        </is>
      </c>
      <c r="J485" s="7" t="inlineStr">
        <is>
          <t>estandar</t>
        </is>
      </c>
      <c r="K485" s="7" t="inlineStr">
        <is>
          <t>importado</t>
        </is>
      </c>
      <c r="L485" s="7" t="inlineStr">
        <is>
          <t>Verificado</t>
        </is>
      </c>
      <c r="M485" s="8" t="n">
        <v>1</v>
      </c>
      <c r="N485" s="9" t="n">
        <v>200</v>
      </c>
      <c r="O485" s="9" t="n">
        <v>115</v>
      </c>
      <c r="P485" s="9" t="n">
        <v>295</v>
      </c>
      <c r="Q485" s="7" t="inlineStr">
        <is>
          <t>Sí</t>
        </is>
      </c>
      <c r="R485" s="9">
        <f>IF(N485="","",IF(Q485="Sí",ROUND(N485/1.18,2),N485))</f>
        <v/>
      </c>
      <c r="S485" s="7" t="inlineStr">
        <is>
          <t>2026-09-09</t>
        </is>
      </c>
      <c r="T485" s="5" t="inlineStr">
        <is>
          <t>4 cotizaciones de proveedores</t>
        </is>
      </c>
      <c r="AK485" s="5" t="inlineStr">
        <is>
          <t>tipo: Tapa ciega</t>
        </is>
      </c>
    </row>
    <row r="486">
      <c r="A486" s="7" t="inlineStr">
        <is>
          <t>MAT-10-080</t>
        </is>
      </c>
      <c r="B486" s="7" t="inlineStr">
        <is>
          <t>Materiales</t>
        </is>
      </c>
      <c r="C486" s="7" t="inlineStr">
        <is>
          <t>Electricidad e iluminación</t>
        </is>
      </c>
      <c r="D486" s="5" t="inlineStr">
        <is>
          <t>Tapa para tomacorriente</t>
        </is>
      </c>
      <c r="E486" s="5" t="inlineStr">
        <is>
          <t>Tapa de la caja, sin el mecanismo</t>
        </is>
      </c>
      <c r="F486" s="5" t="inlineStr">
        <is>
          <t>Material retirado en almacén</t>
        </is>
      </c>
      <c r="G486" s="5" t="inlineStr">
        <is>
          <t>placa, tapa, plaquita, tapa ciega</t>
        </is>
      </c>
      <c r="H486" s="7" t="inlineStr">
        <is>
          <t>unidad</t>
        </is>
      </c>
      <c r="I486" s="7" t="inlineStr">
        <is>
          <t>Instalaciones</t>
        </is>
      </c>
      <c r="J486" s="7" t="inlineStr">
        <is>
          <t>estandar</t>
        </is>
      </c>
      <c r="K486" s="7" t="inlineStr">
        <is>
          <t>importado</t>
        </is>
      </c>
      <c r="L486" s="7" t="inlineStr">
        <is>
          <t>Verificado</t>
        </is>
      </c>
      <c r="M486" s="8" t="n">
        <v>1</v>
      </c>
      <c r="N486" s="9" t="n">
        <v>95</v>
      </c>
      <c r="O486" s="9" t="n">
        <v>25</v>
      </c>
      <c r="P486" s="9" t="n">
        <v>100</v>
      </c>
      <c r="Q486" s="7" t="inlineStr">
        <is>
          <t>Sí</t>
        </is>
      </c>
      <c r="R486" s="9">
        <f>IF(N486="","",IF(Q486="Sí",ROUND(N486/1.18,2),N486))</f>
        <v/>
      </c>
      <c r="S486" s="7" t="inlineStr">
        <is>
          <t>2026-09-09</t>
        </is>
      </c>
      <c r="T486" s="5" t="inlineStr">
        <is>
          <t>3 cotizaciones de proveedores</t>
        </is>
      </c>
      <c r="AK486" s="5" t="inlineStr">
        <is>
          <t>tipo: Tapa para tomacorriente</t>
        </is>
      </c>
    </row>
    <row r="487">
      <c r="A487" s="7" t="inlineStr">
        <is>
          <t>MAT-10-081</t>
        </is>
      </c>
      <c r="B487" s="7" t="inlineStr">
        <is>
          <t>Materiales</t>
        </is>
      </c>
      <c r="C487" s="7" t="inlineStr">
        <is>
          <t>Electricidad e iluminación</t>
        </is>
      </c>
      <c r="D487" s="5" t="inlineStr">
        <is>
          <t>Adaptador de enchufe</t>
        </is>
      </c>
      <c r="E487" s="5" t="inlineStr">
        <is>
          <t>Pieza de conexión suelta</t>
        </is>
      </c>
      <c r="F487" s="5" t="inlineStr">
        <is>
          <t>Material retirado en almacén</t>
        </is>
      </c>
      <c r="G487" s="5" t="inlineStr">
        <is>
          <t>enchufe, clavija, adaptador, espigo</t>
        </is>
      </c>
      <c r="H487" s="7" t="inlineStr">
        <is>
          <t>unidad</t>
        </is>
      </c>
      <c r="I487" s="7" t="inlineStr">
        <is>
          <t>Instalaciones</t>
        </is>
      </c>
      <c r="J487" s="7" t="inlineStr">
        <is>
          <t>estandar</t>
        </is>
      </c>
      <c r="K487" s="7" t="inlineStr">
        <is>
          <t>importado</t>
        </is>
      </c>
      <c r="L487" s="7" t="inlineStr">
        <is>
          <t>Verificado</t>
        </is>
      </c>
      <c r="M487" s="8" t="n">
        <v>1</v>
      </c>
      <c r="N487" s="9" t="n">
        <v>217.51</v>
      </c>
      <c r="O487" s="9" t="n">
        <v>45.01</v>
      </c>
      <c r="P487" s="9" t="n">
        <v>1360</v>
      </c>
      <c r="Q487" s="7" t="inlineStr">
        <is>
          <t>Sí</t>
        </is>
      </c>
      <c r="R487" s="9">
        <f>IF(N487="","",IF(Q487="Sí",ROUND(N487/1.18,2),N487))</f>
        <v/>
      </c>
      <c r="S487" s="7" t="inlineStr">
        <is>
          <t>2026-09-09</t>
        </is>
      </c>
      <c r="T487" s="5" t="inlineStr">
        <is>
          <t>6 cotizaciones de proveedores</t>
        </is>
      </c>
      <c r="AK487" s="5" t="inlineStr">
        <is>
          <t>tipo: Adaptador de enchufe</t>
        </is>
      </c>
    </row>
    <row r="488">
      <c r="A488" s="7" t="inlineStr">
        <is>
          <t>MAT-10-082</t>
        </is>
      </c>
      <c r="B488" s="7" t="inlineStr">
        <is>
          <t>Materiales</t>
        </is>
      </c>
      <c r="C488" s="7" t="inlineStr">
        <is>
          <t>Electricidad e iluminación</t>
        </is>
      </c>
      <c r="D488" s="5" t="inlineStr">
        <is>
          <t>Enchufe</t>
        </is>
      </c>
      <c r="E488" s="5" t="inlineStr">
        <is>
          <t>Pieza de conexión suelta</t>
        </is>
      </c>
      <c r="F488" s="5" t="inlineStr">
        <is>
          <t>Material retirado en almacén</t>
        </is>
      </c>
      <c r="G488" s="5" t="inlineStr">
        <is>
          <t>enchufe, clavija, adaptador, espigo</t>
        </is>
      </c>
      <c r="H488" s="7" t="inlineStr">
        <is>
          <t>unidad</t>
        </is>
      </c>
      <c r="I488" s="7" t="inlineStr">
        <is>
          <t>Instalaciones</t>
        </is>
      </c>
      <c r="J488" s="7" t="inlineStr">
        <is>
          <t>estandar</t>
        </is>
      </c>
      <c r="K488" s="7" t="inlineStr">
        <is>
          <t>importado</t>
        </is>
      </c>
      <c r="L488" s="7" t="inlineStr">
        <is>
          <t>Verificado</t>
        </is>
      </c>
      <c r="M488" s="8" t="n">
        <v>1</v>
      </c>
      <c r="N488" s="9" t="n">
        <v>92.5</v>
      </c>
      <c r="O488" s="9" t="n">
        <v>50</v>
      </c>
      <c r="P488" s="9" t="n">
        <v>465</v>
      </c>
      <c r="Q488" s="7" t="inlineStr">
        <is>
          <t>Sí</t>
        </is>
      </c>
      <c r="R488" s="9">
        <f>IF(N488="","",IF(Q488="Sí",ROUND(N488/1.18,2),N488))</f>
        <v/>
      </c>
      <c r="S488" s="7" t="inlineStr">
        <is>
          <t>2026-09-09</t>
        </is>
      </c>
      <c r="T488" s="5" t="inlineStr">
        <is>
          <t>6 cotizaciones de proveedores</t>
        </is>
      </c>
      <c r="AK488" s="5" t="inlineStr">
        <is>
          <t>tipo: Enchufe</t>
        </is>
      </c>
    </row>
    <row r="489">
      <c r="A489" s="7" t="inlineStr">
        <is>
          <t>MAT-10-083</t>
        </is>
      </c>
      <c r="B489" s="7" t="inlineStr">
        <is>
          <t>Materiales</t>
        </is>
      </c>
      <c r="C489" s="7" t="inlineStr">
        <is>
          <t>Electricidad e iluminación</t>
        </is>
      </c>
      <c r="D489" s="5" t="inlineStr">
        <is>
          <t>Breaker enchufable 1P de 15 A, formato fino</t>
        </is>
      </c>
      <c r="E489" s="5" t="inlineStr">
        <is>
          <t>El fino ocupa medio espacio del panel: no es intercambiable con el estándar</t>
        </is>
      </c>
      <c r="F489" s="5" t="inlineStr">
        <is>
          <t>Material retirado en almacén</t>
        </is>
      </c>
      <c r="G489" s="5" t="inlineStr">
        <is>
          <t>breaker, interruptor termomagnético, brekaer</t>
        </is>
      </c>
      <c r="H489" s="7" t="inlineStr">
        <is>
          <t>unidad</t>
        </is>
      </c>
      <c r="I489" s="7" t="inlineStr">
        <is>
          <t>Instalaciones</t>
        </is>
      </c>
      <c r="J489" s="7" t="inlineStr">
        <is>
          <t>estandar</t>
        </is>
      </c>
      <c r="K489" s="7" t="inlineStr">
        <is>
          <t>importado</t>
        </is>
      </c>
      <c r="L489" s="7" t="inlineStr">
        <is>
          <t>Verificado</t>
        </is>
      </c>
      <c r="M489" s="8" t="n">
        <v>1</v>
      </c>
      <c r="N489" s="9" t="n">
        <v>485</v>
      </c>
      <c r="O489" s="9" t="n">
        <v>485</v>
      </c>
      <c r="P489" s="9" t="n">
        <v>485</v>
      </c>
      <c r="Q489" s="7" t="inlineStr">
        <is>
          <t>Sí</t>
        </is>
      </c>
      <c r="R489" s="9">
        <f>IF(N489="","",IF(Q489="Sí",ROUND(N489/1.18,2),N489))</f>
        <v/>
      </c>
      <c r="S489" s="7" t="inlineStr">
        <is>
          <t>2026-09-09</t>
        </is>
      </c>
      <c r="T489" s="5" t="inlineStr">
        <is>
          <t>1 cotización de proveedores</t>
        </is>
      </c>
      <c r="Z489" s="4" t="inlineStr">
        <is>
          <t>fino</t>
        </is>
      </c>
      <c r="AK489" s="5" t="inlineStr">
        <is>
          <t>polos: 1 · amperaje: 15</t>
        </is>
      </c>
    </row>
    <row r="490">
      <c r="A490" s="7" t="inlineStr">
        <is>
          <t>MAT-10-084</t>
        </is>
      </c>
      <c r="B490" s="7" t="inlineStr">
        <is>
          <t>Materiales</t>
        </is>
      </c>
      <c r="C490" s="7" t="inlineStr">
        <is>
          <t>Electricidad e iluminación</t>
        </is>
      </c>
      <c r="D490" s="5" t="inlineStr">
        <is>
          <t>Breaker enchufable 1P de 20 A, formato fino</t>
        </is>
      </c>
      <c r="E490" s="5" t="inlineStr">
        <is>
          <t>El fino ocupa medio espacio del panel: no es intercambiable con el estándar</t>
        </is>
      </c>
      <c r="F490" s="5" t="inlineStr">
        <is>
          <t>Material retirado en almacén</t>
        </is>
      </c>
      <c r="G490" s="5" t="inlineStr">
        <is>
          <t>breaker, interruptor termomagnético, brekaer</t>
        </is>
      </c>
      <c r="H490" s="7" t="inlineStr">
        <is>
          <t>unidad</t>
        </is>
      </c>
      <c r="I490" s="7" t="inlineStr">
        <is>
          <t>Instalaciones</t>
        </is>
      </c>
      <c r="J490" s="7" t="inlineStr">
        <is>
          <t>estandar</t>
        </is>
      </c>
      <c r="K490" s="7" t="inlineStr">
        <is>
          <t>importado</t>
        </is>
      </c>
      <c r="L490" s="7" t="inlineStr">
        <is>
          <t>Verificado</t>
        </is>
      </c>
      <c r="M490" s="8" t="n">
        <v>1</v>
      </c>
      <c r="N490" s="9" t="n">
        <v>500</v>
      </c>
      <c r="O490" s="9" t="n">
        <v>500</v>
      </c>
      <c r="P490" s="9" t="n">
        <v>500</v>
      </c>
      <c r="Q490" s="7" t="inlineStr">
        <is>
          <t>Sí</t>
        </is>
      </c>
      <c r="R490" s="9">
        <f>IF(N490="","",IF(Q490="Sí",ROUND(N490/1.18,2),N490))</f>
        <v/>
      </c>
      <c r="S490" s="7" t="inlineStr">
        <is>
          <t>2026-09-09</t>
        </is>
      </c>
      <c r="T490" s="5" t="inlineStr">
        <is>
          <t>1 cotización de proveedores</t>
        </is>
      </c>
      <c r="Z490" s="4" t="inlineStr">
        <is>
          <t>fino</t>
        </is>
      </c>
      <c r="AK490" s="5" t="inlineStr">
        <is>
          <t>polos: 1 · amperaje: 20</t>
        </is>
      </c>
    </row>
    <row r="491">
      <c r="A491" s="7" t="inlineStr">
        <is>
          <t>MAT-10-085</t>
        </is>
      </c>
      <c r="B491" s="7" t="inlineStr">
        <is>
          <t>Materiales</t>
        </is>
      </c>
      <c r="C491" s="7" t="inlineStr">
        <is>
          <t>Electricidad e iluminación</t>
        </is>
      </c>
      <c r="D491" s="5" t="inlineStr">
        <is>
          <t>Breaker enchufable 1P de 30 A</t>
        </is>
      </c>
      <c r="E491" s="5" t="inlineStr">
        <is>
          <t>El fino ocupa medio espacio del panel: no es intercambiable con el estándar</t>
        </is>
      </c>
      <c r="F491" s="5" t="inlineStr">
        <is>
          <t>Material retirado en almacén</t>
        </is>
      </c>
      <c r="G491" s="5" t="inlineStr">
        <is>
          <t>breaker, interruptor termomagnético, brekaer</t>
        </is>
      </c>
      <c r="H491" s="7" t="inlineStr">
        <is>
          <t>unidad</t>
        </is>
      </c>
      <c r="I491" s="7" t="inlineStr">
        <is>
          <t>Instalaciones</t>
        </is>
      </c>
      <c r="J491" s="7" t="inlineStr">
        <is>
          <t>estandar</t>
        </is>
      </c>
      <c r="K491" s="7" t="inlineStr">
        <is>
          <t>importado</t>
        </is>
      </c>
      <c r="L491" s="7" t="inlineStr">
        <is>
          <t>Verificado</t>
        </is>
      </c>
      <c r="M491" s="8" t="n">
        <v>1</v>
      </c>
      <c r="N491" s="9" t="n">
        <v>470.01</v>
      </c>
      <c r="O491" s="9" t="n">
        <v>470.01</v>
      </c>
      <c r="P491" s="9" t="n">
        <v>470.01</v>
      </c>
      <c r="Q491" s="7" t="inlineStr">
        <is>
          <t>Sí</t>
        </is>
      </c>
      <c r="R491" s="9">
        <f>IF(N491="","",IF(Q491="Sí",ROUND(N491/1.18,2),N491))</f>
        <v/>
      </c>
      <c r="S491" s="7" t="inlineStr">
        <is>
          <t>2026-09-09</t>
        </is>
      </c>
      <c r="T491" s="5" t="inlineStr">
        <is>
          <t>1 cotización de proveedores</t>
        </is>
      </c>
      <c r="AK491" s="5" t="inlineStr">
        <is>
          <t>polos: 1 · amperaje: 30</t>
        </is>
      </c>
    </row>
    <row r="492">
      <c r="A492" s="7" t="inlineStr">
        <is>
          <t>MAT-10-086</t>
        </is>
      </c>
      <c r="B492" s="7" t="inlineStr">
        <is>
          <t>Materiales</t>
        </is>
      </c>
      <c r="C492" s="7" t="inlineStr">
        <is>
          <t>Electricidad e iluminación</t>
        </is>
      </c>
      <c r="D492" s="5" t="inlineStr">
        <is>
          <t>Breaker enchufable 1P de 30 A, formato fino</t>
        </is>
      </c>
      <c r="E492" s="5" t="inlineStr">
        <is>
          <t>El fino ocupa medio espacio del panel: no es intercambiable con el estándar</t>
        </is>
      </c>
      <c r="F492" s="5" t="inlineStr">
        <is>
          <t>Material retirado en almacén</t>
        </is>
      </c>
      <c r="G492" s="5" t="inlineStr">
        <is>
          <t>breaker, interruptor termomagnético, brekaer</t>
        </is>
      </c>
      <c r="H492" s="7" t="inlineStr">
        <is>
          <t>unidad</t>
        </is>
      </c>
      <c r="I492" s="7" t="inlineStr">
        <is>
          <t>Instalaciones</t>
        </is>
      </c>
      <c r="J492" s="7" t="inlineStr">
        <is>
          <t>estandar</t>
        </is>
      </c>
      <c r="K492" s="7" t="inlineStr">
        <is>
          <t>importado</t>
        </is>
      </c>
      <c r="L492" s="7" t="inlineStr">
        <is>
          <t>Verificado</t>
        </is>
      </c>
      <c r="M492" s="8" t="n">
        <v>1</v>
      </c>
      <c r="N492" s="9" t="n">
        <v>505</v>
      </c>
      <c r="O492" s="9" t="n">
        <v>505</v>
      </c>
      <c r="P492" s="9" t="n">
        <v>505</v>
      </c>
      <c r="Q492" s="7" t="inlineStr">
        <is>
          <t>Sí</t>
        </is>
      </c>
      <c r="R492" s="9">
        <f>IF(N492="","",IF(Q492="Sí",ROUND(N492/1.18,2),N492))</f>
        <v/>
      </c>
      <c r="S492" s="7" t="inlineStr">
        <is>
          <t>2026-09-09</t>
        </is>
      </c>
      <c r="T492" s="5" t="inlineStr">
        <is>
          <t>1 cotización de proveedores</t>
        </is>
      </c>
      <c r="Z492" s="4" t="inlineStr">
        <is>
          <t>fino</t>
        </is>
      </c>
      <c r="AK492" s="5" t="inlineStr">
        <is>
          <t>polos: 1 · amperaje: 30</t>
        </is>
      </c>
    </row>
    <row r="493">
      <c r="A493" s="7" t="inlineStr">
        <is>
          <t>MAT-10-087</t>
        </is>
      </c>
      <c r="B493" s="7" t="inlineStr">
        <is>
          <t>Materiales</t>
        </is>
      </c>
      <c r="C493" s="7" t="inlineStr">
        <is>
          <t>Electricidad e iluminación</t>
        </is>
      </c>
      <c r="D493" s="5" t="inlineStr">
        <is>
          <t>Breaker enchufable 1P de 60 A</t>
        </is>
      </c>
      <c r="E493" s="5" t="inlineStr">
        <is>
          <t>El fino ocupa medio espacio del panel: no es intercambiable con el estándar</t>
        </is>
      </c>
      <c r="F493" s="5" t="inlineStr">
        <is>
          <t>Material retirado en almacén</t>
        </is>
      </c>
      <c r="G493" s="5" t="inlineStr">
        <is>
          <t>breaker, interruptor termomagnético, brekaer</t>
        </is>
      </c>
      <c r="H493" s="7" t="inlineStr">
        <is>
          <t>unidad</t>
        </is>
      </c>
      <c r="I493" s="7" t="inlineStr">
        <is>
          <t>Instalaciones</t>
        </is>
      </c>
      <c r="J493" s="7" t="inlineStr">
        <is>
          <t>estandar</t>
        </is>
      </c>
      <c r="K493" s="7" t="inlineStr">
        <is>
          <t>importado</t>
        </is>
      </c>
      <c r="L493" s="7" t="inlineStr">
        <is>
          <t>Verificado</t>
        </is>
      </c>
      <c r="M493" s="8" t="n">
        <v>1</v>
      </c>
      <c r="N493" s="9" t="n">
        <v>815</v>
      </c>
      <c r="O493" s="9" t="n">
        <v>815</v>
      </c>
      <c r="P493" s="9" t="n">
        <v>815</v>
      </c>
      <c r="Q493" s="7" t="inlineStr">
        <is>
          <t>Sí</t>
        </is>
      </c>
      <c r="R493" s="9">
        <f>IF(N493="","",IF(Q493="Sí",ROUND(N493/1.18,2),N493))</f>
        <v/>
      </c>
      <c r="S493" s="7" t="inlineStr">
        <is>
          <t>2026-09-09</t>
        </is>
      </c>
      <c r="T493" s="5" t="inlineStr">
        <is>
          <t>1 cotización de proveedores</t>
        </is>
      </c>
      <c r="AK493" s="5" t="inlineStr">
        <is>
          <t>polos: 1 · amperaje: 60</t>
        </is>
      </c>
    </row>
    <row r="494">
      <c r="A494" s="7" t="inlineStr">
        <is>
          <t>MAT-10-088</t>
        </is>
      </c>
      <c r="B494" s="7" t="inlineStr">
        <is>
          <t>Materiales</t>
        </is>
      </c>
      <c r="C494" s="7" t="inlineStr">
        <is>
          <t>Electricidad e iluminación</t>
        </is>
      </c>
      <c r="D494" s="5" t="inlineStr">
        <is>
          <t>Breaker enchufable 2P de 20 A</t>
        </is>
      </c>
      <c r="E494" s="5" t="inlineStr">
        <is>
          <t>El fino ocupa medio espacio del panel: no es intercambiable con el estándar</t>
        </is>
      </c>
      <c r="F494" s="5" t="inlineStr">
        <is>
          <t>Material retirado en almacén</t>
        </is>
      </c>
      <c r="G494" s="5" t="inlineStr">
        <is>
          <t>breaker, interruptor termomagnético, brekaer</t>
        </is>
      </c>
      <c r="H494" s="7" t="inlineStr">
        <is>
          <t>unidad</t>
        </is>
      </c>
      <c r="I494" s="7" t="inlineStr">
        <is>
          <t>Instalaciones</t>
        </is>
      </c>
      <c r="J494" s="7" t="inlineStr">
        <is>
          <t>estandar</t>
        </is>
      </c>
      <c r="K494" s="7" t="inlineStr">
        <is>
          <t>importado</t>
        </is>
      </c>
      <c r="L494" s="7" t="inlineStr">
        <is>
          <t>Verificado</t>
        </is>
      </c>
      <c r="M494" s="8" t="n">
        <v>1</v>
      </c>
      <c r="N494" s="9" t="n">
        <v>1134.99</v>
      </c>
      <c r="O494" s="9" t="n">
        <v>1134.99</v>
      </c>
      <c r="P494" s="9" t="n">
        <v>1134.99</v>
      </c>
      <c r="Q494" s="7" t="inlineStr">
        <is>
          <t>Sí</t>
        </is>
      </c>
      <c r="R494" s="9">
        <f>IF(N494="","",IF(Q494="Sí",ROUND(N494/1.18,2),N494))</f>
        <v/>
      </c>
      <c r="S494" s="7" t="inlineStr">
        <is>
          <t>2026-09-09</t>
        </is>
      </c>
      <c r="T494" s="5" t="inlineStr">
        <is>
          <t>1 cotización de proveedores</t>
        </is>
      </c>
      <c r="AK494" s="5" t="inlineStr">
        <is>
          <t>polos: 2 · amperaje: 20</t>
        </is>
      </c>
    </row>
    <row r="495">
      <c r="A495" s="7" t="inlineStr">
        <is>
          <t>MAT-10-089</t>
        </is>
      </c>
      <c r="B495" s="7" t="inlineStr">
        <is>
          <t>Materiales</t>
        </is>
      </c>
      <c r="C495" s="7" t="inlineStr">
        <is>
          <t>Electricidad e iluminación</t>
        </is>
      </c>
      <c r="D495" s="5" t="inlineStr">
        <is>
          <t>Breaker enchufable 2P de 20 A, formato fino</t>
        </is>
      </c>
      <c r="E495" s="5" t="inlineStr">
        <is>
          <t>El fino ocupa medio espacio del panel: no es intercambiable con el estándar</t>
        </is>
      </c>
      <c r="F495" s="5" t="inlineStr">
        <is>
          <t>Material retirado en almacén</t>
        </is>
      </c>
      <c r="G495" s="5" t="inlineStr">
        <is>
          <t>breaker, interruptor termomagnético, brekaer</t>
        </is>
      </c>
      <c r="H495" s="7" t="inlineStr">
        <is>
          <t>unidad</t>
        </is>
      </c>
      <c r="I495" s="7" t="inlineStr">
        <is>
          <t>Instalaciones</t>
        </is>
      </c>
      <c r="J495" s="7" t="inlineStr">
        <is>
          <t>estandar</t>
        </is>
      </c>
      <c r="K495" s="7" t="inlineStr">
        <is>
          <t>importado</t>
        </is>
      </c>
      <c r="L495" s="7" t="inlineStr">
        <is>
          <t>Verificado</t>
        </is>
      </c>
      <c r="M495" s="8" t="n">
        <v>1</v>
      </c>
      <c r="N495" s="9" t="n">
        <v>1195</v>
      </c>
      <c r="O495" s="9" t="n">
        <v>1195</v>
      </c>
      <c r="P495" s="9" t="n">
        <v>1195</v>
      </c>
      <c r="Q495" s="7" t="inlineStr">
        <is>
          <t>Sí</t>
        </is>
      </c>
      <c r="R495" s="9">
        <f>IF(N495="","",IF(Q495="Sí",ROUND(N495/1.18,2),N495))</f>
        <v/>
      </c>
      <c r="S495" s="7" t="inlineStr">
        <is>
          <t>2026-09-09</t>
        </is>
      </c>
      <c r="T495" s="5" t="inlineStr">
        <is>
          <t>1 cotización de proveedores</t>
        </is>
      </c>
      <c r="Z495" s="4" t="inlineStr">
        <is>
          <t>fino</t>
        </is>
      </c>
      <c r="AK495" s="5" t="inlineStr">
        <is>
          <t>polos: 2 · amperaje: 20</t>
        </is>
      </c>
    </row>
    <row r="496">
      <c r="A496" s="7" t="inlineStr">
        <is>
          <t>MAT-10-090</t>
        </is>
      </c>
      <c r="B496" s="7" t="inlineStr">
        <is>
          <t>Materiales</t>
        </is>
      </c>
      <c r="C496" s="7" t="inlineStr">
        <is>
          <t>Electricidad e iluminación</t>
        </is>
      </c>
      <c r="D496" s="5" t="inlineStr">
        <is>
          <t>Breaker enchufable 2P de 30 A</t>
        </is>
      </c>
      <c r="E496" s="5" t="inlineStr">
        <is>
          <t>El fino ocupa medio espacio del panel: no es intercambiable con el estándar</t>
        </is>
      </c>
      <c r="F496" s="5" t="inlineStr">
        <is>
          <t>Material retirado en almacén</t>
        </is>
      </c>
      <c r="G496" s="5" t="inlineStr">
        <is>
          <t>breaker, interruptor termomagnético, brekaer</t>
        </is>
      </c>
      <c r="H496" s="7" t="inlineStr">
        <is>
          <t>unidad</t>
        </is>
      </c>
      <c r="I496" s="7" t="inlineStr">
        <is>
          <t>Instalaciones</t>
        </is>
      </c>
      <c r="J496" s="7" t="inlineStr">
        <is>
          <t>estandar</t>
        </is>
      </c>
      <c r="K496" s="7" t="inlineStr">
        <is>
          <t>importado</t>
        </is>
      </c>
      <c r="L496" s="7" t="inlineStr">
        <is>
          <t>Verificado</t>
        </is>
      </c>
      <c r="M496" s="8" t="n">
        <v>1</v>
      </c>
      <c r="N496" s="9" t="n">
        <v>1134.99</v>
      </c>
      <c r="O496" s="9" t="n">
        <v>1134.99</v>
      </c>
      <c r="P496" s="9" t="n">
        <v>1134.99</v>
      </c>
      <c r="Q496" s="7" t="inlineStr">
        <is>
          <t>Sí</t>
        </is>
      </c>
      <c r="R496" s="9">
        <f>IF(N496="","",IF(Q496="Sí",ROUND(N496/1.18,2),N496))</f>
        <v/>
      </c>
      <c r="S496" s="7" t="inlineStr">
        <is>
          <t>2026-09-09</t>
        </is>
      </c>
      <c r="T496" s="5" t="inlineStr">
        <is>
          <t>1 cotización de proveedores</t>
        </is>
      </c>
      <c r="AK496" s="5" t="inlineStr">
        <is>
          <t>polos: 2 · amperaje: 30</t>
        </is>
      </c>
    </row>
    <row r="497">
      <c r="A497" s="7" t="inlineStr">
        <is>
          <t>MAT-10-091</t>
        </is>
      </c>
      <c r="B497" s="7" t="inlineStr">
        <is>
          <t>Materiales</t>
        </is>
      </c>
      <c r="C497" s="7" t="inlineStr">
        <is>
          <t>Electricidad e iluminación</t>
        </is>
      </c>
      <c r="D497" s="5" t="inlineStr">
        <is>
          <t>Breaker enchufable 2P de 30 A, formato fino</t>
        </is>
      </c>
      <c r="E497" s="5" t="inlineStr">
        <is>
          <t>El fino ocupa medio espacio del panel: no es intercambiable con el estándar</t>
        </is>
      </c>
      <c r="F497" s="5" t="inlineStr">
        <is>
          <t>Material retirado en almacén</t>
        </is>
      </c>
      <c r="G497" s="5" t="inlineStr">
        <is>
          <t>breaker, interruptor termomagnético, brekaer</t>
        </is>
      </c>
      <c r="H497" s="7" t="inlineStr">
        <is>
          <t>unidad</t>
        </is>
      </c>
      <c r="I497" s="7" t="inlineStr">
        <is>
          <t>Instalaciones</t>
        </is>
      </c>
      <c r="J497" s="7" t="inlineStr">
        <is>
          <t>estandar</t>
        </is>
      </c>
      <c r="K497" s="7" t="inlineStr">
        <is>
          <t>importado</t>
        </is>
      </c>
      <c r="L497" s="7" t="inlineStr">
        <is>
          <t>Verificado</t>
        </is>
      </c>
      <c r="M497" s="8" t="n">
        <v>1</v>
      </c>
      <c r="N497" s="9" t="n">
        <v>1165</v>
      </c>
      <c r="O497" s="9" t="n">
        <v>1165</v>
      </c>
      <c r="P497" s="9" t="n">
        <v>1165</v>
      </c>
      <c r="Q497" s="7" t="inlineStr">
        <is>
          <t>Sí</t>
        </is>
      </c>
      <c r="R497" s="9">
        <f>IF(N497="","",IF(Q497="Sí",ROUND(N497/1.18,2),N497))</f>
        <v/>
      </c>
      <c r="S497" s="7" t="inlineStr">
        <is>
          <t>2026-09-09</t>
        </is>
      </c>
      <c r="T497" s="5" t="inlineStr">
        <is>
          <t>1 cotización de proveedores</t>
        </is>
      </c>
      <c r="Z497" s="4" t="inlineStr">
        <is>
          <t>fino</t>
        </is>
      </c>
      <c r="AK497" s="5" t="inlineStr">
        <is>
          <t>polos: 2 · amperaje: 30</t>
        </is>
      </c>
    </row>
    <row r="498">
      <c r="A498" s="7" t="inlineStr">
        <is>
          <t>MAT-10-092</t>
        </is>
      </c>
      <c r="B498" s="7" t="inlineStr">
        <is>
          <t>Materiales</t>
        </is>
      </c>
      <c r="C498" s="7" t="inlineStr">
        <is>
          <t>Electricidad e iluminación</t>
        </is>
      </c>
      <c r="D498" s="5" t="inlineStr">
        <is>
          <t>Breaker enchufable 2P de 40 A</t>
        </is>
      </c>
      <c r="E498" s="5" t="inlineStr">
        <is>
          <t>El fino ocupa medio espacio del panel: no es intercambiable con el estándar</t>
        </is>
      </c>
      <c r="F498" s="5" t="inlineStr">
        <is>
          <t>Material retirado en almacén</t>
        </is>
      </c>
      <c r="G498" s="5" t="inlineStr">
        <is>
          <t>breaker, interruptor termomagnético, brekaer</t>
        </is>
      </c>
      <c r="H498" s="7" t="inlineStr">
        <is>
          <t>unidad</t>
        </is>
      </c>
      <c r="I498" s="7" t="inlineStr">
        <is>
          <t>Instalaciones</t>
        </is>
      </c>
      <c r="J498" s="7" t="inlineStr">
        <is>
          <t>estandar</t>
        </is>
      </c>
      <c r="K498" s="7" t="inlineStr">
        <is>
          <t>importado</t>
        </is>
      </c>
      <c r="L498" s="7" t="inlineStr">
        <is>
          <t>Verificado</t>
        </is>
      </c>
      <c r="M498" s="8" t="n">
        <v>1</v>
      </c>
      <c r="N498" s="9" t="n">
        <v>1134.99</v>
      </c>
      <c r="O498" s="9" t="n">
        <v>1134.99</v>
      </c>
      <c r="P498" s="9" t="n">
        <v>1134.99</v>
      </c>
      <c r="Q498" s="7" t="inlineStr">
        <is>
          <t>Sí</t>
        </is>
      </c>
      <c r="R498" s="9">
        <f>IF(N498="","",IF(Q498="Sí",ROUND(N498/1.18,2),N498))</f>
        <v/>
      </c>
      <c r="S498" s="7" t="inlineStr">
        <is>
          <t>2026-09-09</t>
        </is>
      </c>
      <c r="T498" s="5" t="inlineStr">
        <is>
          <t>1 cotización de proveedores</t>
        </is>
      </c>
      <c r="AK498" s="5" t="inlineStr">
        <is>
          <t>polos: 2 · amperaje: 40</t>
        </is>
      </c>
    </row>
    <row r="499">
      <c r="A499" s="7" t="inlineStr">
        <is>
          <t>MAT-10-093</t>
        </is>
      </c>
      <c r="B499" s="7" t="inlineStr">
        <is>
          <t>Materiales</t>
        </is>
      </c>
      <c r="C499" s="7" t="inlineStr">
        <is>
          <t>Electricidad e iluminación</t>
        </is>
      </c>
      <c r="D499" s="5" t="inlineStr">
        <is>
          <t>Breaker enchufable 2P de 60 A</t>
        </is>
      </c>
      <c r="E499" s="5" t="inlineStr">
        <is>
          <t>El fino ocupa medio espacio del panel: no es intercambiable con el estándar</t>
        </is>
      </c>
      <c r="F499" s="5" t="inlineStr">
        <is>
          <t>Material retirado en almacén</t>
        </is>
      </c>
      <c r="G499" s="5" t="inlineStr">
        <is>
          <t>breaker, interruptor termomagnético, brekaer</t>
        </is>
      </c>
      <c r="H499" s="7" t="inlineStr">
        <is>
          <t>unidad</t>
        </is>
      </c>
      <c r="I499" s="7" t="inlineStr">
        <is>
          <t>Instalaciones</t>
        </is>
      </c>
      <c r="J499" s="7" t="inlineStr">
        <is>
          <t>estandar</t>
        </is>
      </c>
      <c r="K499" s="7" t="inlineStr">
        <is>
          <t>importado</t>
        </is>
      </c>
      <c r="L499" s="7" t="inlineStr">
        <is>
          <t>Verificado</t>
        </is>
      </c>
      <c r="M499" s="8" t="n">
        <v>1</v>
      </c>
      <c r="N499" s="9" t="n">
        <v>1189.99</v>
      </c>
      <c r="O499" s="9" t="n">
        <v>1189.99</v>
      </c>
      <c r="P499" s="9" t="n">
        <v>1189.99</v>
      </c>
      <c r="Q499" s="7" t="inlineStr">
        <is>
          <t>Sí</t>
        </is>
      </c>
      <c r="R499" s="9">
        <f>IF(N499="","",IF(Q499="Sí",ROUND(N499/1.18,2),N499))</f>
        <v/>
      </c>
      <c r="S499" s="7" t="inlineStr">
        <is>
          <t>2026-09-09</t>
        </is>
      </c>
      <c r="T499" s="5" t="inlineStr">
        <is>
          <t>1 cotización de proveedores</t>
        </is>
      </c>
      <c r="AK499" s="5" t="inlineStr">
        <is>
          <t>polos: 2 · amperaje: 60</t>
        </is>
      </c>
    </row>
    <row r="500">
      <c r="A500" s="7" t="inlineStr">
        <is>
          <t>MAT-10-094</t>
        </is>
      </c>
      <c r="B500" s="7" t="inlineStr">
        <is>
          <t>Materiales</t>
        </is>
      </c>
      <c r="C500" s="7" t="inlineStr">
        <is>
          <t>Electricidad e iluminación</t>
        </is>
      </c>
      <c r="D500" s="5" t="inlineStr">
        <is>
          <t>Panel de breakers de 16 espacios</t>
        </is>
      </c>
      <c r="E500" s="5" t="inlineStr">
        <is>
          <t>Solo la caja con sus barras; los breakers van aparte</t>
        </is>
      </c>
      <c r="F500" s="5" t="inlineStr">
        <is>
          <t>Material retirado en almacén</t>
        </is>
      </c>
      <c r="G500" s="5" t="inlineStr">
        <is>
          <t>caja de breakers, panel eléctrico, tablero</t>
        </is>
      </c>
      <c r="H500" s="7" t="inlineStr">
        <is>
          <t>unidad</t>
        </is>
      </c>
      <c r="I500" s="7" t="inlineStr">
        <is>
          <t>Instalaciones</t>
        </is>
      </c>
      <c r="J500" s="7" t="inlineStr">
        <is>
          <t>estandar</t>
        </is>
      </c>
      <c r="K500" s="7" t="inlineStr">
        <is>
          <t>importado</t>
        </is>
      </c>
      <c r="L500" s="7" t="inlineStr">
        <is>
          <t>Verificado</t>
        </is>
      </c>
      <c r="M500" s="8" t="n">
        <v>1</v>
      </c>
      <c r="N500" s="9" t="n">
        <v>4755</v>
      </c>
      <c r="O500" s="9" t="n">
        <v>4755</v>
      </c>
      <c r="P500" s="9" t="n">
        <v>4755</v>
      </c>
      <c r="Q500" s="7" t="inlineStr">
        <is>
          <t>Sí</t>
        </is>
      </c>
      <c r="R500" s="9">
        <f>IF(N500="","",IF(Q500="Sí",ROUND(N500/1.18,2),N500))</f>
        <v/>
      </c>
      <c r="S500" s="7" t="inlineStr">
        <is>
          <t>2026-09-09</t>
        </is>
      </c>
      <c r="T500" s="5" t="inlineStr">
        <is>
          <t>1 cotización de proveedores</t>
        </is>
      </c>
      <c r="AK500" s="5" t="inlineStr">
        <is>
          <t>espacios: 16</t>
        </is>
      </c>
    </row>
    <row r="501">
      <c r="A501" s="7" t="inlineStr">
        <is>
          <t>MAT-10-095</t>
        </is>
      </c>
      <c r="B501" s="7" t="inlineStr">
        <is>
          <t>Materiales</t>
        </is>
      </c>
      <c r="C501" s="7" t="inlineStr">
        <is>
          <t>Electricidad e iluminación</t>
        </is>
      </c>
      <c r="D501" s="5" t="inlineStr">
        <is>
          <t>Panel de breakers de 8 espacios</t>
        </is>
      </c>
      <c r="E501" s="5" t="inlineStr">
        <is>
          <t>Solo la caja con sus barras; los breakers van aparte</t>
        </is>
      </c>
      <c r="F501" s="5" t="inlineStr">
        <is>
          <t>Material retirado en almacén</t>
        </is>
      </c>
      <c r="G501" s="5" t="inlineStr">
        <is>
          <t>caja de breakers, panel eléctrico, tablero</t>
        </is>
      </c>
      <c r="H501" s="7" t="inlineStr">
        <is>
          <t>unidad</t>
        </is>
      </c>
      <c r="I501" s="7" t="inlineStr">
        <is>
          <t>Instalaciones</t>
        </is>
      </c>
      <c r="J501" s="7" t="inlineStr">
        <is>
          <t>estandar</t>
        </is>
      </c>
      <c r="K501" s="7" t="inlineStr">
        <is>
          <t>importado</t>
        </is>
      </c>
      <c r="L501" s="7" t="inlineStr">
        <is>
          <t>Verificado</t>
        </is>
      </c>
      <c r="M501" s="8" t="n">
        <v>1</v>
      </c>
      <c r="N501" s="9" t="n">
        <v>566</v>
      </c>
      <c r="O501" s="9" t="n">
        <v>566</v>
      </c>
      <c r="P501" s="9" t="n">
        <v>566</v>
      </c>
      <c r="Q501" s="7" t="inlineStr">
        <is>
          <t>Sí</t>
        </is>
      </c>
      <c r="R501" s="9">
        <f>IF(N501="","",IF(Q501="Sí",ROUND(N501/1.18,2),N501))</f>
        <v/>
      </c>
      <c r="S501" s="7" t="inlineStr">
        <is>
          <t>2026-09-09</t>
        </is>
      </c>
      <c r="T501" s="5" t="inlineStr">
        <is>
          <t>1 cotización de proveedores</t>
        </is>
      </c>
      <c r="AK501" s="5" t="inlineStr">
        <is>
          <t>espacios: 8</t>
        </is>
      </c>
    </row>
    <row r="502">
      <c r="A502" s="7" t="inlineStr">
        <is>
          <t>MAT-10-096</t>
        </is>
      </c>
      <c r="B502" s="7" t="inlineStr">
        <is>
          <t>Materiales</t>
        </is>
      </c>
      <c r="C502" s="7" t="inlineStr">
        <is>
          <t>Electricidad e iluminación</t>
        </is>
      </c>
      <c r="D502" s="5" t="inlineStr">
        <is>
          <t>Caja de breaker principal de 125 A</t>
        </is>
      </c>
      <c r="E502" s="5" t="inlineStr">
        <is>
          <t>Caja de un solo breaker, para la acometida</t>
        </is>
      </c>
      <c r="F502" s="5" t="inlineStr">
        <is>
          <t>Material retirado en almacén</t>
        </is>
      </c>
      <c r="G502" s="5" t="inlineStr">
        <is>
          <t>caja de breaker, main, acometida</t>
        </is>
      </c>
      <c r="H502" s="7" t="inlineStr">
        <is>
          <t>unidad</t>
        </is>
      </c>
      <c r="I502" s="7" t="inlineStr">
        <is>
          <t>Instalaciones</t>
        </is>
      </c>
      <c r="J502" s="7" t="inlineStr">
        <is>
          <t>estandar</t>
        </is>
      </c>
      <c r="K502" s="7" t="inlineStr">
        <is>
          <t>importado</t>
        </is>
      </c>
      <c r="L502" s="7" t="inlineStr">
        <is>
          <t>Verificado</t>
        </is>
      </c>
      <c r="M502" s="8" t="n">
        <v>1</v>
      </c>
      <c r="N502" s="9" t="n">
        <v>6160</v>
      </c>
      <c r="O502" s="9" t="n">
        <v>6160</v>
      </c>
      <c r="P502" s="9" t="n">
        <v>6160</v>
      </c>
      <c r="Q502" s="7" t="inlineStr">
        <is>
          <t>Sí</t>
        </is>
      </c>
      <c r="R502" s="9">
        <f>IF(N502="","",IF(Q502="Sí",ROUND(N502/1.18,2),N502))</f>
        <v/>
      </c>
      <c r="S502" s="7" t="inlineStr">
        <is>
          <t>2026-09-09</t>
        </is>
      </c>
      <c r="T502" s="5" t="inlineStr">
        <is>
          <t>1 cotización de proveedores</t>
        </is>
      </c>
      <c r="AK502" s="5" t="inlineStr">
        <is>
          <t>amperaje: 125</t>
        </is>
      </c>
    </row>
    <row r="503">
      <c r="A503" s="7" t="inlineStr">
        <is>
          <t>MAT-10-097</t>
        </is>
      </c>
      <c r="B503" s="7" t="inlineStr">
        <is>
          <t>Materiales</t>
        </is>
      </c>
      <c r="C503" s="7" t="inlineStr">
        <is>
          <t>Electricidad e iluminación</t>
        </is>
      </c>
      <c r="D503" s="5" t="inlineStr">
        <is>
          <t>Caja de breaker principal de 25 A</t>
        </is>
      </c>
      <c r="E503" s="5" t="inlineStr">
        <is>
          <t>Caja de un solo breaker, para la acometida</t>
        </is>
      </c>
      <c r="F503" s="5" t="inlineStr">
        <is>
          <t>Material retirado en almacén</t>
        </is>
      </c>
      <c r="G503" s="5" t="inlineStr">
        <is>
          <t>caja de breaker, main, acometida</t>
        </is>
      </c>
      <c r="H503" s="7" t="inlineStr">
        <is>
          <t>unidad</t>
        </is>
      </c>
      <c r="I503" s="7" t="inlineStr">
        <is>
          <t>Instalaciones</t>
        </is>
      </c>
      <c r="J503" s="7" t="inlineStr">
        <is>
          <t>estandar</t>
        </is>
      </c>
      <c r="K503" s="7" t="inlineStr">
        <is>
          <t>importado</t>
        </is>
      </c>
      <c r="L503" s="7" t="inlineStr">
        <is>
          <t>Verificado</t>
        </is>
      </c>
      <c r="M503" s="8" t="n">
        <v>1</v>
      </c>
      <c r="N503" s="9" t="n">
        <v>815</v>
      </c>
      <c r="O503" s="9" t="n">
        <v>815</v>
      </c>
      <c r="P503" s="9" t="n">
        <v>815</v>
      </c>
      <c r="Q503" s="7" t="inlineStr">
        <is>
          <t>Sí</t>
        </is>
      </c>
      <c r="R503" s="9">
        <f>IF(N503="","",IF(Q503="Sí",ROUND(N503/1.18,2),N503))</f>
        <v/>
      </c>
      <c r="S503" s="7" t="inlineStr">
        <is>
          <t>2026-09-09</t>
        </is>
      </c>
      <c r="T503" s="5" t="inlineStr">
        <is>
          <t>1 cotización de proveedores</t>
        </is>
      </c>
      <c r="AK503" s="5" t="inlineStr">
        <is>
          <t>amperaje: 25</t>
        </is>
      </c>
    </row>
    <row r="504">
      <c r="A504" s="7" t="inlineStr">
        <is>
          <t>MAT-10-098</t>
        </is>
      </c>
      <c r="B504" s="7" t="inlineStr">
        <is>
          <t>Materiales</t>
        </is>
      </c>
      <c r="C504" s="7" t="inlineStr">
        <is>
          <t>Electricidad e iluminación</t>
        </is>
      </c>
      <c r="D504" s="5" t="inlineStr">
        <is>
          <t>Caja de breaker principal de 32 A</t>
        </is>
      </c>
      <c r="E504" s="5" t="inlineStr">
        <is>
          <t>Caja de un solo breaker, para la acometida</t>
        </is>
      </c>
      <c r="F504" s="5" t="inlineStr">
        <is>
          <t>Material retirado en almacén</t>
        </is>
      </c>
      <c r="G504" s="5" t="inlineStr">
        <is>
          <t>caja de breaker, main, acometida</t>
        </is>
      </c>
      <c r="H504" s="7" t="inlineStr">
        <is>
          <t>unidad</t>
        </is>
      </c>
      <c r="I504" s="7" t="inlineStr">
        <is>
          <t>Instalaciones</t>
        </is>
      </c>
      <c r="J504" s="7" t="inlineStr">
        <is>
          <t>estandar</t>
        </is>
      </c>
      <c r="K504" s="7" t="inlineStr">
        <is>
          <t>importado</t>
        </is>
      </c>
      <c r="L504" s="7" t="inlineStr">
        <is>
          <t>Verificado</t>
        </is>
      </c>
      <c r="M504" s="8" t="n">
        <v>1</v>
      </c>
      <c r="N504" s="9" t="n">
        <v>700</v>
      </c>
      <c r="O504" s="9" t="n">
        <v>700</v>
      </c>
      <c r="P504" s="9" t="n">
        <v>700</v>
      </c>
      <c r="Q504" s="7" t="inlineStr">
        <is>
          <t>Sí</t>
        </is>
      </c>
      <c r="R504" s="9">
        <f>IF(N504="","",IF(Q504="Sí",ROUND(N504/1.18,2),N504))</f>
        <v/>
      </c>
      <c r="S504" s="7" t="inlineStr">
        <is>
          <t>2026-09-09</t>
        </is>
      </c>
      <c r="T504" s="5" t="inlineStr">
        <is>
          <t>1 cotización de proveedores</t>
        </is>
      </c>
      <c r="AK504" s="5" t="inlineStr">
        <is>
          <t>amperaje: 32</t>
        </is>
      </c>
    </row>
    <row r="505">
      <c r="A505" s="7" t="inlineStr">
        <is>
          <t>MAT-10-099</t>
        </is>
      </c>
      <c r="B505" s="7" t="inlineStr">
        <is>
          <t>Materiales</t>
        </is>
      </c>
      <c r="C505" s="7" t="inlineStr">
        <is>
          <t>Electricidad e iluminación</t>
        </is>
      </c>
      <c r="D505" s="5" t="inlineStr">
        <is>
          <t>Switch de doble tiro 2P de 30 A</t>
        </is>
      </c>
      <c r="E505" s="5" t="inlineStr">
        <is>
          <t>Transferencia manual entre dos fuentes</t>
        </is>
      </c>
      <c r="F505" s="5" t="inlineStr">
        <is>
          <t>Material retirado en almacén</t>
        </is>
      </c>
      <c r="G505" s="5" t="inlineStr">
        <is>
          <t>switch de doble tiro, transferencia, cuchilla</t>
        </is>
      </c>
      <c r="H505" s="7" t="inlineStr">
        <is>
          <t>unidad</t>
        </is>
      </c>
      <c r="I505" s="7" t="inlineStr">
        <is>
          <t>Instalaciones</t>
        </is>
      </c>
      <c r="J505" s="7" t="inlineStr">
        <is>
          <t>estandar</t>
        </is>
      </c>
      <c r="K505" s="7" t="inlineStr">
        <is>
          <t>importado</t>
        </is>
      </c>
      <c r="L505" s="7" t="inlineStr">
        <is>
          <t>Verificado</t>
        </is>
      </c>
      <c r="M505" s="8" t="n">
        <v>1</v>
      </c>
      <c r="N505" s="9" t="n">
        <v>675</v>
      </c>
      <c r="O505" s="9" t="n">
        <v>675</v>
      </c>
      <c r="P505" s="9" t="n">
        <v>675</v>
      </c>
      <c r="Q505" s="7" t="inlineStr">
        <is>
          <t>Sí</t>
        </is>
      </c>
      <c r="R505" s="9">
        <f>IF(N505="","",IF(Q505="Sí",ROUND(N505/1.18,2),N505))</f>
        <v/>
      </c>
      <c r="S505" s="7" t="inlineStr">
        <is>
          <t>2026-09-09</t>
        </is>
      </c>
      <c r="T505" s="5" t="inlineStr">
        <is>
          <t>1 cotización de proveedores</t>
        </is>
      </c>
      <c r="AK505" s="5" t="inlineStr">
        <is>
          <t>polos: 2 · amperaje: 30</t>
        </is>
      </c>
    </row>
    <row r="506">
      <c r="A506" s="7" t="inlineStr">
        <is>
          <t>MAT-10-100</t>
        </is>
      </c>
      <c r="B506" s="7" t="inlineStr">
        <is>
          <t>Materiales</t>
        </is>
      </c>
      <c r="C506" s="7" t="inlineStr">
        <is>
          <t>Electricidad e iluminación</t>
        </is>
      </c>
      <c r="D506" s="5" t="inlineStr">
        <is>
          <t>Switch de doble tiro 2P de 60 A</t>
        </is>
      </c>
      <c r="E506" s="5" t="inlineStr">
        <is>
          <t>Transferencia manual entre dos fuentes</t>
        </is>
      </c>
      <c r="F506" s="5" t="inlineStr">
        <is>
          <t>Material retirado en almacén</t>
        </is>
      </c>
      <c r="G506" s="5" t="inlineStr">
        <is>
          <t>switch de doble tiro, transferencia, cuchilla</t>
        </is>
      </c>
      <c r="H506" s="7" t="inlineStr">
        <is>
          <t>unidad</t>
        </is>
      </c>
      <c r="I506" s="7" t="inlineStr">
        <is>
          <t>Instalaciones</t>
        </is>
      </c>
      <c r="J506" s="7" t="inlineStr">
        <is>
          <t>estandar</t>
        </is>
      </c>
      <c r="K506" s="7" t="inlineStr">
        <is>
          <t>importado</t>
        </is>
      </c>
      <c r="L506" s="7" t="inlineStr">
        <is>
          <t>Verificado</t>
        </is>
      </c>
      <c r="M506" s="8" t="n">
        <v>1</v>
      </c>
      <c r="N506" s="9" t="n">
        <v>1805</v>
      </c>
      <c r="O506" s="9" t="n">
        <v>1805</v>
      </c>
      <c r="P506" s="9" t="n">
        <v>1805</v>
      </c>
      <c r="Q506" s="7" t="inlineStr">
        <is>
          <t>Sí</t>
        </is>
      </c>
      <c r="R506" s="9">
        <f>IF(N506="","",IF(Q506="Sí",ROUND(N506/1.18,2),N506))</f>
        <v/>
      </c>
      <c r="S506" s="7" t="inlineStr">
        <is>
          <t>2026-09-09</t>
        </is>
      </c>
      <c r="T506" s="5" t="inlineStr">
        <is>
          <t>1 cotización de proveedores</t>
        </is>
      </c>
      <c r="AK506" s="5" t="inlineStr">
        <is>
          <t>polos: 2 · amperaje: 60</t>
        </is>
      </c>
    </row>
    <row r="507">
      <c r="A507" s="7" t="inlineStr">
        <is>
          <t>MAT-10-101</t>
        </is>
      </c>
      <c r="B507" s="7" t="inlineStr">
        <is>
          <t>Materiales</t>
        </is>
      </c>
      <c r="C507" s="7" t="inlineStr">
        <is>
          <t>Electricidad e iluminación</t>
        </is>
      </c>
      <c r="D507" s="5" t="inlineStr">
        <is>
          <t>Fusible de 30 A</t>
        </is>
      </c>
      <c r="E507" s="5" t="inlineStr">
        <is>
          <t>Protección de un solo uso</t>
        </is>
      </c>
      <c r="F507" s="5" t="inlineStr">
        <is>
          <t>Material retirado en almacén</t>
        </is>
      </c>
      <c r="G507" s="5" t="inlineStr">
        <is>
          <t>fusible, fisible</t>
        </is>
      </c>
      <c r="H507" s="7" t="inlineStr">
        <is>
          <t>unidad</t>
        </is>
      </c>
      <c r="I507" s="7" t="inlineStr">
        <is>
          <t>Instalaciones</t>
        </is>
      </c>
      <c r="J507" s="7" t="inlineStr">
        <is>
          <t>estandar</t>
        </is>
      </c>
      <c r="K507" s="7" t="inlineStr">
        <is>
          <t>importado</t>
        </is>
      </c>
      <c r="L507" s="7" t="inlineStr">
        <is>
          <t>Verificado</t>
        </is>
      </c>
      <c r="M507" s="8" t="n">
        <v>1</v>
      </c>
      <c r="N507" s="9" t="n">
        <v>50</v>
      </c>
      <c r="O507" s="9" t="n">
        <v>50</v>
      </c>
      <c r="P507" s="9" t="n">
        <v>50</v>
      </c>
      <c r="Q507" s="7" t="inlineStr">
        <is>
          <t>Sí</t>
        </is>
      </c>
      <c r="R507" s="9">
        <f>IF(N507="","",IF(Q507="Sí",ROUND(N507/1.18,2),N507))</f>
        <v/>
      </c>
      <c r="S507" s="7" t="inlineStr">
        <is>
          <t>2026-09-09</t>
        </is>
      </c>
      <c r="T507" s="5" t="inlineStr">
        <is>
          <t>1 cotización de proveedores</t>
        </is>
      </c>
      <c r="AK507" s="5" t="inlineStr">
        <is>
          <t>amperaje: 30</t>
        </is>
      </c>
    </row>
    <row r="508">
      <c r="A508" s="7" t="inlineStr">
        <is>
          <t>MAT-10-102</t>
        </is>
      </c>
      <c r="B508" s="7" t="inlineStr">
        <is>
          <t>Materiales</t>
        </is>
      </c>
      <c r="C508" s="7" t="inlineStr">
        <is>
          <t>Electricidad e iluminación</t>
        </is>
      </c>
      <c r="D508" s="5" t="inlineStr">
        <is>
          <t>Fusible de 60 A</t>
        </is>
      </c>
      <c r="E508" s="5" t="inlineStr">
        <is>
          <t>Protección de un solo uso</t>
        </is>
      </c>
      <c r="F508" s="5" t="inlineStr">
        <is>
          <t>Material retirado en almacén</t>
        </is>
      </c>
      <c r="G508" s="5" t="inlineStr">
        <is>
          <t>fusible, fisible</t>
        </is>
      </c>
      <c r="H508" s="7" t="inlineStr">
        <is>
          <t>unidad</t>
        </is>
      </c>
      <c r="I508" s="7" t="inlineStr">
        <is>
          <t>Instalaciones</t>
        </is>
      </c>
      <c r="J508" s="7" t="inlineStr">
        <is>
          <t>estandar</t>
        </is>
      </c>
      <c r="K508" s="7" t="inlineStr">
        <is>
          <t>importado</t>
        </is>
      </c>
      <c r="L508" s="7" t="inlineStr">
        <is>
          <t>Verificado</t>
        </is>
      </c>
      <c r="M508" s="8" t="n">
        <v>1</v>
      </c>
      <c r="N508" s="9" t="n">
        <v>140</v>
      </c>
      <c r="O508" s="9" t="n">
        <v>140</v>
      </c>
      <c r="P508" s="9" t="n">
        <v>140</v>
      </c>
      <c r="Q508" s="7" t="inlineStr">
        <is>
          <t>Sí</t>
        </is>
      </c>
      <c r="R508" s="9">
        <f>IF(N508="","",IF(Q508="Sí",ROUND(N508/1.18,2),N508))</f>
        <v/>
      </c>
      <c r="S508" s="7" t="inlineStr">
        <is>
          <t>2026-09-09</t>
        </is>
      </c>
      <c r="T508" s="5" t="inlineStr">
        <is>
          <t>1 cotización de proveedores</t>
        </is>
      </c>
      <c r="AK508" s="5" t="inlineStr">
        <is>
          <t>amperaje: 60</t>
        </is>
      </c>
    </row>
    <row r="509">
      <c r="A509" s="7" t="inlineStr">
        <is>
          <t>MAT-10-103</t>
        </is>
      </c>
      <c r="B509" s="7" t="inlineStr">
        <is>
          <t>Materiales</t>
        </is>
      </c>
      <c r="C509" s="7" t="inlineStr">
        <is>
          <t>Electricidad e iluminación</t>
        </is>
      </c>
      <c r="D509" s="5" t="inlineStr">
        <is>
          <t>Protector de voltaje</t>
        </is>
      </c>
      <c r="E509" s="5" t="inlineStr">
        <is>
          <t>Corta o regula cuando el voltaje se sale de rango</t>
        </is>
      </c>
      <c r="F509" s="5" t="inlineStr">
        <is>
          <t>Material retirado en almacén</t>
        </is>
      </c>
      <c r="G509" s="5" t="inlineStr">
        <is>
          <t>protector de voltaje, regulador, estabilizador, supresor</t>
        </is>
      </c>
      <c r="H509" s="7" t="inlineStr">
        <is>
          <t>unidad</t>
        </is>
      </c>
      <c r="I509" s="7" t="inlineStr">
        <is>
          <t>Instalaciones</t>
        </is>
      </c>
      <c r="J509" s="7" t="inlineStr">
        <is>
          <t>estandar</t>
        </is>
      </c>
      <c r="K509" s="7" t="inlineStr">
        <is>
          <t>importado</t>
        </is>
      </c>
      <c r="L509" s="7" t="inlineStr">
        <is>
          <t>Verificado</t>
        </is>
      </c>
      <c r="M509" s="8" t="n">
        <v>1</v>
      </c>
      <c r="N509" s="9" t="n">
        <v>950.01</v>
      </c>
      <c r="O509" s="9" t="n">
        <v>745</v>
      </c>
      <c r="P509" s="9" t="n">
        <v>1610</v>
      </c>
      <c r="Q509" s="7" t="inlineStr">
        <is>
          <t>Sí</t>
        </is>
      </c>
      <c r="R509" s="9">
        <f>IF(N509="","",IF(Q509="Sí",ROUND(N509/1.18,2),N509))</f>
        <v/>
      </c>
      <c r="S509" s="7" t="inlineStr">
        <is>
          <t>2026-09-09</t>
        </is>
      </c>
      <c r="T509" s="5" t="inlineStr">
        <is>
          <t>4 cotizaciones de proveedores</t>
        </is>
      </c>
      <c r="AK509" s="5" t="inlineStr">
        <is>
          <t>tipo: Protector de voltaje</t>
        </is>
      </c>
    </row>
    <row r="510">
      <c r="A510" s="7" t="inlineStr">
        <is>
          <t>MAT-10-104</t>
        </is>
      </c>
      <c r="B510" s="7" t="inlineStr">
        <is>
          <t>Materiales</t>
        </is>
      </c>
      <c r="C510" s="7" t="inlineStr">
        <is>
          <t>Electricidad e iluminación</t>
        </is>
      </c>
      <c r="D510" s="5" t="inlineStr">
        <is>
          <t>Regulador de voltaje</t>
        </is>
      </c>
      <c r="E510" s="5" t="inlineStr">
        <is>
          <t>Corta o regula cuando el voltaje se sale de rango</t>
        </is>
      </c>
      <c r="F510" s="5" t="inlineStr">
        <is>
          <t>Material retirado en almacén</t>
        </is>
      </c>
      <c r="G510" s="5" t="inlineStr">
        <is>
          <t>protector de voltaje, regulador, estabilizador, supresor</t>
        </is>
      </c>
      <c r="H510" s="7" t="inlineStr">
        <is>
          <t>unidad</t>
        </is>
      </c>
      <c r="I510" s="7" t="inlineStr">
        <is>
          <t>Instalaciones</t>
        </is>
      </c>
      <c r="J510" s="7" t="inlineStr">
        <is>
          <t>estandar</t>
        </is>
      </c>
      <c r="K510" s="7" t="inlineStr">
        <is>
          <t>importado</t>
        </is>
      </c>
      <c r="L510" s="7" t="inlineStr">
        <is>
          <t>Verificado</t>
        </is>
      </c>
      <c r="M510" s="8" t="n">
        <v>1</v>
      </c>
      <c r="N510" s="9" t="n">
        <v>1395</v>
      </c>
      <c r="O510" s="9" t="n">
        <v>1395</v>
      </c>
      <c r="P510" s="9" t="n">
        <v>1395</v>
      </c>
      <c r="Q510" s="7" t="inlineStr">
        <is>
          <t>Sí</t>
        </is>
      </c>
      <c r="R510" s="9">
        <f>IF(N510="","",IF(Q510="Sí",ROUND(N510/1.18,2),N510))</f>
        <v/>
      </c>
      <c r="S510" s="7" t="inlineStr">
        <is>
          <t>2026-09-09</t>
        </is>
      </c>
      <c r="T510" s="5" t="inlineStr">
        <is>
          <t>1 cotización de proveedores</t>
        </is>
      </c>
      <c r="AK510" s="5" t="inlineStr">
        <is>
          <t>tipo: Regulador de voltaje</t>
        </is>
      </c>
    </row>
    <row r="511">
      <c r="A511" s="7" t="inlineStr">
        <is>
          <t>MAT-10-105</t>
        </is>
      </c>
      <c r="B511" s="7" t="inlineStr">
        <is>
          <t>Materiales</t>
        </is>
      </c>
      <c r="C511" s="7" t="inlineStr">
        <is>
          <t>Electricidad e iluminación</t>
        </is>
      </c>
      <c r="D511" s="5" t="inlineStr">
        <is>
          <t>Tubo eléctrico EMT 1 1/2" x 10 pies</t>
        </is>
      </c>
      <c r="E511" s="5" t="inlineStr">
        <is>
          <t>Canalización rígida</t>
        </is>
      </c>
      <c r="F511" s="5" t="inlineStr">
        <is>
          <t>Material retirado en almacén</t>
        </is>
      </c>
      <c r="G511" s="5" t="inlineStr">
        <is>
          <t>tubo eléctrico, EMT, conduit, tubería</t>
        </is>
      </c>
      <c r="H511" s="7" t="inlineStr">
        <is>
          <t>tubo</t>
        </is>
      </c>
      <c r="I511" s="7" t="inlineStr">
        <is>
          <t>Instalaciones</t>
        </is>
      </c>
      <c r="J511" s="7" t="inlineStr">
        <is>
          <t>estandar</t>
        </is>
      </c>
      <c r="K511" s="7" t="inlineStr">
        <is>
          <t>importado</t>
        </is>
      </c>
      <c r="L511" s="7" t="inlineStr">
        <is>
          <t>Verificado</t>
        </is>
      </c>
      <c r="M511" s="8" t="n">
        <v>1</v>
      </c>
      <c r="N511" s="9" t="n">
        <v>725</v>
      </c>
      <c r="O511" s="9" t="n">
        <v>725</v>
      </c>
      <c r="P511" s="9" t="n">
        <v>725</v>
      </c>
      <c r="Q511" s="7" t="inlineStr">
        <is>
          <t>Sí</t>
        </is>
      </c>
      <c r="R511" s="9">
        <f>IF(N511="","",IF(Q511="Sí",ROUND(N511/1.18,2),N511))</f>
        <v/>
      </c>
      <c r="S511" s="7" t="inlineStr">
        <is>
          <t>2026-09-09</t>
        </is>
      </c>
      <c r="T511" s="5" t="inlineStr">
        <is>
          <t>1 cotización de proveedores</t>
        </is>
      </c>
      <c r="AE511" s="4" t="n">
        <v>10</v>
      </c>
      <c r="AK511" s="5" t="inlineStr">
        <is>
          <t>material: EMT · medida: 1 1/2"</t>
        </is>
      </c>
    </row>
    <row r="512">
      <c r="A512" s="7" t="inlineStr">
        <is>
          <t>MAT-10-106</t>
        </is>
      </c>
      <c r="B512" s="7" t="inlineStr">
        <is>
          <t>Materiales</t>
        </is>
      </c>
      <c r="C512" s="7" t="inlineStr">
        <is>
          <t>Electricidad e iluminación</t>
        </is>
      </c>
      <c r="D512" s="5" t="inlineStr">
        <is>
          <t>Tubo eléctrico EMT 1" x 10 pies</t>
        </is>
      </c>
      <c r="E512" s="5" t="inlineStr">
        <is>
          <t>Canalización rígida</t>
        </is>
      </c>
      <c r="F512" s="5" t="inlineStr">
        <is>
          <t>Material retirado en almacén</t>
        </is>
      </c>
      <c r="G512" s="5" t="inlineStr">
        <is>
          <t>tubo eléctrico, EMT, conduit, tubería</t>
        </is>
      </c>
      <c r="H512" s="7" t="inlineStr">
        <is>
          <t>tubo</t>
        </is>
      </c>
      <c r="I512" s="7" t="inlineStr">
        <is>
          <t>Instalaciones</t>
        </is>
      </c>
      <c r="J512" s="7" t="inlineStr">
        <is>
          <t>estandar</t>
        </is>
      </c>
      <c r="K512" s="7" t="inlineStr">
        <is>
          <t>importado</t>
        </is>
      </c>
      <c r="L512" s="7" t="inlineStr">
        <is>
          <t>Verificado</t>
        </is>
      </c>
      <c r="M512" s="8" t="n">
        <v>1</v>
      </c>
      <c r="N512" s="9" t="n">
        <v>375</v>
      </c>
      <c r="O512" s="9" t="n">
        <v>375</v>
      </c>
      <c r="P512" s="9" t="n">
        <v>375</v>
      </c>
      <c r="Q512" s="7" t="inlineStr">
        <is>
          <t>Sí</t>
        </is>
      </c>
      <c r="R512" s="9">
        <f>IF(N512="","",IF(Q512="Sí",ROUND(N512/1.18,2),N512))</f>
        <v/>
      </c>
      <c r="S512" s="7" t="inlineStr">
        <is>
          <t>2026-09-09</t>
        </is>
      </c>
      <c r="T512" s="5" t="inlineStr">
        <is>
          <t>1 cotización de proveedores</t>
        </is>
      </c>
      <c r="AE512" s="4" t="n">
        <v>10</v>
      </c>
      <c r="AK512" s="5" t="inlineStr">
        <is>
          <t>material: EMT · medida: 1"</t>
        </is>
      </c>
    </row>
    <row r="513">
      <c r="A513" s="7" t="inlineStr">
        <is>
          <t>MAT-10-107</t>
        </is>
      </c>
      <c r="B513" s="7" t="inlineStr">
        <is>
          <t>Materiales</t>
        </is>
      </c>
      <c r="C513" s="7" t="inlineStr">
        <is>
          <t>Electricidad e iluminación</t>
        </is>
      </c>
      <c r="D513" s="5" t="inlineStr">
        <is>
          <t>Tubo eléctrico EMT 3/4" x 10 pies</t>
        </is>
      </c>
      <c r="E513" s="5" t="inlineStr">
        <is>
          <t>Canalización rígida</t>
        </is>
      </c>
      <c r="F513" s="5" t="inlineStr">
        <is>
          <t>Material retirado en almacén</t>
        </is>
      </c>
      <c r="G513" s="5" t="inlineStr">
        <is>
          <t>tubo eléctrico, EMT, conduit, tubería</t>
        </is>
      </c>
      <c r="H513" s="7" t="inlineStr">
        <is>
          <t>tubo</t>
        </is>
      </c>
      <c r="I513" s="7" t="inlineStr">
        <is>
          <t>Instalaciones</t>
        </is>
      </c>
      <c r="J513" s="7" t="inlineStr">
        <is>
          <t>estandar</t>
        </is>
      </c>
      <c r="K513" s="7" t="inlineStr">
        <is>
          <t>importado</t>
        </is>
      </c>
      <c r="L513" s="7" t="inlineStr">
        <is>
          <t>Verificado</t>
        </is>
      </c>
      <c r="M513" s="8" t="n">
        <v>1</v>
      </c>
      <c r="N513" s="9" t="n">
        <v>310</v>
      </c>
      <c r="O513" s="9" t="n">
        <v>310</v>
      </c>
      <c r="P513" s="9" t="n">
        <v>310</v>
      </c>
      <c r="Q513" s="7" t="inlineStr">
        <is>
          <t>Sí</t>
        </is>
      </c>
      <c r="R513" s="9">
        <f>IF(N513="","",IF(Q513="Sí",ROUND(N513/1.18,2),N513))</f>
        <v/>
      </c>
      <c r="S513" s="7" t="inlineStr">
        <is>
          <t>2026-09-09</t>
        </is>
      </c>
      <c r="T513" s="5" t="inlineStr">
        <is>
          <t>1 cotización de proveedores</t>
        </is>
      </c>
      <c r="AE513" s="4" t="n">
        <v>10</v>
      </c>
      <c r="AK513" s="5" t="inlineStr">
        <is>
          <t>material: EMT · medida: 3/4"</t>
        </is>
      </c>
    </row>
    <row r="514">
      <c r="A514" s="7" t="inlineStr">
        <is>
          <t>MAT-10-108</t>
        </is>
      </c>
      <c r="B514" s="7" t="inlineStr">
        <is>
          <t>Materiales</t>
        </is>
      </c>
      <c r="C514" s="7" t="inlineStr">
        <is>
          <t>Electricidad e iluminación</t>
        </is>
      </c>
      <c r="D514" s="5" t="inlineStr">
        <is>
          <t>Tubería flexible BX 1/2"</t>
        </is>
      </c>
      <c r="E514" s="5" t="inlineStr">
        <is>
          <t>Canalización flexible. La ficha no declara el largo del rollo</t>
        </is>
      </c>
      <c r="F514" s="5" t="inlineStr">
        <is>
          <t>Material retirado en almacén</t>
        </is>
      </c>
      <c r="G514" s="5" t="inlineStr">
        <is>
          <t>liquid tight, BX, flexible, corrugado</t>
        </is>
      </c>
      <c r="H514" s="7" t="inlineStr">
        <is>
          <t>unidad</t>
        </is>
      </c>
      <c r="I514" s="7" t="inlineStr">
        <is>
          <t>Instalaciones</t>
        </is>
      </c>
      <c r="J514" s="7" t="inlineStr">
        <is>
          <t>estandar</t>
        </is>
      </c>
      <c r="K514" s="7" t="inlineStr">
        <is>
          <t>importado</t>
        </is>
      </c>
      <c r="L514" s="7" t="inlineStr">
        <is>
          <t>Verificado</t>
        </is>
      </c>
      <c r="M514" s="8" t="n">
        <v>1</v>
      </c>
      <c r="N514" s="9" t="n">
        <v>25</v>
      </c>
      <c r="O514" s="9" t="n">
        <v>25</v>
      </c>
      <c r="P514" s="9" t="n">
        <v>25</v>
      </c>
      <c r="Q514" s="7" t="inlineStr">
        <is>
          <t>Sí</t>
        </is>
      </c>
      <c r="R514" s="9">
        <f>IF(N514="","",IF(Q514="Sí",ROUND(N514/1.18,2),N514))</f>
        <v/>
      </c>
      <c r="S514" s="7" t="inlineStr">
        <is>
          <t>2026-09-09</t>
        </is>
      </c>
      <c r="T514" s="5" t="inlineStr">
        <is>
          <t>1 cotización de proveedores</t>
        </is>
      </c>
      <c r="AK514" s="5" t="inlineStr">
        <is>
          <t>material: BX · medida: 1/2"</t>
        </is>
      </c>
    </row>
    <row r="515">
      <c r="A515" s="7" t="inlineStr">
        <is>
          <t>MAT-10-109</t>
        </is>
      </c>
      <c r="B515" s="7" t="inlineStr">
        <is>
          <t>Materiales</t>
        </is>
      </c>
      <c r="C515" s="7" t="inlineStr">
        <is>
          <t>Electricidad e iluminación</t>
        </is>
      </c>
      <c r="D515" s="5" t="inlineStr">
        <is>
          <t>Tubería flexible BX 3/4"</t>
        </is>
      </c>
      <c r="E515" s="5" t="inlineStr">
        <is>
          <t>Canalización flexible. La ficha no declara el largo del rollo</t>
        </is>
      </c>
      <c r="F515" s="5" t="inlineStr">
        <is>
          <t>Material retirado en almacén</t>
        </is>
      </c>
      <c r="G515" s="5" t="inlineStr">
        <is>
          <t>liquid tight, BX, flexible, corrugado</t>
        </is>
      </c>
      <c r="H515" s="7" t="inlineStr">
        <is>
          <t>unidad</t>
        </is>
      </c>
      <c r="I515" s="7" t="inlineStr">
        <is>
          <t>Instalaciones</t>
        </is>
      </c>
      <c r="J515" s="7" t="inlineStr">
        <is>
          <t>estandar</t>
        </is>
      </c>
      <c r="K515" s="7" t="inlineStr">
        <is>
          <t>importado</t>
        </is>
      </c>
      <c r="L515" s="7" t="inlineStr">
        <is>
          <t>Verificado</t>
        </is>
      </c>
      <c r="M515" s="8" t="n">
        <v>1</v>
      </c>
      <c r="N515" s="9" t="n">
        <v>35</v>
      </c>
      <c r="O515" s="9" t="n">
        <v>35</v>
      </c>
      <c r="P515" s="9" t="n">
        <v>35</v>
      </c>
      <c r="Q515" s="7" t="inlineStr">
        <is>
          <t>Sí</t>
        </is>
      </c>
      <c r="R515" s="9">
        <f>IF(N515="","",IF(Q515="Sí",ROUND(N515/1.18,2),N515))</f>
        <v/>
      </c>
      <c r="S515" s="7" t="inlineStr">
        <is>
          <t>2026-09-09</t>
        </is>
      </c>
      <c r="T515" s="5" t="inlineStr">
        <is>
          <t>1 cotización de proveedores</t>
        </is>
      </c>
      <c r="AK515" s="5" t="inlineStr">
        <is>
          <t>material: BX · medida: 3/4"</t>
        </is>
      </c>
    </row>
    <row r="516">
      <c r="A516" s="7" t="inlineStr">
        <is>
          <t>MAT-10-110</t>
        </is>
      </c>
      <c r="B516" s="7" t="inlineStr">
        <is>
          <t>Materiales</t>
        </is>
      </c>
      <c r="C516" s="7" t="inlineStr">
        <is>
          <t>Electricidad e iluminación</t>
        </is>
      </c>
      <c r="D516" s="5" t="inlineStr">
        <is>
          <t>Tubería flexible liquid tight 3/4"</t>
        </is>
      </c>
      <c r="E516" s="5" t="inlineStr">
        <is>
          <t>Canalización flexible. La ficha no declara el largo del rollo</t>
        </is>
      </c>
      <c r="F516" s="5" t="inlineStr">
        <is>
          <t>Material retirado en almacén</t>
        </is>
      </c>
      <c r="G516" s="5" t="inlineStr">
        <is>
          <t>liquid tight, BX, flexible, corrugado</t>
        </is>
      </c>
      <c r="H516" s="7" t="inlineStr">
        <is>
          <t>unidad</t>
        </is>
      </c>
      <c r="I516" s="7" t="inlineStr">
        <is>
          <t>Instalaciones</t>
        </is>
      </c>
      <c r="J516" s="7" t="inlineStr">
        <is>
          <t>estandar</t>
        </is>
      </c>
      <c r="K516" s="7" t="inlineStr">
        <is>
          <t>importado</t>
        </is>
      </c>
      <c r="L516" s="7" t="inlineStr">
        <is>
          <t>Verificado</t>
        </is>
      </c>
      <c r="M516" s="8" t="n">
        <v>1</v>
      </c>
      <c r="N516" s="9" t="n">
        <v>77.51000000000001</v>
      </c>
      <c r="O516" s="9" t="n">
        <v>45.01</v>
      </c>
      <c r="P516" s="9" t="n">
        <v>110</v>
      </c>
      <c r="Q516" s="7" t="inlineStr">
        <is>
          <t>Sí</t>
        </is>
      </c>
      <c r="R516" s="9">
        <f>IF(N516="","",IF(Q516="Sí",ROUND(N516/1.18,2),N516))</f>
        <v/>
      </c>
      <c r="S516" s="7" t="inlineStr">
        <is>
          <t>2026-09-09</t>
        </is>
      </c>
      <c r="T516" s="5" t="inlineStr">
        <is>
          <t>2 cotizaciones de proveedores</t>
        </is>
      </c>
      <c r="AK516" s="5" t="inlineStr">
        <is>
          <t>material: liquid tight · medida: 3/4"</t>
        </is>
      </c>
    </row>
    <row r="517">
      <c r="A517" s="7" t="inlineStr">
        <is>
          <t>MAT-10-111</t>
        </is>
      </c>
      <c r="B517" s="7" t="inlineStr">
        <is>
          <t>Materiales</t>
        </is>
      </c>
      <c r="C517" s="7" t="inlineStr">
        <is>
          <t>Electricidad e iluminación</t>
        </is>
      </c>
      <c r="D517" s="5" t="inlineStr">
        <is>
          <t>Canaleta plástica 11 x 10 mm</t>
        </is>
      </c>
      <c r="E517" s="5" t="inlineStr">
        <is>
          <t>Canalización a la vista, sobre el muro</t>
        </is>
      </c>
      <c r="F517" s="5" t="inlineStr">
        <is>
          <t>Material retirado en almacén</t>
        </is>
      </c>
      <c r="G517" s="5" t="inlineStr">
        <is>
          <t>canaleta, moldura, ducto plástico</t>
        </is>
      </c>
      <c r="H517" s="7" t="inlineStr">
        <is>
          <t>tramo</t>
        </is>
      </c>
      <c r="I517" s="7" t="inlineStr">
        <is>
          <t>Instalaciones</t>
        </is>
      </c>
      <c r="J517" s="7" t="inlineStr">
        <is>
          <t>estandar</t>
        </is>
      </c>
      <c r="K517" s="7" t="inlineStr">
        <is>
          <t>importado</t>
        </is>
      </c>
      <c r="L517" s="7" t="inlineStr">
        <is>
          <t>Verificado</t>
        </is>
      </c>
      <c r="M517" s="8" t="n">
        <v>1</v>
      </c>
      <c r="N517" s="9" t="n">
        <v>115</v>
      </c>
      <c r="O517" s="9" t="n">
        <v>115</v>
      </c>
      <c r="P517" s="9" t="n">
        <v>115</v>
      </c>
      <c r="Q517" s="7" t="inlineStr">
        <is>
          <t>Sí</t>
        </is>
      </c>
      <c r="R517" s="9">
        <f>IF(N517="","",IF(Q517="Sí",ROUND(N517/1.18,2),N517))</f>
        <v/>
      </c>
      <c r="S517" s="7" t="inlineStr">
        <is>
          <t>2026-09-09</t>
        </is>
      </c>
      <c r="T517" s="5" t="inlineStr">
        <is>
          <t>1 cotización de proveedores</t>
        </is>
      </c>
      <c r="AK517" s="5" t="inlineStr">
        <is>
          <t>medida: 11 x 10 mm</t>
        </is>
      </c>
    </row>
    <row r="518">
      <c r="A518" s="7" t="inlineStr">
        <is>
          <t>MAT-10-112</t>
        </is>
      </c>
      <c r="B518" s="7" t="inlineStr">
        <is>
          <t>Materiales</t>
        </is>
      </c>
      <c r="C518" s="7" t="inlineStr">
        <is>
          <t>Electricidad e iluminación</t>
        </is>
      </c>
      <c r="D518" s="5" t="inlineStr">
        <is>
          <t>Canaleta plástica 15 x 10 mm</t>
        </is>
      </c>
      <c r="E518" s="5" t="inlineStr">
        <is>
          <t>Canalización a la vista, sobre el muro</t>
        </is>
      </c>
      <c r="F518" s="5" t="inlineStr">
        <is>
          <t>Material retirado en almacén</t>
        </is>
      </c>
      <c r="G518" s="5" t="inlineStr">
        <is>
          <t>canaleta, moldura, ducto plástico</t>
        </is>
      </c>
      <c r="H518" s="7" t="inlineStr">
        <is>
          <t>tramo</t>
        </is>
      </c>
      <c r="I518" s="7" t="inlineStr">
        <is>
          <t>Instalaciones</t>
        </is>
      </c>
      <c r="J518" s="7" t="inlineStr">
        <is>
          <t>estandar</t>
        </is>
      </c>
      <c r="K518" s="7" t="inlineStr">
        <is>
          <t>importado</t>
        </is>
      </c>
      <c r="L518" s="7" t="inlineStr">
        <is>
          <t>Verificado</t>
        </is>
      </c>
      <c r="M518" s="8" t="n">
        <v>1</v>
      </c>
      <c r="N518" s="9" t="n">
        <v>119.99</v>
      </c>
      <c r="O518" s="9" t="n">
        <v>119.99</v>
      </c>
      <c r="P518" s="9" t="n">
        <v>119.99</v>
      </c>
      <c r="Q518" s="7" t="inlineStr">
        <is>
          <t>Sí</t>
        </is>
      </c>
      <c r="R518" s="9">
        <f>IF(N518="","",IF(Q518="Sí",ROUND(N518/1.18,2),N518))</f>
        <v/>
      </c>
      <c r="S518" s="7" t="inlineStr">
        <is>
          <t>2026-09-09</t>
        </is>
      </c>
      <c r="T518" s="5" t="inlineStr">
        <is>
          <t>1 cotización de proveedores</t>
        </is>
      </c>
      <c r="AK518" s="5" t="inlineStr">
        <is>
          <t>medida: 15 x 10 mm</t>
        </is>
      </c>
    </row>
    <row r="519">
      <c r="A519" s="7" t="inlineStr">
        <is>
          <t>MAT-10-113</t>
        </is>
      </c>
      <c r="B519" s="7" t="inlineStr">
        <is>
          <t>Materiales</t>
        </is>
      </c>
      <c r="C519" s="7" t="inlineStr">
        <is>
          <t>Electricidad e iluminación</t>
        </is>
      </c>
      <c r="D519" s="5" t="inlineStr">
        <is>
          <t>Canaleta plástica 15 x 12 mm</t>
        </is>
      </c>
      <c r="E519" s="5" t="inlineStr">
        <is>
          <t>Canalización a la vista, sobre el muro</t>
        </is>
      </c>
      <c r="F519" s="5" t="inlineStr">
        <is>
          <t>Material retirado en almacén</t>
        </is>
      </c>
      <c r="G519" s="5" t="inlineStr">
        <is>
          <t>canaleta, moldura, ducto plástico</t>
        </is>
      </c>
      <c r="H519" s="7" t="inlineStr">
        <is>
          <t>tramo</t>
        </is>
      </c>
      <c r="I519" s="7" t="inlineStr">
        <is>
          <t>Instalaciones</t>
        </is>
      </c>
      <c r="J519" s="7" t="inlineStr">
        <is>
          <t>estandar</t>
        </is>
      </c>
      <c r="K519" s="7" t="inlineStr">
        <is>
          <t>importado</t>
        </is>
      </c>
      <c r="L519" s="7" t="inlineStr">
        <is>
          <t>Verificado</t>
        </is>
      </c>
      <c r="M519" s="8" t="n">
        <v>1</v>
      </c>
      <c r="N519" s="9" t="n">
        <v>135</v>
      </c>
      <c r="O519" s="9" t="n">
        <v>135</v>
      </c>
      <c r="P519" s="9" t="n">
        <v>135</v>
      </c>
      <c r="Q519" s="7" t="inlineStr">
        <is>
          <t>Sí</t>
        </is>
      </c>
      <c r="R519" s="9">
        <f>IF(N519="","",IF(Q519="Sí",ROUND(N519/1.18,2),N519))</f>
        <v/>
      </c>
      <c r="S519" s="7" t="inlineStr">
        <is>
          <t>2026-09-09</t>
        </is>
      </c>
      <c r="T519" s="5" t="inlineStr">
        <is>
          <t>1 cotización de proveedores</t>
        </is>
      </c>
      <c r="AK519" s="5" t="inlineStr">
        <is>
          <t>medida: 15 x 12 mm</t>
        </is>
      </c>
    </row>
    <row r="520">
      <c r="A520" s="7" t="inlineStr">
        <is>
          <t>MAT-10-114</t>
        </is>
      </c>
      <c r="B520" s="7" t="inlineStr">
        <is>
          <t>Materiales</t>
        </is>
      </c>
      <c r="C520" s="7" t="inlineStr">
        <is>
          <t>Electricidad e iluminación</t>
        </is>
      </c>
      <c r="D520" s="5" t="inlineStr">
        <is>
          <t>Canaleta plástica 20 x 10 mm</t>
        </is>
      </c>
      <c r="E520" s="5" t="inlineStr">
        <is>
          <t>Canalización a la vista, sobre el muro</t>
        </is>
      </c>
      <c r="F520" s="5" t="inlineStr">
        <is>
          <t>Material retirado en almacén</t>
        </is>
      </c>
      <c r="G520" s="5" t="inlineStr">
        <is>
          <t>canaleta, moldura, ducto plástico</t>
        </is>
      </c>
      <c r="H520" s="7" t="inlineStr">
        <is>
          <t>tramo</t>
        </is>
      </c>
      <c r="I520" s="7" t="inlineStr">
        <is>
          <t>Instalaciones</t>
        </is>
      </c>
      <c r="J520" s="7" t="inlineStr">
        <is>
          <t>estandar</t>
        </is>
      </c>
      <c r="K520" s="7" t="inlineStr">
        <is>
          <t>importado</t>
        </is>
      </c>
      <c r="L520" s="7" t="inlineStr">
        <is>
          <t>Verificado</t>
        </is>
      </c>
      <c r="M520" s="8" t="n">
        <v>1</v>
      </c>
      <c r="N520" s="9" t="n">
        <v>150</v>
      </c>
      <c r="O520" s="9" t="n">
        <v>150</v>
      </c>
      <c r="P520" s="9" t="n">
        <v>150</v>
      </c>
      <c r="Q520" s="7" t="inlineStr">
        <is>
          <t>Sí</t>
        </is>
      </c>
      <c r="R520" s="9">
        <f>IF(N520="","",IF(Q520="Sí",ROUND(N520/1.18,2),N520))</f>
        <v/>
      </c>
      <c r="S520" s="7" t="inlineStr">
        <is>
          <t>2026-09-09</t>
        </is>
      </c>
      <c r="T520" s="5" t="inlineStr">
        <is>
          <t>1 cotización de proveedores</t>
        </is>
      </c>
      <c r="AK520" s="5" t="inlineStr">
        <is>
          <t>medida: 20 x 10 mm</t>
        </is>
      </c>
    </row>
    <row r="521">
      <c r="A521" s="7" t="inlineStr">
        <is>
          <t>MAT-10-115</t>
        </is>
      </c>
      <c r="B521" s="7" t="inlineStr">
        <is>
          <t>Materiales</t>
        </is>
      </c>
      <c r="C521" s="7" t="inlineStr">
        <is>
          <t>Electricidad e iluminación</t>
        </is>
      </c>
      <c r="D521" s="5" t="inlineStr">
        <is>
          <t>Canaleta plástica 25 x 15 mm</t>
        </is>
      </c>
      <c r="E521" s="5" t="inlineStr">
        <is>
          <t>Canalización a la vista, sobre el muro</t>
        </is>
      </c>
      <c r="F521" s="5" t="inlineStr">
        <is>
          <t>Material retirado en almacén</t>
        </is>
      </c>
      <c r="G521" s="5" t="inlineStr">
        <is>
          <t>canaleta, moldura, ducto plástico</t>
        </is>
      </c>
      <c r="H521" s="7" t="inlineStr">
        <is>
          <t>tramo</t>
        </is>
      </c>
      <c r="I521" s="7" t="inlineStr">
        <is>
          <t>Instalaciones</t>
        </is>
      </c>
      <c r="J521" s="7" t="inlineStr">
        <is>
          <t>estandar</t>
        </is>
      </c>
      <c r="K521" s="7" t="inlineStr">
        <is>
          <t>importado</t>
        </is>
      </c>
      <c r="L521" s="7" t="inlineStr">
        <is>
          <t>Verificado</t>
        </is>
      </c>
      <c r="M521" s="8" t="n">
        <v>1</v>
      </c>
      <c r="N521" s="9" t="n">
        <v>200</v>
      </c>
      <c r="O521" s="9" t="n">
        <v>200</v>
      </c>
      <c r="P521" s="9" t="n">
        <v>200</v>
      </c>
      <c r="Q521" s="7" t="inlineStr">
        <is>
          <t>Sí</t>
        </is>
      </c>
      <c r="R521" s="9">
        <f>IF(N521="","",IF(Q521="Sí",ROUND(N521/1.18,2),N521))</f>
        <v/>
      </c>
      <c r="S521" s="7" t="inlineStr">
        <is>
          <t>2026-09-09</t>
        </is>
      </c>
      <c r="T521" s="5" t="inlineStr">
        <is>
          <t>1 cotización de proveedores</t>
        </is>
      </c>
      <c r="AK521" s="5" t="inlineStr">
        <is>
          <t>medida: 25 x 15 mm</t>
        </is>
      </c>
    </row>
    <row r="522">
      <c r="A522" s="7" t="inlineStr">
        <is>
          <t>MAT-10-116</t>
        </is>
      </c>
      <c r="B522" s="7" t="inlineStr">
        <is>
          <t>Materiales</t>
        </is>
      </c>
      <c r="C522" s="7" t="inlineStr">
        <is>
          <t>Electricidad e iluminación</t>
        </is>
      </c>
      <c r="D522" s="5" t="inlineStr">
        <is>
          <t>Canaleta plástica 32 x 15 mm</t>
        </is>
      </c>
      <c r="E522" s="5" t="inlineStr">
        <is>
          <t>Canalización a la vista, sobre el muro</t>
        </is>
      </c>
      <c r="F522" s="5" t="inlineStr">
        <is>
          <t>Material retirado en almacén</t>
        </is>
      </c>
      <c r="G522" s="5" t="inlineStr">
        <is>
          <t>canaleta, moldura, ducto plástico</t>
        </is>
      </c>
      <c r="H522" s="7" t="inlineStr">
        <is>
          <t>tramo</t>
        </is>
      </c>
      <c r="I522" s="7" t="inlineStr">
        <is>
          <t>Instalaciones</t>
        </is>
      </c>
      <c r="J522" s="7" t="inlineStr">
        <is>
          <t>estandar</t>
        </is>
      </c>
      <c r="K522" s="7" t="inlineStr">
        <is>
          <t>importado</t>
        </is>
      </c>
      <c r="L522" s="7" t="inlineStr">
        <is>
          <t>Verificado</t>
        </is>
      </c>
      <c r="M522" s="8" t="n">
        <v>1</v>
      </c>
      <c r="N522" s="9" t="n">
        <v>215</v>
      </c>
      <c r="O522" s="9" t="n">
        <v>215</v>
      </c>
      <c r="P522" s="9" t="n">
        <v>215</v>
      </c>
      <c r="Q522" s="7" t="inlineStr">
        <is>
          <t>Sí</t>
        </is>
      </c>
      <c r="R522" s="9">
        <f>IF(N522="","",IF(Q522="Sí",ROUND(N522/1.18,2),N522))</f>
        <v/>
      </c>
      <c r="S522" s="7" t="inlineStr">
        <is>
          <t>2026-09-09</t>
        </is>
      </c>
      <c r="T522" s="5" t="inlineStr">
        <is>
          <t>1 cotización de proveedores</t>
        </is>
      </c>
      <c r="AK522" s="5" t="inlineStr">
        <is>
          <t>medida: 32 x 15 mm</t>
        </is>
      </c>
    </row>
    <row r="523">
      <c r="A523" s="7" t="inlineStr">
        <is>
          <t>MAT-10-117</t>
        </is>
      </c>
      <c r="B523" s="7" t="inlineStr">
        <is>
          <t>Materiales</t>
        </is>
      </c>
      <c r="C523" s="7" t="inlineStr">
        <is>
          <t>Electricidad e iluminación</t>
        </is>
      </c>
      <c r="D523" s="5" t="inlineStr">
        <is>
          <t>Canaleta plástica 40 x 15 mm</t>
        </is>
      </c>
      <c r="E523" s="5" t="inlineStr">
        <is>
          <t>Canalización a la vista, sobre el muro</t>
        </is>
      </c>
      <c r="F523" s="5" t="inlineStr">
        <is>
          <t>Material retirado en almacén</t>
        </is>
      </c>
      <c r="G523" s="5" t="inlineStr">
        <is>
          <t>canaleta, moldura, ducto plástico</t>
        </is>
      </c>
      <c r="H523" s="7" t="inlineStr">
        <is>
          <t>tramo</t>
        </is>
      </c>
      <c r="I523" s="7" t="inlineStr">
        <is>
          <t>Instalaciones</t>
        </is>
      </c>
      <c r="J523" s="7" t="inlineStr">
        <is>
          <t>estandar</t>
        </is>
      </c>
      <c r="K523" s="7" t="inlineStr">
        <is>
          <t>importado</t>
        </is>
      </c>
      <c r="L523" s="7" t="inlineStr">
        <is>
          <t>Verificado</t>
        </is>
      </c>
      <c r="M523" s="8" t="n">
        <v>1</v>
      </c>
      <c r="N523" s="9" t="n">
        <v>320</v>
      </c>
      <c r="O523" s="9" t="n">
        <v>320</v>
      </c>
      <c r="P523" s="9" t="n">
        <v>320</v>
      </c>
      <c r="Q523" s="7" t="inlineStr">
        <is>
          <t>Sí</t>
        </is>
      </c>
      <c r="R523" s="9">
        <f>IF(N523="","",IF(Q523="Sí",ROUND(N523/1.18,2),N523))</f>
        <v/>
      </c>
      <c r="S523" s="7" t="inlineStr">
        <is>
          <t>2026-09-09</t>
        </is>
      </c>
      <c r="T523" s="5" t="inlineStr">
        <is>
          <t>1 cotización de proveedores</t>
        </is>
      </c>
      <c r="AK523" s="5" t="inlineStr">
        <is>
          <t>medida: 40 x 15 mm</t>
        </is>
      </c>
    </row>
    <row r="524">
      <c r="A524" s="7" t="inlineStr">
        <is>
          <t>MAT-10-118</t>
        </is>
      </c>
      <c r="B524" s="7" t="inlineStr">
        <is>
          <t>Materiales</t>
        </is>
      </c>
      <c r="C524" s="7" t="inlineStr">
        <is>
          <t>Electricidad e iluminación</t>
        </is>
      </c>
      <c r="D524" s="5" t="inlineStr">
        <is>
          <t>Canaleta plástica 60 x 40 mm</t>
        </is>
      </c>
      <c r="E524" s="5" t="inlineStr">
        <is>
          <t>Canalización a la vista, sobre el muro</t>
        </is>
      </c>
      <c r="F524" s="5" t="inlineStr">
        <is>
          <t>Material retirado en almacén</t>
        </is>
      </c>
      <c r="G524" s="5" t="inlineStr">
        <is>
          <t>canaleta, moldura, ducto plástico</t>
        </is>
      </c>
      <c r="H524" s="7" t="inlineStr">
        <is>
          <t>tramo</t>
        </is>
      </c>
      <c r="I524" s="7" t="inlineStr">
        <is>
          <t>Instalaciones</t>
        </is>
      </c>
      <c r="J524" s="7" t="inlineStr">
        <is>
          <t>estandar</t>
        </is>
      </c>
      <c r="K524" s="7" t="inlineStr">
        <is>
          <t>importado</t>
        </is>
      </c>
      <c r="L524" s="7" t="inlineStr">
        <is>
          <t>Verificado</t>
        </is>
      </c>
      <c r="M524" s="8" t="n">
        <v>1</v>
      </c>
      <c r="N524" s="9" t="n">
        <v>550</v>
      </c>
      <c r="O524" s="9" t="n">
        <v>550</v>
      </c>
      <c r="P524" s="9" t="n">
        <v>550</v>
      </c>
      <c r="Q524" s="7" t="inlineStr">
        <is>
          <t>Sí</t>
        </is>
      </c>
      <c r="R524" s="9">
        <f>IF(N524="","",IF(Q524="Sí",ROUND(N524/1.18,2),N524))</f>
        <v/>
      </c>
      <c r="S524" s="7" t="inlineStr">
        <is>
          <t>2026-09-09</t>
        </is>
      </c>
      <c r="T524" s="5" t="inlineStr">
        <is>
          <t>1 cotización de proveedores</t>
        </is>
      </c>
      <c r="AK524" s="5" t="inlineStr">
        <is>
          <t>medida: 60 x 40 mm</t>
        </is>
      </c>
    </row>
    <row r="525">
      <c r="A525" s="7" t="inlineStr">
        <is>
          <t>MAT-10-119</t>
        </is>
      </c>
      <c r="B525" s="7" t="inlineStr">
        <is>
          <t>Materiales</t>
        </is>
      </c>
      <c r="C525" s="7" t="inlineStr">
        <is>
          <t>Electricidad e iluminación</t>
        </is>
      </c>
      <c r="D525" s="5" t="inlineStr">
        <is>
          <t>Canaleta plástica 80 x 40 mm</t>
        </is>
      </c>
      <c r="E525" s="5" t="inlineStr">
        <is>
          <t>Canalización a la vista, sobre el muro</t>
        </is>
      </c>
      <c r="F525" s="5" t="inlineStr">
        <is>
          <t>Material retirado en almacén</t>
        </is>
      </c>
      <c r="G525" s="5" t="inlineStr">
        <is>
          <t>canaleta, moldura, ducto plástico</t>
        </is>
      </c>
      <c r="H525" s="7" t="inlineStr">
        <is>
          <t>tramo</t>
        </is>
      </c>
      <c r="I525" s="7" t="inlineStr">
        <is>
          <t>Instalaciones</t>
        </is>
      </c>
      <c r="J525" s="7" t="inlineStr">
        <is>
          <t>estandar</t>
        </is>
      </c>
      <c r="K525" s="7" t="inlineStr">
        <is>
          <t>importado</t>
        </is>
      </c>
      <c r="L525" s="7" t="inlineStr">
        <is>
          <t>Verificado</t>
        </is>
      </c>
      <c r="M525" s="8" t="n">
        <v>1</v>
      </c>
      <c r="N525" s="9" t="n">
        <v>745</v>
      </c>
      <c r="O525" s="9" t="n">
        <v>745</v>
      </c>
      <c r="P525" s="9" t="n">
        <v>745</v>
      </c>
      <c r="Q525" s="7" t="inlineStr">
        <is>
          <t>Sí</t>
        </is>
      </c>
      <c r="R525" s="9">
        <f>IF(N525="","",IF(Q525="Sí",ROUND(N525/1.18,2),N525))</f>
        <v/>
      </c>
      <c r="S525" s="7" t="inlineStr">
        <is>
          <t>2026-09-09</t>
        </is>
      </c>
      <c r="T525" s="5" t="inlineStr">
        <is>
          <t>1 cotización de proveedores</t>
        </is>
      </c>
      <c r="AK525" s="5" t="inlineStr">
        <is>
          <t>medida: 80 x 40 mm</t>
        </is>
      </c>
    </row>
    <row r="526">
      <c r="A526" s="7" t="inlineStr">
        <is>
          <t>MAT-10-120</t>
        </is>
      </c>
      <c r="B526" s="7" t="inlineStr">
        <is>
          <t>Materiales</t>
        </is>
      </c>
      <c r="C526" s="7" t="inlineStr">
        <is>
          <t>Electricidad e iluminación</t>
        </is>
      </c>
      <c r="D526" s="5" t="inlineStr">
        <is>
          <t>Caja eléctrica octagonal de metal</t>
        </is>
      </c>
      <c r="E526" s="5" t="inlineStr">
        <is>
          <t>Caja de salida o de registro</t>
        </is>
      </c>
      <c r="F526" s="5" t="inlineStr">
        <is>
          <t>Material retirado en almacén</t>
        </is>
      </c>
      <c r="G526" s="5" t="inlineStr">
        <is>
          <t>caja eléctrica, caja de salida, octagonal, rectangular</t>
        </is>
      </c>
      <c r="H526" s="7" t="inlineStr">
        <is>
          <t>unidad</t>
        </is>
      </c>
      <c r="I526" s="7" t="inlineStr">
        <is>
          <t>Instalaciones</t>
        </is>
      </c>
      <c r="J526" s="7" t="inlineStr">
        <is>
          <t>estandar</t>
        </is>
      </c>
      <c r="K526" s="7" t="inlineStr">
        <is>
          <t>importado</t>
        </is>
      </c>
      <c r="L526" s="7" t="inlineStr">
        <is>
          <t>Verificado</t>
        </is>
      </c>
      <c r="M526" s="8" t="n">
        <v>1</v>
      </c>
      <c r="N526" s="9" t="n">
        <v>115</v>
      </c>
      <c r="O526" s="9" t="n">
        <v>115</v>
      </c>
      <c r="P526" s="9" t="n">
        <v>115</v>
      </c>
      <c r="Q526" s="7" t="inlineStr">
        <is>
          <t>Sí</t>
        </is>
      </c>
      <c r="R526" s="9">
        <f>IF(N526="","",IF(Q526="Sí",ROUND(N526/1.18,2),N526))</f>
        <v/>
      </c>
      <c r="S526" s="7" t="inlineStr">
        <is>
          <t>2026-09-09</t>
        </is>
      </c>
      <c r="T526" s="5" t="inlineStr">
        <is>
          <t>1 cotización de proveedores</t>
        </is>
      </c>
      <c r="U526" s="4" t="inlineStr">
        <is>
          <t>octagonal</t>
        </is>
      </c>
      <c r="AK526" s="5" t="inlineStr">
        <is>
          <t>material: metal</t>
        </is>
      </c>
    </row>
    <row r="527">
      <c r="A527" s="7" t="inlineStr">
        <is>
          <t>MAT-10-121</t>
        </is>
      </c>
      <c r="B527" s="7" t="inlineStr">
        <is>
          <t>Materiales</t>
        </is>
      </c>
      <c r="C527" s="7" t="inlineStr">
        <is>
          <t>Electricidad e iluminación</t>
        </is>
      </c>
      <c r="D527" s="5" t="inlineStr">
        <is>
          <t>Caja eléctrica rectangular de metal 2 x 4</t>
        </is>
      </c>
      <c r="E527" s="5" t="inlineStr">
        <is>
          <t>Caja de salida o de registro</t>
        </is>
      </c>
      <c r="F527" s="5" t="inlineStr">
        <is>
          <t>Material retirado en almacén</t>
        </is>
      </c>
      <c r="G527" s="5" t="inlineStr">
        <is>
          <t>caja eléctrica, caja de salida, octagonal, rectangular</t>
        </is>
      </c>
      <c r="H527" s="7" t="inlineStr">
        <is>
          <t>unidad</t>
        </is>
      </c>
      <c r="I527" s="7" t="inlineStr">
        <is>
          <t>Instalaciones</t>
        </is>
      </c>
      <c r="J527" s="7" t="inlineStr">
        <is>
          <t>estandar</t>
        </is>
      </c>
      <c r="K527" s="7" t="inlineStr">
        <is>
          <t>importado</t>
        </is>
      </c>
      <c r="L527" s="7" t="inlineStr">
        <is>
          <t>Verificado</t>
        </is>
      </c>
      <c r="M527" s="8" t="n">
        <v>1</v>
      </c>
      <c r="N527" s="9" t="n">
        <v>40.5</v>
      </c>
      <c r="O527" s="9" t="n">
        <v>40</v>
      </c>
      <c r="P527" s="9" t="n">
        <v>41</v>
      </c>
      <c r="Q527" s="7" t="inlineStr">
        <is>
          <t>Sí</t>
        </is>
      </c>
      <c r="R527" s="9">
        <f>IF(N527="","",IF(Q527="Sí",ROUND(N527/1.18,2),N527))</f>
        <v/>
      </c>
      <c r="S527" s="7" t="inlineStr">
        <is>
          <t>2026-09-09</t>
        </is>
      </c>
      <c r="T527" s="5" t="inlineStr">
        <is>
          <t>2 cotizaciones de proveedores</t>
        </is>
      </c>
      <c r="U527" s="4" t="inlineStr">
        <is>
          <t>rectangular</t>
        </is>
      </c>
      <c r="AK527" s="5" t="inlineStr">
        <is>
          <t>material: metal · medida: 2 x 4</t>
        </is>
      </c>
    </row>
    <row r="528">
      <c r="A528" s="7" t="inlineStr">
        <is>
          <t>MAT-10-122</t>
        </is>
      </c>
      <c r="B528" s="7" t="inlineStr">
        <is>
          <t>Materiales</t>
        </is>
      </c>
      <c r="C528" s="7" t="inlineStr">
        <is>
          <t>Electricidad e iluminación</t>
        </is>
      </c>
      <c r="D528" s="5" t="inlineStr">
        <is>
          <t>Caja eléctrica rectangular de PVC 2 x 4</t>
        </is>
      </c>
      <c r="E528" s="5" t="inlineStr">
        <is>
          <t>Caja de salida o de registro</t>
        </is>
      </c>
      <c r="F528" s="5" t="inlineStr">
        <is>
          <t>Material retirado en almacén</t>
        </is>
      </c>
      <c r="G528" s="5" t="inlineStr">
        <is>
          <t>caja eléctrica, caja de salida, octagonal, rectangular</t>
        </is>
      </c>
      <c r="H528" s="7" t="inlineStr">
        <is>
          <t>unidad</t>
        </is>
      </c>
      <c r="I528" s="7" t="inlineStr">
        <is>
          <t>Instalaciones</t>
        </is>
      </c>
      <c r="J528" s="7" t="inlineStr">
        <is>
          <t>estandar</t>
        </is>
      </c>
      <c r="K528" s="7" t="inlineStr">
        <is>
          <t>importado</t>
        </is>
      </c>
      <c r="L528" s="7" t="inlineStr">
        <is>
          <t>Verificado</t>
        </is>
      </c>
      <c r="M528" s="8" t="n">
        <v>1</v>
      </c>
      <c r="N528" s="9" t="n">
        <v>45.01</v>
      </c>
      <c r="O528" s="9" t="n">
        <v>45.01</v>
      </c>
      <c r="P528" s="9" t="n">
        <v>45.01</v>
      </c>
      <c r="Q528" s="7" t="inlineStr">
        <is>
          <t>Sí</t>
        </is>
      </c>
      <c r="R528" s="9">
        <f>IF(N528="","",IF(Q528="Sí",ROUND(N528/1.18,2),N528))</f>
        <v/>
      </c>
      <c r="S528" s="7" t="inlineStr">
        <is>
          <t>2026-09-09</t>
        </is>
      </c>
      <c r="T528" s="5" t="inlineStr">
        <is>
          <t>1 cotización de proveedores</t>
        </is>
      </c>
      <c r="U528" s="4" t="inlineStr">
        <is>
          <t>rectangular</t>
        </is>
      </c>
      <c r="AK528" s="5" t="inlineStr">
        <is>
          <t>material: PVC · medida: 2 x 4</t>
        </is>
      </c>
    </row>
    <row r="529">
      <c r="A529" s="7" t="inlineStr">
        <is>
          <t>MAT-10-123</t>
        </is>
      </c>
      <c r="B529" s="7" t="inlineStr">
        <is>
          <t>Materiales</t>
        </is>
      </c>
      <c r="C529" s="7" t="inlineStr">
        <is>
          <t>Electricidad e iluminación</t>
        </is>
      </c>
      <c r="D529" s="5" t="inlineStr">
        <is>
          <t>Abrazadera para tubo eléctrico 1/2"</t>
        </is>
      </c>
      <c r="E529" s="5" t="inlineStr">
        <is>
          <t>Fija el tubo al muro o al techo</t>
        </is>
      </c>
      <c r="F529" s="5" t="inlineStr">
        <is>
          <t>Material retirado en almacén</t>
        </is>
      </c>
      <c r="G529" s="5" t="inlineStr">
        <is>
          <t>abrazadera, grapa de tubo, clamp</t>
        </is>
      </c>
      <c r="H529" s="7" t="inlineStr">
        <is>
          <t>unidad</t>
        </is>
      </c>
      <c r="I529" s="7" t="inlineStr">
        <is>
          <t>Instalaciones</t>
        </is>
      </c>
      <c r="J529" s="7" t="inlineStr">
        <is>
          <t>estandar</t>
        </is>
      </c>
      <c r="K529" s="7" t="inlineStr">
        <is>
          <t>importado</t>
        </is>
      </c>
      <c r="L529" s="7" t="inlineStr">
        <is>
          <t>Verificado</t>
        </is>
      </c>
      <c r="M529" s="8" t="n">
        <v>1</v>
      </c>
      <c r="N529" s="9" t="n">
        <v>4</v>
      </c>
      <c r="O529" s="9" t="n">
        <v>4</v>
      </c>
      <c r="P529" s="9" t="n">
        <v>4</v>
      </c>
      <c r="Q529" s="7" t="inlineStr">
        <is>
          <t>Sí</t>
        </is>
      </c>
      <c r="R529" s="9">
        <f>IF(N529="","",IF(Q529="Sí",ROUND(N529/1.18,2),N529))</f>
        <v/>
      </c>
      <c r="S529" s="7" t="inlineStr">
        <is>
          <t>2026-09-09</t>
        </is>
      </c>
      <c r="T529" s="5" t="inlineStr">
        <is>
          <t>1 cotización de proveedores</t>
        </is>
      </c>
      <c r="AK529" s="5" t="inlineStr">
        <is>
          <t>medida: 1/2"</t>
        </is>
      </c>
    </row>
    <row r="530">
      <c r="A530" s="7" t="inlineStr">
        <is>
          <t>MAT-10-124</t>
        </is>
      </c>
      <c r="B530" s="7" t="inlineStr">
        <is>
          <t>Materiales</t>
        </is>
      </c>
      <c r="C530" s="7" t="inlineStr">
        <is>
          <t>Electricidad e iluminación</t>
        </is>
      </c>
      <c r="D530" s="5" t="inlineStr">
        <is>
          <t>Abrazadera para tubo eléctrico 1/2", 2 huecos</t>
        </is>
      </c>
      <c r="E530" s="5" t="inlineStr">
        <is>
          <t>Fija el tubo al muro o al techo</t>
        </is>
      </c>
      <c r="F530" s="5" t="inlineStr">
        <is>
          <t>Material retirado en almacén</t>
        </is>
      </c>
      <c r="G530" s="5" t="inlineStr">
        <is>
          <t>abrazadera, grapa de tubo, clamp</t>
        </is>
      </c>
      <c r="H530" s="7" t="inlineStr">
        <is>
          <t>unidad</t>
        </is>
      </c>
      <c r="I530" s="7" t="inlineStr">
        <is>
          <t>Instalaciones</t>
        </is>
      </c>
      <c r="J530" s="7" t="inlineStr">
        <is>
          <t>estandar</t>
        </is>
      </c>
      <c r="K530" s="7" t="inlineStr">
        <is>
          <t>importado</t>
        </is>
      </c>
      <c r="L530" s="7" t="inlineStr">
        <is>
          <t>Verificado</t>
        </is>
      </c>
      <c r="M530" s="8" t="n">
        <v>1</v>
      </c>
      <c r="N530" s="9" t="n">
        <v>5</v>
      </c>
      <c r="O530" s="9" t="n">
        <v>5</v>
      </c>
      <c r="P530" s="9" t="n">
        <v>5</v>
      </c>
      <c r="Q530" s="7" t="inlineStr">
        <is>
          <t>Sí</t>
        </is>
      </c>
      <c r="R530" s="9">
        <f>IF(N530="","",IF(Q530="Sí",ROUND(N530/1.18,2),N530))</f>
        <v/>
      </c>
      <c r="S530" s="7" t="inlineStr">
        <is>
          <t>2026-09-09</t>
        </is>
      </c>
      <c r="T530" s="5" t="inlineStr">
        <is>
          <t>1 cotización de proveedores</t>
        </is>
      </c>
      <c r="AK530" s="5" t="inlineStr">
        <is>
          <t>medida: 1/2" · huecos: 2</t>
        </is>
      </c>
    </row>
    <row r="531">
      <c r="A531" s="7" t="inlineStr">
        <is>
          <t>MAT-10-125</t>
        </is>
      </c>
      <c r="B531" s="7" t="inlineStr">
        <is>
          <t>Materiales</t>
        </is>
      </c>
      <c r="C531" s="7" t="inlineStr">
        <is>
          <t>Electricidad e iluminación</t>
        </is>
      </c>
      <c r="D531" s="5" t="inlineStr">
        <is>
          <t>Abrazadera para tubo eléctrico 1"</t>
        </is>
      </c>
      <c r="E531" s="5" t="inlineStr">
        <is>
          <t>Fija el tubo al muro o al techo</t>
        </is>
      </c>
      <c r="F531" s="5" t="inlineStr">
        <is>
          <t>Material retirado en almacén</t>
        </is>
      </c>
      <c r="G531" s="5" t="inlineStr">
        <is>
          <t>abrazadera, grapa de tubo, clamp</t>
        </is>
      </c>
      <c r="H531" s="7" t="inlineStr">
        <is>
          <t>unidad</t>
        </is>
      </c>
      <c r="I531" s="7" t="inlineStr">
        <is>
          <t>Instalaciones</t>
        </is>
      </c>
      <c r="J531" s="7" t="inlineStr">
        <is>
          <t>estandar</t>
        </is>
      </c>
      <c r="K531" s="7" t="inlineStr">
        <is>
          <t>importado</t>
        </is>
      </c>
      <c r="L531" s="7" t="inlineStr">
        <is>
          <t>Verificado</t>
        </is>
      </c>
      <c r="M531" s="8" t="n">
        <v>1</v>
      </c>
      <c r="N531" s="9" t="n">
        <v>7</v>
      </c>
      <c r="O531" s="9" t="n">
        <v>7</v>
      </c>
      <c r="P531" s="9" t="n">
        <v>7</v>
      </c>
      <c r="Q531" s="7" t="inlineStr">
        <is>
          <t>Sí</t>
        </is>
      </c>
      <c r="R531" s="9">
        <f>IF(N531="","",IF(Q531="Sí",ROUND(N531/1.18,2),N531))</f>
        <v/>
      </c>
      <c r="S531" s="7" t="inlineStr">
        <is>
          <t>2026-09-09</t>
        </is>
      </c>
      <c r="T531" s="5" t="inlineStr">
        <is>
          <t>1 cotización de proveedores</t>
        </is>
      </c>
      <c r="AK531" s="5" t="inlineStr">
        <is>
          <t>medida: 1"</t>
        </is>
      </c>
    </row>
    <row r="532">
      <c r="A532" s="7" t="inlineStr">
        <is>
          <t>MAT-10-126</t>
        </is>
      </c>
      <c r="B532" s="7" t="inlineStr">
        <is>
          <t>Materiales</t>
        </is>
      </c>
      <c r="C532" s="7" t="inlineStr">
        <is>
          <t>Electricidad e iluminación</t>
        </is>
      </c>
      <c r="D532" s="5" t="inlineStr">
        <is>
          <t>Abrazadera para tubo eléctrico 2"</t>
        </is>
      </c>
      <c r="E532" s="5" t="inlineStr">
        <is>
          <t>Fija el tubo al muro o al techo</t>
        </is>
      </c>
      <c r="F532" s="5" t="inlineStr">
        <is>
          <t>Material retirado en almacén</t>
        </is>
      </c>
      <c r="G532" s="5" t="inlineStr">
        <is>
          <t>abrazadera, grapa de tubo, clamp</t>
        </is>
      </c>
      <c r="H532" s="7" t="inlineStr">
        <is>
          <t>unidad</t>
        </is>
      </c>
      <c r="I532" s="7" t="inlineStr">
        <is>
          <t>Instalaciones</t>
        </is>
      </c>
      <c r="J532" s="7" t="inlineStr">
        <is>
          <t>estandar</t>
        </is>
      </c>
      <c r="K532" s="7" t="inlineStr">
        <is>
          <t>importado</t>
        </is>
      </c>
      <c r="L532" s="7" t="inlineStr">
        <is>
          <t>Verificado</t>
        </is>
      </c>
      <c r="M532" s="8" t="n">
        <v>1</v>
      </c>
      <c r="N532" s="9" t="n">
        <v>35</v>
      </c>
      <c r="O532" s="9" t="n">
        <v>35</v>
      </c>
      <c r="P532" s="9" t="n">
        <v>35</v>
      </c>
      <c r="Q532" s="7" t="inlineStr">
        <is>
          <t>Sí</t>
        </is>
      </c>
      <c r="R532" s="9">
        <f>IF(N532="","",IF(Q532="Sí",ROUND(N532/1.18,2),N532))</f>
        <v/>
      </c>
      <c r="S532" s="7" t="inlineStr">
        <is>
          <t>2026-09-09</t>
        </is>
      </c>
      <c r="T532" s="5" t="inlineStr">
        <is>
          <t>1 cotización de proveedores</t>
        </is>
      </c>
      <c r="AK532" s="5" t="inlineStr">
        <is>
          <t>medida: 2"</t>
        </is>
      </c>
    </row>
    <row r="533">
      <c r="A533" s="7" t="inlineStr">
        <is>
          <t>MAT-10-127</t>
        </is>
      </c>
      <c r="B533" s="7" t="inlineStr">
        <is>
          <t>Materiales</t>
        </is>
      </c>
      <c r="C533" s="7" t="inlineStr">
        <is>
          <t>Electricidad e iluminación</t>
        </is>
      </c>
      <c r="D533" s="5" t="inlineStr">
        <is>
          <t>Abrazadera para tubo eléctrico 3/4"</t>
        </is>
      </c>
      <c r="E533" s="5" t="inlineStr">
        <is>
          <t>Fija el tubo al muro o al techo</t>
        </is>
      </c>
      <c r="F533" s="5" t="inlineStr">
        <is>
          <t>Material retirado en almacén</t>
        </is>
      </c>
      <c r="G533" s="5" t="inlineStr">
        <is>
          <t>abrazadera, grapa de tubo, clamp</t>
        </is>
      </c>
      <c r="H533" s="7" t="inlineStr">
        <is>
          <t>unidad</t>
        </is>
      </c>
      <c r="I533" s="7" t="inlineStr">
        <is>
          <t>Instalaciones</t>
        </is>
      </c>
      <c r="J533" s="7" t="inlineStr">
        <is>
          <t>estandar</t>
        </is>
      </c>
      <c r="K533" s="7" t="inlineStr">
        <is>
          <t>importado</t>
        </is>
      </c>
      <c r="L533" s="7" t="inlineStr">
        <is>
          <t>Verificado</t>
        </is>
      </c>
      <c r="M533" s="8" t="n">
        <v>1</v>
      </c>
      <c r="N533" s="9" t="n">
        <v>4</v>
      </c>
      <c r="O533" s="9" t="n">
        <v>4</v>
      </c>
      <c r="P533" s="9" t="n">
        <v>4</v>
      </c>
      <c r="Q533" s="7" t="inlineStr">
        <is>
          <t>Sí</t>
        </is>
      </c>
      <c r="R533" s="9">
        <f>IF(N533="","",IF(Q533="Sí",ROUND(N533/1.18,2),N533))</f>
        <v/>
      </c>
      <c r="S533" s="7" t="inlineStr">
        <is>
          <t>2026-09-09</t>
        </is>
      </c>
      <c r="T533" s="5" t="inlineStr">
        <is>
          <t>1 cotización de proveedores</t>
        </is>
      </c>
      <c r="AK533" s="5" t="inlineStr">
        <is>
          <t>medida: 3/4"</t>
        </is>
      </c>
    </row>
    <row r="534">
      <c r="A534" s="7" t="inlineStr">
        <is>
          <t>MAT-10-128</t>
        </is>
      </c>
      <c r="B534" s="7" t="inlineStr">
        <is>
          <t>Materiales</t>
        </is>
      </c>
      <c r="C534" s="7" t="inlineStr">
        <is>
          <t>Electricidad e iluminación</t>
        </is>
      </c>
      <c r="D534" s="5" t="inlineStr">
        <is>
          <t>Abrazadera para tubo eléctrico 3"</t>
        </is>
      </c>
      <c r="E534" s="5" t="inlineStr">
        <is>
          <t>Fija el tubo al muro o al techo</t>
        </is>
      </c>
      <c r="F534" s="5" t="inlineStr">
        <is>
          <t>Material retirado en almacén</t>
        </is>
      </c>
      <c r="G534" s="5" t="inlineStr">
        <is>
          <t>abrazadera, grapa de tubo, clamp</t>
        </is>
      </c>
      <c r="H534" s="7" t="inlineStr">
        <is>
          <t>unidad</t>
        </is>
      </c>
      <c r="I534" s="7" t="inlineStr">
        <is>
          <t>Instalaciones</t>
        </is>
      </c>
      <c r="J534" s="7" t="inlineStr">
        <is>
          <t>estandar</t>
        </is>
      </c>
      <c r="K534" s="7" t="inlineStr">
        <is>
          <t>importado</t>
        </is>
      </c>
      <c r="L534" s="7" t="inlineStr">
        <is>
          <t>Verificado</t>
        </is>
      </c>
      <c r="M534" s="8" t="n">
        <v>1</v>
      </c>
      <c r="N534" s="9" t="n">
        <v>64.98999999999999</v>
      </c>
      <c r="O534" s="9" t="n">
        <v>64.98999999999999</v>
      </c>
      <c r="P534" s="9" t="n">
        <v>64.98999999999999</v>
      </c>
      <c r="Q534" s="7" t="inlineStr">
        <is>
          <t>Sí</t>
        </is>
      </c>
      <c r="R534" s="9">
        <f>IF(N534="","",IF(Q534="Sí",ROUND(N534/1.18,2),N534))</f>
        <v/>
      </c>
      <c r="S534" s="7" t="inlineStr">
        <is>
          <t>2026-09-09</t>
        </is>
      </c>
      <c r="T534" s="5" t="inlineStr">
        <is>
          <t>1 cotización de proveedores</t>
        </is>
      </c>
      <c r="AK534" s="5" t="inlineStr">
        <is>
          <t>medida: 3"</t>
        </is>
      </c>
    </row>
    <row r="535">
      <c r="A535" s="7" t="inlineStr">
        <is>
          <t>MAT-10-129</t>
        </is>
      </c>
      <c r="B535" s="7" t="inlineStr">
        <is>
          <t>Materiales</t>
        </is>
      </c>
      <c r="C535" s="7" t="inlineStr">
        <is>
          <t>Electricidad e iluminación</t>
        </is>
      </c>
      <c r="D535" s="5" t="inlineStr">
        <is>
          <t>Codo conduit de PVC 1 1/2"</t>
        </is>
      </c>
      <c r="E535" s="5" t="inlineStr">
        <is>
          <t>Accesorio de la canalización eléctrica de PVC</t>
        </is>
      </c>
      <c r="F535" s="5" t="inlineStr">
        <is>
          <t>Material retirado en almacén</t>
        </is>
      </c>
      <c r="G535" s="5" t="inlineStr">
        <is>
          <t>codo conduit, conduit, canalización eléctrica</t>
        </is>
      </c>
      <c r="H535" s="7" t="inlineStr">
        <is>
          <t>unidad</t>
        </is>
      </c>
      <c r="I535" s="7" t="inlineStr">
        <is>
          <t>Instalaciones</t>
        </is>
      </c>
      <c r="J535" s="7" t="inlineStr">
        <is>
          <t>estandar</t>
        </is>
      </c>
      <c r="K535" s="7" t="inlineStr">
        <is>
          <t>importado</t>
        </is>
      </c>
      <c r="L535" s="7" t="inlineStr">
        <is>
          <t>Verificado</t>
        </is>
      </c>
      <c r="M535" s="8" t="n">
        <v>1</v>
      </c>
      <c r="N535" s="9" t="n">
        <v>45.6</v>
      </c>
      <c r="O535" s="9" t="n">
        <v>45.6</v>
      </c>
      <c r="P535" s="9" t="n">
        <v>45.6</v>
      </c>
      <c r="Q535" s="7" t="inlineStr">
        <is>
          <t>Sí</t>
        </is>
      </c>
      <c r="R535" s="9">
        <f>IF(N535="","",IF(Q535="Sí",ROUND(N535/1.18,2),N535))</f>
        <v/>
      </c>
      <c r="S535" s="7" t="inlineStr">
        <is>
          <t>2026-09-09</t>
        </is>
      </c>
      <c r="T535" s="5" t="inlineStr">
        <is>
          <t>1 cotización de proveedores</t>
        </is>
      </c>
      <c r="AK535" s="5" t="inlineStr">
        <is>
          <t>tipo: codo · medida: 1 1/2"</t>
        </is>
      </c>
    </row>
    <row r="536">
      <c r="A536" s="7" t="inlineStr">
        <is>
          <t>MAT-10-130</t>
        </is>
      </c>
      <c r="B536" s="7" t="inlineStr">
        <is>
          <t>Materiales</t>
        </is>
      </c>
      <c r="C536" s="7" t="inlineStr">
        <is>
          <t>Electricidad e iluminación</t>
        </is>
      </c>
      <c r="D536" s="5" t="inlineStr">
        <is>
          <t>Codo conduit de PVC 1/2"</t>
        </is>
      </c>
      <c r="E536" s="5" t="inlineStr">
        <is>
          <t>Accesorio de la canalización eléctrica de PVC</t>
        </is>
      </c>
      <c r="F536" s="5" t="inlineStr">
        <is>
          <t>Material retirado en almacén</t>
        </is>
      </c>
      <c r="G536" s="5" t="inlineStr">
        <is>
          <t>codo conduit, conduit, canalización eléctrica</t>
        </is>
      </c>
      <c r="H536" s="7" t="inlineStr">
        <is>
          <t>unidad</t>
        </is>
      </c>
      <c r="I536" s="7" t="inlineStr">
        <is>
          <t>Instalaciones</t>
        </is>
      </c>
      <c r="J536" s="7" t="inlineStr">
        <is>
          <t>estandar</t>
        </is>
      </c>
      <c r="K536" s="7" t="inlineStr">
        <is>
          <t>importado</t>
        </is>
      </c>
      <c r="L536" s="7" t="inlineStr">
        <is>
          <t>Verificado</t>
        </is>
      </c>
      <c r="M536" s="8" t="n">
        <v>1</v>
      </c>
      <c r="N536" s="9" t="n">
        <v>8.99</v>
      </c>
      <c r="O536" s="9" t="n">
        <v>8.99</v>
      </c>
      <c r="P536" s="9" t="n">
        <v>8.99</v>
      </c>
      <c r="Q536" s="7" t="inlineStr">
        <is>
          <t>Sí</t>
        </is>
      </c>
      <c r="R536" s="9">
        <f>IF(N536="","",IF(Q536="Sí",ROUND(N536/1.18,2),N536))</f>
        <v/>
      </c>
      <c r="S536" s="7" t="inlineStr">
        <is>
          <t>2026-09-09</t>
        </is>
      </c>
      <c r="T536" s="5" t="inlineStr">
        <is>
          <t>1 cotización de proveedores</t>
        </is>
      </c>
      <c r="AK536" s="5" t="inlineStr">
        <is>
          <t>tipo: codo · medida: 1/2"</t>
        </is>
      </c>
    </row>
    <row r="537">
      <c r="A537" s="7" t="inlineStr">
        <is>
          <t>MAT-10-131</t>
        </is>
      </c>
      <c r="B537" s="7" t="inlineStr">
        <is>
          <t>Materiales</t>
        </is>
      </c>
      <c r="C537" s="7" t="inlineStr">
        <is>
          <t>Electricidad e iluminación</t>
        </is>
      </c>
      <c r="D537" s="5" t="inlineStr">
        <is>
          <t>Codo conduit de PVC 1"</t>
        </is>
      </c>
      <c r="E537" s="5" t="inlineStr">
        <is>
          <t>Accesorio de la canalización eléctrica de PVC</t>
        </is>
      </c>
      <c r="F537" s="5" t="inlineStr">
        <is>
          <t>Material retirado en almacén</t>
        </is>
      </c>
      <c r="G537" s="5" t="inlineStr">
        <is>
          <t>codo conduit, conduit, canalización eléctrica</t>
        </is>
      </c>
      <c r="H537" s="7" t="inlineStr">
        <is>
          <t>unidad</t>
        </is>
      </c>
      <c r="I537" s="7" t="inlineStr">
        <is>
          <t>Instalaciones</t>
        </is>
      </c>
      <c r="J537" s="7" t="inlineStr">
        <is>
          <t>estandar</t>
        </is>
      </c>
      <c r="K537" s="7" t="inlineStr">
        <is>
          <t>importado</t>
        </is>
      </c>
      <c r="L537" s="7" t="inlineStr">
        <is>
          <t>Verificado</t>
        </is>
      </c>
      <c r="M537" s="8" t="n">
        <v>1</v>
      </c>
      <c r="N537" s="9" t="n">
        <v>17.89</v>
      </c>
      <c r="O537" s="9" t="n">
        <v>17.89</v>
      </c>
      <c r="P537" s="9" t="n">
        <v>17.89</v>
      </c>
      <c r="Q537" s="7" t="inlineStr">
        <is>
          <t>Sí</t>
        </is>
      </c>
      <c r="R537" s="9">
        <f>IF(N537="","",IF(Q537="Sí",ROUND(N537/1.18,2),N537))</f>
        <v/>
      </c>
      <c r="S537" s="7" t="inlineStr">
        <is>
          <t>2026-09-09</t>
        </is>
      </c>
      <c r="T537" s="5" t="inlineStr">
        <is>
          <t>1 cotización de proveedores</t>
        </is>
      </c>
      <c r="AK537" s="5" t="inlineStr">
        <is>
          <t>tipo: codo · medida: 1"</t>
        </is>
      </c>
    </row>
    <row r="538">
      <c r="A538" s="7" t="inlineStr">
        <is>
          <t>MAT-10-132</t>
        </is>
      </c>
      <c r="B538" s="7" t="inlineStr">
        <is>
          <t>Materiales</t>
        </is>
      </c>
      <c r="C538" s="7" t="inlineStr">
        <is>
          <t>Electricidad e iluminación</t>
        </is>
      </c>
      <c r="D538" s="5" t="inlineStr">
        <is>
          <t>Codo conduit de PVC 2"</t>
        </is>
      </c>
      <c r="E538" s="5" t="inlineStr">
        <is>
          <t>Accesorio de la canalización eléctrica de PVC</t>
        </is>
      </c>
      <c r="F538" s="5" t="inlineStr">
        <is>
          <t>Material retirado en almacén</t>
        </is>
      </c>
      <c r="G538" s="5" t="inlineStr">
        <is>
          <t>codo conduit, conduit, canalización eléctrica</t>
        </is>
      </c>
      <c r="H538" s="7" t="inlineStr">
        <is>
          <t>unidad</t>
        </is>
      </c>
      <c r="I538" s="7" t="inlineStr">
        <is>
          <t>Instalaciones</t>
        </is>
      </c>
      <c r="J538" s="7" t="inlineStr">
        <is>
          <t>estandar</t>
        </is>
      </c>
      <c r="K538" s="7" t="inlineStr">
        <is>
          <t>importado</t>
        </is>
      </c>
      <c r="L538" s="7" t="inlineStr">
        <is>
          <t>Verificado</t>
        </is>
      </c>
      <c r="M538" s="8" t="n">
        <v>1</v>
      </c>
      <c r="N538" s="9" t="n">
        <v>65.88</v>
      </c>
      <c r="O538" s="9" t="n">
        <v>65.88</v>
      </c>
      <c r="P538" s="9" t="n">
        <v>65.88</v>
      </c>
      <c r="Q538" s="7" t="inlineStr">
        <is>
          <t>Sí</t>
        </is>
      </c>
      <c r="R538" s="9">
        <f>IF(N538="","",IF(Q538="Sí",ROUND(N538/1.18,2),N538))</f>
        <v/>
      </c>
      <c r="S538" s="7" t="inlineStr">
        <is>
          <t>2026-09-09</t>
        </is>
      </c>
      <c r="T538" s="5" t="inlineStr">
        <is>
          <t>1 cotización de proveedores</t>
        </is>
      </c>
      <c r="AK538" s="5" t="inlineStr">
        <is>
          <t>tipo: codo · medida: 2"</t>
        </is>
      </c>
    </row>
    <row r="539">
      <c r="A539" s="7" t="inlineStr">
        <is>
          <t>MAT-10-133</t>
        </is>
      </c>
      <c r="B539" s="7" t="inlineStr">
        <is>
          <t>Materiales</t>
        </is>
      </c>
      <c r="C539" s="7" t="inlineStr">
        <is>
          <t>Electricidad e iluminación</t>
        </is>
      </c>
      <c r="D539" s="5" t="inlineStr">
        <is>
          <t>Codo conduit de PVC 3/4"</t>
        </is>
      </c>
      <c r="E539" s="5" t="inlineStr">
        <is>
          <t>Accesorio de la canalización eléctrica de PVC</t>
        </is>
      </c>
      <c r="F539" s="5" t="inlineStr">
        <is>
          <t>Material retirado en almacén</t>
        </is>
      </c>
      <c r="G539" s="5" t="inlineStr">
        <is>
          <t>codo conduit, conduit, canalización eléctrica</t>
        </is>
      </c>
      <c r="H539" s="7" t="inlineStr">
        <is>
          <t>unidad</t>
        </is>
      </c>
      <c r="I539" s="7" t="inlineStr">
        <is>
          <t>Instalaciones</t>
        </is>
      </c>
      <c r="J539" s="7" t="inlineStr">
        <is>
          <t>estandar</t>
        </is>
      </c>
      <c r="K539" s="7" t="inlineStr">
        <is>
          <t>importado</t>
        </is>
      </c>
      <c r="L539" s="7" t="inlineStr">
        <is>
          <t>Verificado</t>
        </is>
      </c>
      <c r="M539" s="8" t="n">
        <v>1</v>
      </c>
      <c r="N539" s="9" t="n">
        <v>10.77</v>
      </c>
      <c r="O539" s="9" t="n">
        <v>10.77</v>
      </c>
      <c r="P539" s="9" t="n">
        <v>10.77</v>
      </c>
      <c r="Q539" s="7" t="inlineStr">
        <is>
          <t>Sí</t>
        </is>
      </c>
      <c r="R539" s="9">
        <f>IF(N539="","",IF(Q539="Sí",ROUND(N539/1.18,2),N539))</f>
        <v/>
      </c>
      <c r="S539" s="7" t="inlineStr">
        <is>
          <t>2026-09-09</t>
        </is>
      </c>
      <c r="T539" s="5" t="inlineStr">
        <is>
          <t>1 cotización de proveedores</t>
        </is>
      </c>
      <c r="AK539" s="5" t="inlineStr">
        <is>
          <t>tipo: codo · medida: 3/4"</t>
        </is>
      </c>
    </row>
    <row r="540">
      <c r="A540" s="7" t="inlineStr">
        <is>
          <t>MAT-10-134</t>
        </is>
      </c>
      <c r="B540" s="7" t="inlineStr">
        <is>
          <t>Materiales</t>
        </is>
      </c>
      <c r="C540" s="7" t="inlineStr">
        <is>
          <t>Electricidad e iluminación</t>
        </is>
      </c>
      <c r="D540" s="5" t="inlineStr">
        <is>
          <t>Codo conduit de PVC 3"</t>
        </is>
      </c>
      <c r="E540" s="5" t="inlineStr">
        <is>
          <t>Accesorio de la canalización eléctrica de PVC</t>
        </is>
      </c>
      <c r="F540" s="5" t="inlineStr">
        <is>
          <t>Material retirado en almacén</t>
        </is>
      </c>
      <c r="G540" s="5" t="inlineStr">
        <is>
          <t>codo conduit, conduit, canalización eléctrica</t>
        </is>
      </c>
      <c r="H540" s="7" t="inlineStr">
        <is>
          <t>unidad</t>
        </is>
      </c>
      <c r="I540" s="7" t="inlineStr">
        <is>
          <t>Instalaciones</t>
        </is>
      </c>
      <c r="J540" s="7" t="inlineStr">
        <is>
          <t>estandar</t>
        </is>
      </c>
      <c r="K540" s="7" t="inlineStr">
        <is>
          <t>importado</t>
        </is>
      </c>
      <c r="L540" s="7" t="inlineStr">
        <is>
          <t>Verificado</t>
        </is>
      </c>
      <c r="M540" s="8" t="n">
        <v>1</v>
      </c>
      <c r="N540" s="9" t="n">
        <v>195.41</v>
      </c>
      <c r="O540" s="9" t="n">
        <v>195.41</v>
      </c>
      <c r="P540" s="9" t="n">
        <v>195.41</v>
      </c>
      <c r="Q540" s="7" t="inlineStr">
        <is>
          <t>Sí</t>
        </is>
      </c>
      <c r="R540" s="9">
        <f>IF(N540="","",IF(Q540="Sí",ROUND(N540/1.18,2),N540))</f>
        <v/>
      </c>
      <c r="S540" s="7" t="inlineStr">
        <is>
          <t>2026-09-09</t>
        </is>
      </c>
      <c r="T540" s="5" t="inlineStr">
        <is>
          <t>1 cotización de proveedores</t>
        </is>
      </c>
      <c r="AK540" s="5" t="inlineStr">
        <is>
          <t>tipo: codo · medida: 3"</t>
        </is>
      </c>
    </row>
    <row r="541">
      <c r="A541" s="7" t="inlineStr">
        <is>
          <t>MAT-10-135</t>
        </is>
      </c>
      <c r="B541" s="7" t="inlineStr">
        <is>
          <t>Materiales</t>
        </is>
      </c>
      <c r="C541" s="7" t="inlineStr">
        <is>
          <t>Electricidad e iluminación</t>
        </is>
      </c>
      <c r="D541" s="5" t="inlineStr">
        <is>
          <t>Codo conduit de PVC 4"</t>
        </is>
      </c>
      <c r="E541" s="5" t="inlineStr">
        <is>
          <t>Accesorio de la canalización eléctrica de PVC</t>
        </is>
      </c>
      <c r="F541" s="5" t="inlineStr">
        <is>
          <t>Material retirado en almacén</t>
        </is>
      </c>
      <c r="G541" s="5" t="inlineStr">
        <is>
          <t>codo conduit, conduit, canalización eléctrica</t>
        </is>
      </c>
      <c r="H541" s="7" t="inlineStr">
        <is>
          <t>unidad</t>
        </is>
      </c>
      <c r="I541" s="7" t="inlineStr">
        <is>
          <t>Instalaciones</t>
        </is>
      </c>
      <c r="J541" s="7" t="inlineStr">
        <is>
          <t>estandar</t>
        </is>
      </c>
      <c r="K541" s="7" t="inlineStr">
        <is>
          <t>importado</t>
        </is>
      </c>
      <c r="L541" s="7" t="inlineStr">
        <is>
          <t>Verificado</t>
        </is>
      </c>
      <c r="M541" s="8" t="n">
        <v>1</v>
      </c>
      <c r="N541" s="9" t="n">
        <v>367.2</v>
      </c>
      <c r="O541" s="9" t="n">
        <v>367.2</v>
      </c>
      <c r="P541" s="9" t="n">
        <v>367.2</v>
      </c>
      <c r="Q541" s="7" t="inlineStr">
        <is>
          <t>Sí</t>
        </is>
      </c>
      <c r="R541" s="9">
        <f>IF(N541="","",IF(Q541="Sí",ROUND(N541/1.18,2),N541))</f>
        <v/>
      </c>
      <c r="S541" s="7" t="inlineStr">
        <is>
          <t>2026-09-09</t>
        </is>
      </c>
      <c r="T541" s="5" t="inlineStr">
        <is>
          <t>1 cotización de proveedores</t>
        </is>
      </c>
      <c r="AK541" s="5" t="inlineStr">
        <is>
          <t>tipo: codo · medida: 4"</t>
        </is>
      </c>
    </row>
    <row r="542">
      <c r="A542" s="7" t="inlineStr">
        <is>
          <t>MAT-10-136</t>
        </is>
      </c>
      <c r="B542" s="7" t="inlineStr">
        <is>
          <t>Materiales</t>
        </is>
      </c>
      <c r="C542" s="7" t="inlineStr">
        <is>
          <t>Electricidad e iluminación</t>
        </is>
      </c>
      <c r="D542" s="5" t="inlineStr">
        <is>
          <t>Abrazadera plástica de 10"</t>
        </is>
      </c>
      <c r="E542" s="5" t="inlineStr">
        <is>
          <t>Amarre plástico. La ficha no declara cuántas trae el paquete</t>
        </is>
      </c>
      <c r="F542" s="5" t="inlineStr">
        <is>
          <t>Material retirado en almacén</t>
        </is>
      </c>
      <c r="G542" s="5" t="inlineStr">
        <is>
          <t>abrazadera plástica, tie wrap, amarre, cincho</t>
        </is>
      </c>
      <c r="H542" s="7" t="inlineStr">
        <is>
          <t>paquete</t>
        </is>
      </c>
      <c r="I542" s="7" t="inlineStr">
        <is>
          <t>Instalaciones</t>
        </is>
      </c>
      <c r="J542" s="7" t="inlineStr">
        <is>
          <t>estandar</t>
        </is>
      </c>
      <c r="K542" s="7" t="inlineStr">
        <is>
          <t>importado</t>
        </is>
      </c>
      <c r="L542" s="7" t="inlineStr">
        <is>
          <t>Verificado</t>
        </is>
      </c>
      <c r="M542" s="8" t="n">
        <v>1</v>
      </c>
      <c r="N542" s="9" t="n">
        <v>150</v>
      </c>
      <c r="O542" s="9" t="n">
        <v>150</v>
      </c>
      <c r="P542" s="9" t="n">
        <v>150</v>
      </c>
      <c r="Q542" s="7" t="inlineStr">
        <is>
          <t>Sí</t>
        </is>
      </c>
      <c r="R542" s="9">
        <f>IF(N542="","",IF(Q542="Sí",ROUND(N542/1.18,2),N542))</f>
        <v/>
      </c>
      <c r="S542" s="7" t="inlineStr">
        <is>
          <t>2026-09-09</t>
        </is>
      </c>
      <c r="T542" s="5" t="inlineStr">
        <is>
          <t>1 cotización de proveedores</t>
        </is>
      </c>
      <c r="AK542" s="5" t="inlineStr">
        <is>
          <t>largo_pulg: 10</t>
        </is>
      </c>
    </row>
    <row r="543">
      <c r="A543" s="7" t="inlineStr">
        <is>
          <t>MAT-10-137</t>
        </is>
      </c>
      <c r="B543" s="7" t="inlineStr">
        <is>
          <t>Materiales</t>
        </is>
      </c>
      <c r="C543" s="7" t="inlineStr">
        <is>
          <t>Electricidad e iluminación</t>
        </is>
      </c>
      <c r="D543" s="5" t="inlineStr">
        <is>
          <t>Abrazadera plástica de 12"</t>
        </is>
      </c>
      <c r="E543" s="5" t="inlineStr">
        <is>
          <t>Amarre plástico. La ficha no declara cuántas trae el paquete</t>
        </is>
      </c>
      <c r="F543" s="5" t="inlineStr">
        <is>
          <t>Material retirado en almacén</t>
        </is>
      </c>
      <c r="G543" s="5" t="inlineStr">
        <is>
          <t>abrazadera plástica, tie wrap, amarre, cincho</t>
        </is>
      </c>
      <c r="H543" s="7" t="inlineStr">
        <is>
          <t>paquete</t>
        </is>
      </c>
      <c r="I543" s="7" t="inlineStr">
        <is>
          <t>Instalaciones</t>
        </is>
      </c>
      <c r="J543" s="7" t="inlineStr">
        <is>
          <t>estandar</t>
        </is>
      </c>
      <c r="K543" s="7" t="inlineStr">
        <is>
          <t>importado</t>
        </is>
      </c>
      <c r="L543" s="7" t="inlineStr">
        <is>
          <t>Verificado</t>
        </is>
      </c>
      <c r="M543" s="8" t="n">
        <v>1</v>
      </c>
      <c r="N543" s="9" t="n">
        <v>2.42</v>
      </c>
      <c r="O543" s="9" t="n">
        <v>1.99</v>
      </c>
      <c r="P543" s="9" t="n">
        <v>2.86</v>
      </c>
      <c r="Q543" s="7" t="inlineStr">
        <is>
          <t>Sí</t>
        </is>
      </c>
      <c r="R543" s="9">
        <f>IF(N543="","",IF(Q543="Sí",ROUND(N543/1.18,2),N543))</f>
        <v/>
      </c>
      <c r="S543" s="7" t="inlineStr">
        <is>
          <t>2026-09-09</t>
        </is>
      </c>
      <c r="T543" s="5" t="inlineStr">
        <is>
          <t>2 cotizaciones de proveedores</t>
        </is>
      </c>
      <c r="AK543" s="5" t="inlineStr">
        <is>
          <t>largo_pulg: 12</t>
        </is>
      </c>
    </row>
    <row r="544">
      <c r="A544" s="7" t="inlineStr">
        <is>
          <t>MAT-10-138</t>
        </is>
      </c>
      <c r="B544" s="7" t="inlineStr">
        <is>
          <t>Materiales</t>
        </is>
      </c>
      <c r="C544" s="7" t="inlineStr">
        <is>
          <t>Electricidad e iluminación</t>
        </is>
      </c>
      <c r="D544" s="5" t="inlineStr">
        <is>
          <t>Abrazadera plástica de 8"</t>
        </is>
      </c>
      <c r="E544" s="5" t="inlineStr">
        <is>
          <t>Amarre plástico. La ficha no declara cuántas trae el paquete</t>
        </is>
      </c>
      <c r="F544" s="5" t="inlineStr">
        <is>
          <t>Material retirado en almacén</t>
        </is>
      </c>
      <c r="G544" s="5" t="inlineStr">
        <is>
          <t>abrazadera plástica, tie wrap, amarre, cincho</t>
        </is>
      </c>
      <c r="H544" s="7" t="inlineStr">
        <is>
          <t>paquete</t>
        </is>
      </c>
      <c r="I544" s="7" t="inlineStr">
        <is>
          <t>Instalaciones</t>
        </is>
      </c>
      <c r="J544" s="7" t="inlineStr">
        <is>
          <t>estandar</t>
        </is>
      </c>
      <c r="K544" s="7" t="inlineStr">
        <is>
          <t>importado</t>
        </is>
      </c>
      <c r="L544" s="7" t="inlineStr">
        <is>
          <t>Verificado</t>
        </is>
      </c>
      <c r="M544" s="8" t="n">
        <v>1</v>
      </c>
      <c r="N544" s="9" t="n">
        <v>95</v>
      </c>
      <c r="O544" s="9" t="n">
        <v>85</v>
      </c>
      <c r="P544" s="9" t="n">
        <v>105</v>
      </c>
      <c r="Q544" s="7" t="inlineStr">
        <is>
          <t>Sí</t>
        </is>
      </c>
      <c r="R544" s="9">
        <f>IF(N544="","",IF(Q544="Sí",ROUND(N544/1.18,2),N544))</f>
        <v/>
      </c>
      <c r="S544" s="7" t="inlineStr">
        <is>
          <t>2026-09-09</t>
        </is>
      </c>
      <c r="T544" s="5" t="inlineStr">
        <is>
          <t>2 cotizaciones de proveedores</t>
        </is>
      </c>
      <c r="AK544" s="5" t="inlineStr">
        <is>
          <t>largo_pulg: 8</t>
        </is>
      </c>
    </row>
    <row r="545">
      <c r="A545" s="7" t="inlineStr">
        <is>
          <t>MAT-10-139</t>
        </is>
      </c>
      <c r="B545" s="7" t="inlineStr">
        <is>
          <t>Materiales</t>
        </is>
      </c>
      <c r="C545" s="7" t="inlineStr">
        <is>
          <t>Electricidad e iluminación</t>
        </is>
      </c>
      <c r="D545" s="5" t="inlineStr">
        <is>
          <t>Cinta aislante 15 mts</t>
        </is>
      </c>
      <c r="E545" s="5" t="inlineStr">
        <is>
          <t>Cinta de PVC para empalmes</t>
        </is>
      </c>
      <c r="F545" s="5" t="inlineStr">
        <is>
          <t>Material retirado en almacén</t>
        </is>
      </c>
      <c r="G545" s="5" t="inlineStr">
        <is>
          <t>cinta aislante, tape, cinta eléctrica</t>
        </is>
      </c>
      <c r="H545" s="7" t="inlineStr">
        <is>
          <t>rollo</t>
        </is>
      </c>
      <c r="I545" s="7" t="inlineStr">
        <is>
          <t>Instalaciones</t>
        </is>
      </c>
      <c r="J545" s="7" t="inlineStr">
        <is>
          <t>estandar</t>
        </is>
      </c>
      <c r="K545" s="7" t="inlineStr">
        <is>
          <t>importado</t>
        </is>
      </c>
      <c r="L545" s="7" t="inlineStr">
        <is>
          <t>Verificado</t>
        </is>
      </c>
      <c r="M545" s="8" t="n">
        <v>1</v>
      </c>
      <c r="N545" s="9" t="n">
        <v>1125</v>
      </c>
      <c r="O545" s="9" t="n">
        <v>1125</v>
      </c>
      <c r="P545" s="9" t="n">
        <v>1125</v>
      </c>
      <c r="Q545" s="7" t="inlineStr">
        <is>
          <t>Sí</t>
        </is>
      </c>
      <c r="R545" s="9">
        <f>IF(N545="","",IF(Q545="Sí",ROUND(N545/1.18,2),N545))</f>
        <v/>
      </c>
      <c r="S545" s="7" t="inlineStr">
        <is>
          <t>2026-09-09</t>
        </is>
      </c>
      <c r="T545" s="5" t="inlineStr">
        <is>
          <t>1 cotización de proveedores</t>
        </is>
      </c>
      <c r="AK545" s="5" t="inlineStr">
        <is>
          <t>medida: 15 mts</t>
        </is>
      </c>
    </row>
    <row r="546">
      <c r="A546" s="7" t="inlineStr">
        <is>
          <t>MAT-10-140</t>
        </is>
      </c>
      <c r="B546" s="7" t="inlineStr">
        <is>
          <t>Materiales</t>
        </is>
      </c>
      <c r="C546" s="7" t="inlineStr">
        <is>
          <t>Electricidad e iluminación</t>
        </is>
      </c>
      <c r="D546" s="5" t="inlineStr">
        <is>
          <t>Cinta aislante 3 m</t>
        </is>
      </c>
      <c r="E546" s="5" t="inlineStr">
        <is>
          <t>Cinta de PVC para empalmes</t>
        </is>
      </c>
      <c r="F546" s="5" t="inlineStr">
        <is>
          <t>Material retirado en almacén</t>
        </is>
      </c>
      <c r="G546" s="5" t="inlineStr">
        <is>
          <t>cinta aislante, tape, cinta eléctrica</t>
        </is>
      </c>
      <c r="H546" s="7" t="inlineStr">
        <is>
          <t>rollo</t>
        </is>
      </c>
      <c r="I546" s="7" t="inlineStr">
        <is>
          <t>Instalaciones</t>
        </is>
      </c>
      <c r="J546" s="7" t="inlineStr">
        <is>
          <t>estandar</t>
        </is>
      </c>
      <c r="K546" s="7" t="inlineStr">
        <is>
          <t>importado</t>
        </is>
      </c>
      <c r="L546" s="7" t="inlineStr">
        <is>
          <t>Verificado</t>
        </is>
      </c>
      <c r="M546" s="8" t="n">
        <v>1</v>
      </c>
      <c r="N546" s="9" t="n">
        <v>787.5</v>
      </c>
      <c r="O546" s="9" t="n">
        <v>135</v>
      </c>
      <c r="P546" s="9" t="n">
        <v>2115</v>
      </c>
      <c r="Q546" s="7" t="inlineStr">
        <is>
          <t>Sí</t>
        </is>
      </c>
      <c r="R546" s="9">
        <f>IF(N546="","",IF(Q546="Sí",ROUND(N546/1.18,2),N546))</f>
        <v/>
      </c>
      <c r="S546" s="7" t="inlineStr">
        <is>
          <t>2026-09-09</t>
        </is>
      </c>
      <c r="T546" s="5" t="inlineStr">
        <is>
          <t>4 cotizaciones de proveedores</t>
        </is>
      </c>
      <c r="AK546" s="5" t="inlineStr">
        <is>
          <t>medida: 3 m</t>
        </is>
      </c>
    </row>
    <row r="547">
      <c r="A547" s="7" t="inlineStr">
        <is>
          <t>MAT-10-141</t>
        </is>
      </c>
      <c r="B547" s="7" t="inlineStr">
        <is>
          <t>Materiales</t>
        </is>
      </c>
      <c r="C547" s="7" t="inlineStr">
        <is>
          <t>Electricidad e iluminación</t>
        </is>
      </c>
      <c r="D547" s="5" t="inlineStr">
        <is>
          <t>Cinta aislante 30 mts</t>
        </is>
      </c>
      <c r="E547" s="5" t="inlineStr">
        <is>
          <t>Cinta de PVC para empalmes</t>
        </is>
      </c>
      <c r="F547" s="5" t="inlineStr">
        <is>
          <t>Material retirado en almacén</t>
        </is>
      </c>
      <c r="G547" s="5" t="inlineStr">
        <is>
          <t>cinta aislante, tape, cinta eléctrica</t>
        </is>
      </c>
      <c r="H547" s="7" t="inlineStr">
        <is>
          <t>rollo</t>
        </is>
      </c>
      <c r="I547" s="7" t="inlineStr">
        <is>
          <t>Instalaciones</t>
        </is>
      </c>
      <c r="J547" s="7" t="inlineStr">
        <is>
          <t>estandar</t>
        </is>
      </c>
      <c r="K547" s="7" t="inlineStr">
        <is>
          <t>importado</t>
        </is>
      </c>
      <c r="L547" s="7" t="inlineStr">
        <is>
          <t>Verificado</t>
        </is>
      </c>
      <c r="M547" s="8" t="n">
        <v>1</v>
      </c>
      <c r="N547" s="9" t="n">
        <v>1730</v>
      </c>
      <c r="O547" s="9" t="n">
        <v>1730</v>
      </c>
      <c r="P547" s="9" t="n">
        <v>1730</v>
      </c>
      <c r="Q547" s="7" t="inlineStr">
        <is>
          <t>Sí</t>
        </is>
      </c>
      <c r="R547" s="9">
        <f>IF(N547="","",IF(Q547="Sí",ROUND(N547/1.18,2),N547))</f>
        <v/>
      </c>
      <c r="S547" s="7" t="inlineStr">
        <is>
          <t>2026-09-09</t>
        </is>
      </c>
      <c r="T547" s="5" t="inlineStr">
        <is>
          <t>1 cotización de proveedores</t>
        </is>
      </c>
      <c r="AK547" s="5" t="inlineStr">
        <is>
          <t>medida: 30 mts</t>
        </is>
      </c>
    </row>
    <row r="548">
      <c r="A548" s="7" t="inlineStr">
        <is>
          <t>MAT-10-142</t>
        </is>
      </c>
      <c r="B548" s="7" t="inlineStr">
        <is>
          <t>Materiales</t>
        </is>
      </c>
      <c r="C548" s="7" t="inlineStr">
        <is>
          <t>Electricidad e iluminación</t>
        </is>
      </c>
      <c r="D548" s="5" t="inlineStr">
        <is>
          <t>Cable THHN #14, rollo 100 pies</t>
        </is>
      </c>
      <c r="E548" s="5" t="inlineStr">
        <is>
          <t>Conductor de cobre con aislamiento THHN. El color no cambia el precio: es el calibre</t>
        </is>
      </c>
      <c r="F548" s="5" t="inlineStr">
        <is>
          <t>Material retirado en almacén</t>
        </is>
      </c>
      <c r="G548" s="5" t="inlineStr">
        <is>
          <t>cable THHN, alambre, conductor, cobre</t>
        </is>
      </c>
      <c r="H548" s="7" t="inlineStr">
        <is>
          <t>rollo</t>
        </is>
      </c>
      <c r="I548" s="7" t="inlineStr">
        <is>
          <t>Instalaciones</t>
        </is>
      </c>
      <c r="J548" s="7" t="inlineStr">
        <is>
          <t>estandar</t>
        </is>
      </c>
      <c r="K548" s="7" t="inlineStr">
        <is>
          <t>importado</t>
        </is>
      </c>
      <c r="L548" s="7" t="inlineStr">
        <is>
          <t>Verificado</t>
        </is>
      </c>
      <c r="M548" s="8" t="n">
        <v>1</v>
      </c>
      <c r="N548" s="9" t="n">
        <v>11.4</v>
      </c>
      <c r="O548" s="9" t="n">
        <v>11.4</v>
      </c>
      <c r="P548" s="9" t="n">
        <v>11.4</v>
      </c>
      <c r="Q548" s="7" t="inlineStr">
        <is>
          <t>Sí</t>
        </is>
      </c>
      <c r="R548" s="9">
        <f>IF(N548="","",IF(Q548="Sí",ROUND(N548/1.18,2),N548))</f>
        <v/>
      </c>
      <c r="S548" s="7" t="inlineStr">
        <is>
          <t>2026-09-09</t>
        </is>
      </c>
      <c r="T548" s="5" t="inlineStr">
        <is>
          <t>1 cotización de proveedores</t>
        </is>
      </c>
      <c r="AH548" s="4" t="inlineStr">
        <is>
          <t>14</t>
        </is>
      </c>
    </row>
    <row r="549">
      <c r="A549" s="7" t="inlineStr">
        <is>
          <t>MAT-10-143</t>
        </is>
      </c>
      <c r="B549" s="7" t="inlineStr">
        <is>
          <t>Materiales</t>
        </is>
      </c>
      <c r="C549" s="7" t="inlineStr">
        <is>
          <t>Electricidad e iluminación</t>
        </is>
      </c>
      <c r="D549" s="5" t="inlineStr">
        <is>
          <t>Cable THHN #2, rollo 100 pies</t>
        </is>
      </c>
      <c r="E549" s="5" t="inlineStr">
        <is>
          <t>Conductor de cobre con aislamiento THHN. El color no cambia el precio: es el calibre</t>
        </is>
      </c>
      <c r="F549" s="5" t="inlineStr">
        <is>
          <t>Material retirado en almacén</t>
        </is>
      </c>
      <c r="G549" s="5" t="inlineStr">
        <is>
          <t>cable THHN, alambre, conductor, cobre</t>
        </is>
      </c>
      <c r="H549" s="7" t="inlineStr">
        <is>
          <t>rollo</t>
        </is>
      </c>
      <c r="I549" s="7" t="inlineStr">
        <is>
          <t>Instalaciones</t>
        </is>
      </c>
      <c r="J549" s="7" t="inlineStr">
        <is>
          <t>estandar</t>
        </is>
      </c>
      <c r="K549" s="7" t="inlineStr">
        <is>
          <t>importado</t>
        </is>
      </c>
      <c r="L549" s="7" t="inlineStr">
        <is>
          <t>Verificado</t>
        </is>
      </c>
      <c r="M549" s="8" t="n">
        <v>1</v>
      </c>
      <c r="N549" s="9" t="n">
        <v>148.68</v>
      </c>
      <c r="O549" s="9" t="n">
        <v>148.68</v>
      </c>
      <c r="P549" s="9" t="n">
        <v>148.68</v>
      </c>
      <c r="Q549" s="7" t="inlineStr">
        <is>
          <t>Sí</t>
        </is>
      </c>
      <c r="R549" s="9">
        <f>IF(N549="","",IF(Q549="Sí",ROUND(N549/1.18,2),N549))</f>
        <v/>
      </c>
      <c r="S549" s="7" t="inlineStr">
        <is>
          <t>2026-09-09</t>
        </is>
      </c>
      <c r="T549" s="5" t="inlineStr">
        <is>
          <t>1 cotización de proveedores</t>
        </is>
      </c>
      <c r="AH549" s="4" t="inlineStr">
        <is>
          <t>2</t>
        </is>
      </c>
    </row>
    <row r="550">
      <c r="A550" s="7" t="inlineStr">
        <is>
          <t>MAT-10-144</t>
        </is>
      </c>
      <c r="B550" s="7" t="inlineStr">
        <is>
          <t>Materiales</t>
        </is>
      </c>
      <c r="C550" s="7" t="inlineStr">
        <is>
          <t>Electricidad e iluminación</t>
        </is>
      </c>
      <c r="D550" s="5" t="inlineStr">
        <is>
          <t>Cable THHN #2/0, rollo 100 pies</t>
        </is>
      </c>
      <c r="E550" s="5" t="inlineStr">
        <is>
          <t>Conductor de cobre con aislamiento THHN. El color no cambia el precio: es el calibre</t>
        </is>
      </c>
      <c r="F550" s="5" t="inlineStr">
        <is>
          <t>Material retirado en almacén</t>
        </is>
      </c>
      <c r="G550" s="5" t="inlineStr">
        <is>
          <t>cable THHN, alambre, conductor, cobre</t>
        </is>
      </c>
      <c r="H550" s="7" t="inlineStr">
        <is>
          <t>rollo</t>
        </is>
      </c>
      <c r="I550" s="7" t="inlineStr">
        <is>
          <t>Instalaciones</t>
        </is>
      </c>
      <c r="J550" s="7" t="inlineStr">
        <is>
          <t>estandar</t>
        </is>
      </c>
      <c r="K550" s="7" t="inlineStr">
        <is>
          <t>importado</t>
        </is>
      </c>
      <c r="L550" s="7" t="inlineStr">
        <is>
          <t>Verificado</t>
        </is>
      </c>
      <c r="M550" s="8" t="n">
        <v>1</v>
      </c>
      <c r="N550" s="9" t="n">
        <v>305.62</v>
      </c>
      <c r="O550" s="9" t="n">
        <v>305.62</v>
      </c>
      <c r="P550" s="9" t="n">
        <v>305.62</v>
      </c>
      <c r="Q550" s="7" t="inlineStr">
        <is>
          <t>Sí</t>
        </is>
      </c>
      <c r="R550" s="9">
        <f>IF(N550="","",IF(Q550="Sí",ROUND(N550/1.18,2),N550))</f>
        <v/>
      </c>
      <c r="S550" s="7" t="inlineStr">
        <is>
          <t>2026-09-09</t>
        </is>
      </c>
      <c r="T550" s="5" t="inlineStr">
        <is>
          <t>1 cotización de proveedores</t>
        </is>
      </c>
      <c r="AH550" s="4" t="inlineStr">
        <is>
          <t>2/0</t>
        </is>
      </c>
    </row>
    <row r="551">
      <c r="A551" s="7" t="inlineStr">
        <is>
          <t>MAT-10-145</t>
        </is>
      </c>
      <c r="B551" s="7" t="inlineStr">
        <is>
          <t>Materiales</t>
        </is>
      </c>
      <c r="C551" s="7" t="inlineStr">
        <is>
          <t>Electricidad e iluminación</t>
        </is>
      </c>
      <c r="D551" s="5" t="inlineStr">
        <is>
          <t>Cable THHN #3/0, rollo 100 pies</t>
        </is>
      </c>
      <c r="E551" s="5" t="inlineStr">
        <is>
          <t>Conductor de cobre con aislamiento THHN. El color no cambia el precio: es el calibre</t>
        </is>
      </c>
      <c r="F551" s="5" t="inlineStr">
        <is>
          <t>Material retirado en almacén</t>
        </is>
      </c>
      <c r="G551" s="5" t="inlineStr">
        <is>
          <t>cable THHN, alambre, conductor, cobre</t>
        </is>
      </c>
      <c r="H551" s="7" t="inlineStr">
        <is>
          <t>rollo</t>
        </is>
      </c>
      <c r="I551" s="7" t="inlineStr">
        <is>
          <t>Instalaciones</t>
        </is>
      </c>
      <c r="J551" s="7" t="inlineStr">
        <is>
          <t>estandar</t>
        </is>
      </c>
      <c r="K551" s="7" t="inlineStr">
        <is>
          <t>importado</t>
        </is>
      </c>
      <c r="L551" s="7" t="inlineStr">
        <is>
          <t>Verificado</t>
        </is>
      </c>
      <c r="M551" s="8" t="n">
        <v>1</v>
      </c>
      <c r="N551" s="9" t="n">
        <v>387.04</v>
      </c>
      <c r="O551" s="9" t="n">
        <v>387.04</v>
      </c>
      <c r="P551" s="9" t="n">
        <v>387.04</v>
      </c>
      <c r="Q551" s="7" t="inlineStr">
        <is>
          <t>Sí</t>
        </is>
      </c>
      <c r="R551" s="9">
        <f>IF(N551="","",IF(Q551="Sí",ROUND(N551/1.18,2),N551))</f>
        <v/>
      </c>
      <c r="S551" s="7" t="inlineStr">
        <is>
          <t>2026-09-09</t>
        </is>
      </c>
      <c r="T551" s="5" t="inlineStr">
        <is>
          <t>1 cotización de proveedores</t>
        </is>
      </c>
      <c r="AH551" s="4" t="inlineStr">
        <is>
          <t>3/0</t>
        </is>
      </c>
    </row>
    <row r="552">
      <c r="A552" s="7" t="inlineStr">
        <is>
          <t>MAT-10-146</t>
        </is>
      </c>
      <c r="B552" s="7" t="inlineStr">
        <is>
          <t>Materiales</t>
        </is>
      </c>
      <c r="C552" s="7" t="inlineStr">
        <is>
          <t>Electricidad e iluminación</t>
        </is>
      </c>
      <c r="D552" s="5" t="inlineStr">
        <is>
          <t>Cable THHN #4, rollo 100 pies</t>
        </is>
      </c>
      <c r="E552" s="5" t="inlineStr">
        <is>
          <t>Conductor de cobre con aislamiento THHN. El color no cambia el precio: es el calibre</t>
        </is>
      </c>
      <c r="F552" s="5" t="inlineStr">
        <is>
          <t>Material retirado en almacén</t>
        </is>
      </c>
      <c r="G552" s="5" t="inlineStr">
        <is>
          <t>cable THHN, alambre, conductor, cobre</t>
        </is>
      </c>
      <c r="H552" s="7" t="inlineStr">
        <is>
          <t>rollo</t>
        </is>
      </c>
      <c r="I552" s="7" t="inlineStr">
        <is>
          <t>Instalaciones</t>
        </is>
      </c>
      <c r="J552" s="7" t="inlineStr">
        <is>
          <t>estandar</t>
        </is>
      </c>
      <c r="K552" s="7" t="inlineStr">
        <is>
          <t>importado</t>
        </is>
      </c>
      <c r="L552" s="7" t="inlineStr">
        <is>
          <t>Verificado</t>
        </is>
      </c>
      <c r="M552" s="8" t="n">
        <v>1</v>
      </c>
      <c r="N552" s="9" t="n">
        <v>99.54000000000001</v>
      </c>
      <c r="O552" s="9" t="n">
        <v>99.54000000000001</v>
      </c>
      <c r="P552" s="9" t="n">
        <v>99.54000000000001</v>
      </c>
      <c r="Q552" s="7" t="inlineStr">
        <is>
          <t>Sí</t>
        </is>
      </c>
      <c r="R552" s="9">
        <f>IF(N552="","",IF(Q552="Sí",ROUND(N552/1.18,2),N552))</f>
        <v/>
      </c>
      <c r="S552" s="7" t="inlineStr">
        <is>
          <t>2026-09-09</t>
        </is>
      </c>
      <c r="T552" s="5" t="inlineStr">
        <is>
          <t>1 cotización de proveedores</t>
        </is>
      </c>
      <c r="AH552" s="4" t="inlineStr">
        <is>
          <t>4</t>
        </is>
      </c>
    </row>
    <row r="553">
      <c r="A553" s="7" t="inlineStr">
        <is>
          <t>MAT-10-147</t>
        </is>
      </c>
      <c r="B553" s="7" t="inlineStr">
        <is>
          <t>Materiales</t>
        </is>
      </c>
      <c r="C553" s="7" t="inlineStr">
        <is>
          <t>Electricidad e iluminación</t>
        </is>
      </c>
      <c r="D553" s="5" t="inlineStr">
        <is>
          <t>Cable THHN #4/0, rollo 100 pies</t>
        </is>
      </c>
      <c r="E553" s="5" t="inlineStr">
        <is>
          <t>Conductor de cobre con aislamiento THHN. El color no cambia el precio: es el calibre</t>
        </is>
      </c>
      <c r="F553" s="5" t="inlineStr">
        <is>
          <t>Material retirado en almacén</t>
        </is>
      </c>
      <c r="G553" s="5" t="inlineStr">
        <is>
          <t>cable THHN, alambre, conductor, cobre</t>
        </is>
      </c>
      <c r="H553" s="7" t="inlineStr">
        <is>
          <t>rollo</t>
        </is>
      </c>
      <c r="I553" s="7" t="inlineStr">
        <is>
          <t>Instalaciones</t>
        </is>
      </c>
      <c r="J553" s="7" t="inlineStr">
        <is>
          <t>estandar</t>
        </is>
      </c>
      <c r="K553" s="7" t="inlineStr">
        <is>
          <t>importado</t>
        </is>
      </c>
      <c r="L553" s="7" t="inlineStr">
        <is>
          <t>Verificado</t>
        </is>
      </c>
      <c r="M553" s="8" t="n">
        <v>1</v>
      </c>
      <c r="N553" s="9" t="n">
        <v>462.56</v>
      </c>
      <c r="O553" s="9" t="n">
        <v>462.56</v>
      </c>
      <c r="P553" s="9" t="n">
        <v>462.56</v>
      </c>
      <c r="Q553" s="7" t="inlineStr">
        <is>
          <t>Sí</t>
        </is>
      </c>
      <c r="R553" s="9">
        <f>IF(N553="","",IF(Q553="Sí",ROUND(N553/1.18,2),N553))</f>
        <v/>
      </c>
      <c r="S553" s="7" t="inlineStr">
        <is>
          <t>2026-09-09</t>
        </is>
      </c>
      <c r="T553" s="5" t="inlineStr">
        <is>
          <t>1 cotización de proveedores</t>
        </is>
      </c>
      <c r="AH553" s="4" t="inlineStr">
        <is>
          <t>4/0</t>
        </is>
      </c>
    </row>
    <row r="554">
      <c r="A554" s="7" t="inlineStr">
        <is>
          <t>MAT-10-148</t>
        </is>
      </c>
      <c r="B554" s="7" t="inlineStr">
        <is>
          <t>Materiales</t>
        </is>
      </c>
      <c r="C554" s="7" t="inlineStr">
        <is>
          <t>Electricidad e iluminación</t>
        </is>
      </c>
      <c r="D554" s="5" t="inlineStr">
        <is>
          <t>Cable THHN #6, rollo 100 pies</t>
        </is>
      </c>
      <c r="E554" s="5" t="inlineStr">
        <is>
          <t>Conductor de cobre con aislamiento THHN. El color no cambia el precio: es el calibre</t>
        </is>
      </c>
      <c r="F554" s="5" t="inlineStr">
        <is>
          <t>Material retirado en almacén</t>
        </is>
      </c>
      <c r="G554" s="5" t="inlineStr">
        <is>
          <t>cable THHN, alambre, conductor, cobre</t>
        </is>
      </c>
      <c r="H554" s="7" t="inlineStr">
        <is>
          <t>rollo</t>
        </is>
      </c>
      <c r="I554" s="7" t="inlineStr">
        <is>
          <t>Instalaciones</t>
        </is>
      </c>
      <c r="J554" s="7" t="inlineStr">
        <is>
          <t>estandar</t>
        </is>
      </c>
      <c r="K554" s="7" t="inlineStr">
        <is>
          <t>importado</t>
        </is>
      </c>
      <c r="L554" s="7" t="inlineStr">
        <is>
          <t>Verificado</t>
        </is>
      </c>
      <c r="M554" s="8" t="n">
        <v>1</v>
      </c>
      <c r="N554" s="9" t="n">
        <v>62.16</v>
      </c>
      <c r="O554" s="9" t="n">
        <v>62.16</v>
      </c>
      <c r="P554" s="9" t="n">
        <v>62.16</v>
      </c>
      <c r="Q554" s="7" t="inlineStr">
        <is>
          <t>Sí</t>
        </is>
      </c>
      <c r="R554" s="9">
        <f>IF(N554="","",IF(Q554="Sí",ROUND(N554/1.18,2),N554))</f>
        <v/>
      </c>
      <c r="S554" s="7" t="inlineStr">
        <is>
          <t>2026-09-09</t>
        </is>
      </c>
      <c r="T554" s="5" t="inlineStr">
        <is>
          <t>1 cotización de proveedores</t>
        </is>
      </c>
      <c r="AH554" s="4" t="inlineStr">
        <is>
          <t>6</t>
        </is>
      </c>
    </row>
    <row r="555">
      <c r="A555" s="7" t="inlineStr">
        <is>
          <t>MAT-10-149</t>
        </is>
      </c>
      <c r="B555" s="7" t="inlineStr">
        <is>
          <t>Materiales</t>
        </is>
      </c>
      <c r="C555" s="7" t="inlineStr">
        <is>
          <t>Electricidad e iluminación</t>
        </is>
      </c>
      <c r="D555" s="5" t="inlineStr">
        <is>
          <t>Cable de goma 1.5 mm, 2 conductores, rollo 100 pies</t>
        </is>
      </c>
      <c r="E555" s="5" t="inlineStr">
        <is>
          <t>Cable flexible con cubierta de goma, para alimentación de equipos</t>
        </is>
      </c>
      <c r="F555" s="5" t="inlineStr">
        <is>
          <t>Material retirado en almacén</t>
        </is>
      </c>
      <c r="G555" s="5" t="inlineStr">
        <is>
          <t>cable de goma, SO, cable flexible, encauchetado</t>
        </is>
      </c>
      <c r="H555" s="7" t="inlineStr">
        <is>
          <t>rollo</t>
        </is>
      </c>
      <c r="I555" s="7" t="inlineStr">
        <is>
          <t>Instalaciones</t>
        </is>
      </c>
      <c r="J555" s="7" t="inlineStr">
        <is>
          <t>estandar</t>
        </is>
      </c>
      <c r="K555" s="7" t="inlineStr">
        <is>
          <t>importado</t>
        </is>
      </c>
      <c r="L555" s="7" t="inlineStr">
        <is>
          <t>Verificado</t>
        </is>
      </c>
      <c r="M555" s="8" t="n">
        <v>1</v>
      </c>
      <c r="N555" s="9" t="n">
        <v>24.8</v>
      </c>
      <c r="O555" s="9" t="n">
        <v>24.8</v>
      </c>
      <c r="P555" s="9" t="n">
        <v>24.8</v>
      </c>
      <c r="Q555" s="7" t="inlineStr">
        <is>
          <t>Sí</t>
        </is>
      </c>
      <c r="R555" s="9">
        <f>IF(N555="","",IF(Q555="Sí",ROUND(N555/1.18,2),N555))</f>
        <v/>
      </c>
      <c r="S555" s="7" t="inlineStr">
        <is>
          <t>2026-09-09</t>
        </is>
      </c>
      <c r="T555" s="5" t="inlineStr">
        <is>
          <t>1 cotización de proveedores</t>
        </is>
      </c>
      <c r="AH555" s="4" t="inlineStr">
        <is>
          <t>1.5 mm</t>
        </is>
      </c>
      <c r="AK555" s="5" t="inlineStr">
        <is>
          <t>conductores: 2</t>
        </is>
      </c>
    </row>
    <row r="556">
      <c r="A556" s="7" t="inlineStr">
        <is>
          <t>MAT-10-150</t>
        </is>
      </c>
      <c r="B556" s="7" t="inlineStr">
        <is>
          <t>Materiales</t>
        </is>
      </c>
      <c r="C556" s="7" t="inlineStr">
        <is>
          <t>Electricidad e iluminación</t>
        </is>
      </c>
      <c r="D556" s="5" t="inlineStr">
        <is>
          <t>Cable de goma 1.5 mm, 3 conductores, rollo 100 pies</t>
        </is>
      </c>
      <c r="E556" s="5" t="inlineStr">
        <is>
          <t>Cable flexible con cubierta de goma, para alimentación de equipos</t>
        </is>
      </c>
      <c r="F556" s="5" t="inlineStr">
        <is>
          <t>Material retirado en almacén</t>
        </is>
      </c>
      <c r="G556" s="5" t="inlineStr">
        <is>
          <t>cable de goma, SO, cable flexible, encauchetado</t>
        </is>
      </c>
      <c r="H556" s="7" t="inlineStr">
        <is>
          <t>rollo</t>
        </is>
      </c>
      <c r="I556" s="7" t="inlineStr">
        <is>
          <t>Instalaciones</t>
        </is>
      </c>
      <c r="J556" s="7" t="inlineStr">
        <is>
          <t>estandar</t>
        </is>
      </c>
      <c r="K556" s="7" t="inlineStr">
        <is>
          <t>importado</t>
        </is>
      </c>
      <c r="L556" s="7" t="inlineStr">
        <is>
          <t>Verificado</t>
        </is>
      </c>
      <c r="M556" s="8" t="n">
        <v>1</v>
      </c>
      <c r="N556" s="9" t="n">
        <v>34.54</v>
      </c>
      <c r="O556" s="9" t="n">
        <v>34.54</v>
      </c>
      <c r="P556" s="9" t="n">
        <v>34.54</v>
      </c>
      <c r="Q556" s="7" t="inlineStr">
        <is>
          <t>Sí</t>
        </is>
      </c>
      <c r="R556" s="9">
        <f>IF(N556="","",IF(Q556="Sí",ROUND(N556/1.18,2),N556))</f>
        <v/>
      </c>
      <c r="S556" s="7" t="inlineStr">
        <is>
          <t>2026-09-09</t>
        </is>
      </c>
      <c r="T556" s="5" t="inlineStr">
        <is>
          <t>1 cotización de proveedores</t>
        </is>
      </c>
      <c r="AH556" s="4" t="inlineStr">
        <is>
          <t>1.5 mm</t>
        </is>
      </c>
      <c r="AK556" s="5" t="inlineStr">
        <is>
          <t>conductores: 3</t>
        </is>
      </c>
    </row>
    <row r="557">
      <c r="A557" s="7" t="inlineStr">
        <is>
          <t>MAT-10-151</t>
        </is>
      </c>
      <c r="B557" s="7" t="inlineStr">
        <is>
          <t>Materiales</t>
        </is>
      </c>
      <c r="C557" s="7" t="inlineStr">
        <is>
          <t>Electricidad e iluminación</t>
        </is>
      </c>
      <c r="D557" s="5" t="inlineStr">
        <is>
          <t>Cable de goma 1.5 mm, 4 conductores, rollo 100 pies</t>
        </is>
      </c>
      <c r="E557" s="5" t="inlineStr">
        <is>
          <t>Cable flexible con cubierta de goma, para alimentación de equipos</t>
        </is>
      </c>
      <c r="F557" s="5" t="inlineStr">
        <is>
          <t>Material retirado en almacén</t>
        </is>
      </c>
      <c r="G557" s="5" t="inlineStr">
        <is>
          <t>cable de goma, SO, cable flexible, encauchetado</t>
        </is>
      </c>
      <c r="H557" s="7" t="inlineStr">
        <is>
          <t>rollo</t>
        </is>
      </c>
      <c r="I557" s="7" t="inlineStr">
        <is>
          <t>Instalaciones</t>
        </is>
      </c>
      <c r="J557" s="7" t="inlineStr">
        <is>
          <t>estandar</t>
        </is>
      </c>
      <c r="K557" s="7" t="inlineStr">
        <is>
          <t>importado</t>
        </is>
      </c>
      <c r="L557" s="7" t="inlineStr">
        <is>
          <t>Verificado</t>
        </is>
      </c>
      <c r="M557" s="8" t="n">
        <v>1</v>
      </c>
      <c r="N557" s="9" t="n">
        <v>43.81</v>
      </c>
      <c r="O557" s="9" t="n">
        <v>43.81</v>
      </c>
      <c r="P557" s="9" t="n">
        <v>43.81</v>
      </c>
      <c r="Q557" s="7" t="inlineStr">
        <is>
          <t>Sí</t>
        </is>
      </c>
      <c r="R557" s="9">
        <f>IF(N557="","",IF(Q557="Sí",ROUND(N557/1.18,2),N557))</f>
        <v/>
      </c>
      <c r="S557" s="7" t="inlineStr">
        <is>
          <t>2026-09-09</t>
        </is>
      </c>
      <c r="T557" s="5" t="inlineStr">
        <is>
          <t>1 cotización de proveedores</t>
        </is>
      </c>
      <c r="AH557" s="4" t="inlineStr">
        <is>
          <t>1.5 mm</t>
        </is>
      </c>
      <c r="AK557" s="5" t="inlineStr">
        <is>
          <t>conductores: 4</t>
        </is>
      </c>
    </row>
    <row r="558">
      <c r="A558" s="7" t="inlineStr">
        <is>
          <t>MAT-10-152</t>
        </is>
      </c>
      <c r="B558" s="7" t="inlineStr">
        <is>
          <t>Materiales</t>
        </is>
      </c>
      <c r="C558" s="7" t="inlineStr">
        <is>
          <t>Electricidad e iluminación</t>
        </is>
      </c>
      <c r="D558" s="5" t="inlineStr">
        <is>
          <t>Cable de goma 12, 2 conductores, rollo 100 pies</t>
        </is>
      </c>
      <c r="E558" s="5" t="inlineStr">
        <is>
          <t>Cable flexible con cubierta de goma, para alimentación de equipos</t>
        </is>
      </c>
      <c r="F558" s="5" t="inlineStr">
        <is>
          <t>Material retirado en almacén</t>
        </is>
      </c>
      <c r="G558" s="5" t="inlineStr">
        <is>
          <t>cable de goma, SO, cable flexible, encauchetado</t>
        </is>
      </c>
      <c r="H558" s="7" t="inlineStr">
        <is>
          <t>rollo</t>
        </is>
      </c>
      <c r="I558" s="7" t="inlineStr">
        <is>
          <t>Instalaciones</t>
        </is>
      </c>
      <c r="J558" s="7" t="inlineStr">
        <is>
          <t>estandar</t>
        </is>
      </c>
      <c r="K558" s="7" t="inlineStr">
        <is>
          <t>importado</t>
        </is>
      </c>
      <c r="L558" s="7" t="inlineStr">
        <is>
          <t>Verificado</t>
        </is>
      </c>
      <c r="M558" s="8" t="n">
        <v>1</v>
      </c>
      <c r="N558" s="9" t="n">
        <v>43</v>
      </c>
      <c r="O558" s="9" t="n">
        <v>43</v>
      </c>
      <c r="P558" s="9" t="n">
        <v>43</v>
      </c>
      <c r="Q558" s="7" t="inlineStr">
        <is>
          <t>Sí</t>
        </is>
      </c>
      <c r="R558" s="9">
        <f>IF(N558="","",IF(Q558="Sí",ROUND(N558/1.18,2),N558))</f>
        <v/>
      </c>
      <c r="S558" s="7" t="inlineStr">
        <is>
          <t>2026-09-09</t>
        </is>
      </c>
      <c r="T558" s="5" t="inlineStr">
        <is>
          <t>1 cotización de proveedores</t>
        </is>
      </c>
      <c r="AH558" s="4" t="inlineStr">
        <is>
          <t>12</t>
        </is>
      </c>
      <c r="AK558" s="5" t="inlineStr">
        <is>
          <t>conductores: 2</t>
        </is>
      </c>
    </row>
    <row r="559">
      <c r="A559" s="7" t="inlineStr">
        <is>
          <t>MAT-10-153</t>
        </is>
      </c>
      <c r="B559" s="7" t="inlineStr">
        <is>
          <t>Materiales</t>
        </is>
      </c>
      <c r="C559" s="7" t="inlineStr">
        <is>
          <t>Electricidad e iluminación</t>
        </is>
      </c>
      <c r="D559" s="5" t="inlineStr">
        <is>
          <t>Cable de goma 12, 3 conductores, rollo 100 pies</t>
        </is>
      </c>
      <c r="E559" s="5" t="inlineStr">
        <is>
          <t>Cable flexible con cubierta de goma, para alimentación de equipos</t>
        </is>
      </c>
      <c r="F559" s="5" t="inlineStr">
        <is>
          <t>Material retirado en almacén</t>
        </is>
      </c>
      <c r="G559" s="5" t="inlineStr">
        <is>
          <t>cable de goma, SO, cable flexible, encauchetado</t>
        </is>
      </c>
      <c r="H559" s="7" t="inlineStr">
        <is>
          <t>rollo</t>
        </is>
      </c>
      <c r="I559" s="7" t="inlineStr">
        <is>
          <t>Instalaciones</t>
        </is>
      </c>
      <c r="J559" s="7" t="inlineStr">
        <is>
          <t>estandar</t>
        </is>
      </c>
      <c r="K559" s="7" t="inlineStr">
        <is>
          <t>importado</t>
        </is>
      </c>
      <c r="L559" s="7" t="inlineStr">
        <is>
          <t>Verificado</t>
        </is>
      </c>
      <c r="M559" s="8" t="n">
        <v>1</v>
      </c>
      <c r="N559" s="9" t="n">
        <v>62.99</v>
      </c>
      <c r="O559" s="9" t="n">
        <v>62.99</v>
      </c>
      <c r="P559" s="9" t="n">
        <v>62.99</v>
      </c>
      <c r="Q559" s="7" t="inlineStr">
        <is>
          <t>Sí</t>
        </is>
      </c>
      <c r="R559" s="9">
        <f>IF(N559="","",IF(Q559="Sí",ROUND(N559/1.18,2),N559))</f>
        <v/>
      </c>
      <c r="S559" s="7" t="inlineStr">
        <is>
          <t>2026-09-09</t>
        </is>
      </c>
      <c r="T559" s="5" t="inlineStr">
        <is>
          <t>1 cotización de proveedores</t>
        </is>
      </c>
      <c r="AH559" s="4" t="inlineStr">
        <is>
          <t>12</t>
        </is>
      </c>
      <c r="AK559" s="5" t="inlineStr">
        <is>
          <t>conductores: 3</t>
        </is>
      </c>
    </row>
    <row r="560">
      <c r="A560" s="7" t="inlineStr">
        <is>
          <t>MAT-10-154</t>
        </is>
      </c>
      <c r="B560" s="7" t="inlineStr">
        <is>
          <t>Materiales</t>
        </is>
      </c>
      <c r="C560" s="7" t="inlineStr">
        <is>
          <t>Electricidad e iluminación</t>
        </is>
      </c>
      <c r="D560" s="5" t="inlineStr">
        <is>
          <t>Cable de goma 14, 4 conductores, rollo 100 pies</t>
        </is>
      </c>
      <c r="E560" s="5" t="inlineStr">
        <is>
          <t>Cable flexible con cubierta de goma, para alimentación de equipos</t>
        </is>
      </c>
      <c r="F560" s="5" t="inlineStr">
        <is>
          <t>Material retirado en almacén</t>
        </is>
      </c>
      <c r="G560" s="5" t="inlineStr">
        <is>
          <t>cable de goma, SO, cable flexible, encauchetado</t>
        </is>
      </c>
      <c r="H560" s="7" t="inlineStr">
        <is>
          <t>rollo</t>
        </is>
      </c>
      <c r="I560" s="7" t="inlineStr">
        <is>
          <t>Instalaciones</t>
        </is>
      </c>
      <c r="J560" s="7" t="inlineStr">
        <is>
          <t>estandar</t>
        </is>
      </c>
      <c r="K560" s="7" t="inlineStr">
        <is>
          <t>importado</t>
        </is>
      </c>
      <c r="L560" s="7" t="inlineStr">
        <is>
          <t>Verificado</t>
        </is>
      </c>
      <c r="M560" s="8" t="n">
        <v>1</v>
      </c>
      <c r="N560" s="9" t="n">
        <v>55.08</v>
      </c>
      <c r="O560" s="9" t="n">
        <v>55.08</v>
      </c>
      <c r="P560" s="9" t="n">
        <v>55.08</v>
      </c>
      <c r="Q560" s="7" t="inlineStr">
        <is>
          <t>Sí</t>
        </is>
      </c>
      <c r="R560" s="9">
        <f>IF(N560="","",IF(Q560="Sí",ROUND(N560/1.18,2),N560))</f>
        <v/>
      </c>
      <c r="S560" s="7" t="inlineStr">
        <is>
          <t>2026-09-09</t>
        </is>
      </c>
      <c r="T560" s="5" t="inlineStr">
        <is>
          <t>1 cotización de proveedores</t>
        </is>
      </c>
      <c r="AH560" s="4" t="inlineStr">
        <is>
          <t>14</t>
        </is>
      </c>
      <c r="AK560" s="5" t="inlineStr">
        <is>
          <t>conductores: 4</t>
        </is>
      </c>
    </row>
    <row r="561">
      <c r="A561" s="7" t="inlineStr">
        <is>
          <t>MAT-10-155</t>
        </is>
      </c>
      <c r="B561" s="7" t="inlineStr">
        <is>
          <t>Materiales</t>
        </is>
      </c>
      <c r="C561" s="7" t="inlineStr">
        <is>
          <t>Electricidad e iluminación</t>
        </is>
      </c>
      <c r="D561" s="5" t="inlineStr">
        <is>
          <t>Cable de goma 2.5 mm, 2 conductores, rollo 100 pies</t>
        </is>
      </c>
      <c r="E561" s="5" t="inlineStr">
        <is>
          <t>Cable flexible con cubierta de goma, para alimentación de equipos</t>
        </is>
      </c>
      <c r="F561" s="5" t="inlineStr">
        <is>
          <t>Material retirado en almacén</t>
        </is>
      </c>
      <c r="G561" s="5" t="inlineStr">
        <is>
          <t>cable de goma, SO, cable flexible, encauchetado</t>
        </is>
      </c>
      <c r="H561" s="7" t="inlineStr">
        <is>
          <t>rollo</t>
        </is>
      </c>
      <c r="I561" s="7" t="inlineStr">
        <is>
          <t>Instalaciones</t>
        </is>
      </c>
      <c r="J561" s="7" t="inlineStr">
        <is>
          <t>estandar</t>
        </is>
      </c>
      <c r="K561" s="7" t="inlineStr">
        <is>
          <t>importado</t>
        </is>
      </c>
      <c r="L561" s="7" t="inlineStr">
        <is>
          <t>Verificado</t>
        </is>
      </c>
      <c r="M561" s="8" t="n">
        <v>1</v>
      </c>
      <c r="N561" s="9" t="n">
        <v>34.31</v>
      </c>
      <c r="O561" s="9" t="n">
        <v>34.31</v>
      </c>
      <c r="P561" s="9" t="n">
        <v>34.31</v>
      </c>
      <c r="Q561" s="7" t="inlineStr">
        <is>
          <t>Sí</t>
        </is>
      </c>
      <c r="R561" s="9">
        <f>IF(N561="","",IF(Q561="Sí",ROUND(N561/1.18,2),N561))</f>
        <v/>
      </c>
      <c r="S561" s="7" t="inlineStr">
        <is>
          <t>2026-09-09</t>
        </is>
      </c>
      <c r="T561" s="5" t="inlineStr">
        <is>
          <t>1 cotización de proveedores</t>
        </is>
      </c>
      <c r="AH561" s="4" t="inlineStr">
        <is>
          <t>2.5 mm</t>
        </is>
      </c>
      <c r="AK561" s="5" t="inlineStr">
        <is>
          <t>conductores: 2</t>
        </is>
      </c>
    </row>
    <row r="562">
      <c r="A562" s="7" t="inlineStr">
        <is>
          <t>MAT-10-156</t>
        </is>
      </c>
      <c r="B562" s="7" t="inlineStr">
        <is>
          <t>Materiales</t>
        </is>
      </c>
      <c r="C562" s="7" t="inlineStr">
        <is>
          <t>Electricidad e iluminación</t>
        </is>
      </c>
      <c r="D562" s="5" t="inlineStr">
        <is>
          <t>Cable de goma 2.5 mm, 3 conductores, rollo 100 pies</t>
        </is>
      </c>
      <c r="E562" s="5" t="inlineStr">
        <is>
          <t>Cable flexible con cubierta de goma, para alimentación de equipos</t>
        </is>
      </c>
      <c r="F562" s="5" t="inlineStr">
        <is>
          <t>Material retirado en almacén</t>
        </is>
      </c>
      <c r="G562" s="5" t="inlineStr">
        <is>
          <t>cable de goma, SO, cable flexible, encauchetado</t>
        </is>
      </c>
      <c r="H562" s="7" t="inlineStr">
        <is>
          <t>rollo</t>
        </is>
      </c>
      <c r="I562" s="7" t="inlineStr">
        <is>
          <t>Instalaciones</t>
        </is>
      </c>
      <c r="J562" s="7" t="inlineStr">
        <is>
          <t>estandar</t>
        </is>
      </c>
      <c r="K562" s="7" t="inlineStr">
        <is>
          <t>importado</t>
        </is>
      </c>
      <c r="L562" s="7" t="inlineStr">
        <is>
          <t>Verificado</t>
        </is>
      </c>
      <c r="M562" s="8" t="n">
        <v>1</v>
      </c>
      <c r="N562" s="9" t="n">
        <v>51.46</v>
      </c>
      <c r="O562" s="9" t="n">
        <v>51.46</v>
      </c>
      <c r="P562" s="9" t="n">
        <v>51.46</v>
      </c>
      <c r="Q562" s="7" t="inlineStr">
        <is>
          <t>Sí</t>
        </is>
      </c>
      <c r="R562" s="9">
        <f>IF(N562="","",IF(Q562="Sí",ROUND(N562/1.18,2),N562))</f>
        <v/>
      </c>
      <c r="S562" s="7" t="inlineStr">
        <is>
          <t>2026-09-09</t>
        </is>
      </c>
      <c r="T562" s="5" t="inlineStr">
        <is>
          <t>1 cotización de proveedores</t>
        </is>
      </c>
      <c r="AH562" s="4" t="inlineStr">
        <is>
          <t>2.5 mm</t>
        </is>
      </c>
      <c r="AK562" s="5" t="inlineStr">
        <is>
          <t>conductores: 3</t>
        </is>
      </c>
    </row>
    <row r="563">
      <c r="A563" s="7" t="inlineStr">
        <is>
          <t>MAT-10-157</t>
        </is>
      </c>
      <c r="B563" s="7" t="inlineStr">
        <is>
          <t>Materiales</t>
        </is>
      </c>
      <c r="C563" s="7" t="inlineStr">
        <is>
          <t>Electricidad e iluminación</t>
        </is>
      </c>
      <c r="D563" s="5" t="inlineStr">
        <is>
          <t>Cable de goma 6, 4 conductores, rollo 100 pies</t>
        </is>
      </c>
      <c r="E563" s="5" t="inlineStr">
        <is>
          <t>Cable flexible con cubierta de goma, para alimentación de equipos</t>
        </is>
      </c>
      <c r="F563" s="5" t="inlineStr">
        <is>
          <t>Material retirado en almacén</t>
        </is>
      </c>
      <c r="G563" s="5" t="inlineStr">
        <is>
          <t>cable de goma, SO, cable flexible, encauchetado</t>
        </is>
      </c>
      <c r="H563" s="7" t="inlineStr">
        <is>
          <t>rollo</t>
        </is>
      </c>
      <c r="I563" s="7" t="inlineStr">
        <is>
          <t>Instalaciones</t>
        </is>
      </c>
      <c r="J563" s="7" t="inlineStr">
        <is>
          <t>estandar</t>
        </is>
      </c>
      <c r="K563" s="7" t="inlineStr">
        <is>
          <t>importado</t>
        </is>
      </c>
      <c r="L563" s="7" t="inlineStr">
        <is>
          <t>Verificado</t>
        </is>
      </c>
      <c r="M563" s="8" t="n">
        <v>1</v>
      </c>
      <c r="N563" s="9" t="n">
        <v>315.06</v>
      </c>
      <c r="O563" s="9" t="n">
        <v>315.06</v>
      </c>
      <c r="P563" s="9" t="n">
        <v>315.06</v>
      </c>
      <c r="Q563" s="7" t="inlineStr">
        <is>
          <t>Sí</t>
        </is>
      </c>
      <c r="R563" s="9">
        <f>IF(N563="","",IF(Q563="Sí",ROUND(N563/1.18,2),N563))</f>
        <v/>
      </c>
      <c r="S563" s="7" t="inlineStr">
        <is>
          <t>2026-09-09</t>
        </is>
      </c>
      <c r="T563" s="5" t="inlineStr">
        <is>
          <t>1 cotización de proveedores</t>
        </is>
      </c>
      <c r="AH563" s="4" t="inlineStr">
        <is>
          <t>6</t>
        </is>
      </c>
      <c r="AK563" s="5" t="inlineStr">
        <is>
          <t>conductores: 4</t>
        </is>
      </c>
    </row>
    <row r="564">
      <c r="A564" s="7" t="inlineStr">
        <is>
          <t>MAT-10-158</t>
        </is>
      </c>
      <c r="B564" s="7" t="inlineStr">
        <is>
          <t>Materiales</t>
        </is>
      </c>
      <c r="C564" s="7" t="inlineStr">
        <is>
          <t>Electricidad e iluminación</t>
        </is>
      </c>
      <c r="D564" s="5" t="inlineStr">
        <is>
          <t>Extensión eléctrica de 10 pies</t>
        </is>
      </c>
      <c r="E564" s="5" t="inlineStr">
        <is>
          <t>Ojo al comparar: casi ninguna ficha declara el calibre del cable, y ahí está la diferencia entre una barata y una cara</t>
        </is>
      </c>
      <c r="F564" s="5" t="inlineStr">
        <is>
          <t>Material retirado en almacén</t>
        </is>
      </c>
      <c r="G564" s="5" t="inlineStr">
        <is>
          <t>extensión, alargue, cable de extensión</t>
        </is>
      </c>
      <c r="H564" s="7" t="inlineStr">
        <is>
          <t>unidad</t>
        </is>
      </c>
      <c r="I564" s="7" t="inlineStr">
        <is>
          <t>Instalaciones</t>
        </is>
      </c>
      <c r="J564" s="7" t="inlineStr">
        <is>
          <t>estandar</t>
        </is>
      </c>
      <c r="K564" s="7" t="inlineStr">
        <is>
          <t>importado</t>
        </is>
      </c>
      <c r="L564" s="7" t="inlineStr">
        <is>
          <t>Verificado</t>
        </is>
      </c>
      <c r="M564" s="8" t="n">
        <v>1</v>
      </c>
      <c r="N564" s="9" t="n">
        <v>180</v>
      </c>
      <c r="O564" s="9" t="n">
        <v>180</v>
      </c>
      <c r="P564" s="9" t="n">
        <v>180</v>
      </c>
      <c r="Q564" s="7" t="inlineStr">
        <is>
          <t>Sí</t>
        </is>
      </c>
      <c r="R564" s="9">
        <f>IF(N564="","",IF(Q564="Sí",ROUND(N564/1.18,2),N564))</f>
        <v/>
      </c>
      <c r="S564" s="7" t="inlineStr">
        <is>
          <t>2026-09-09</t>
        </is>
      </c>
      <c r="T564" s="5" t="inlineStr">
        <is>
          <t>1 cotización de proveedores</t>
        </is>
      </c>
      <c r="AE564" s="4" t="n">
        <v>10</v>
      </c>
    </row>
    <row r="565">
      <c r="A565" s="7" t="inlineStr">
        <is>
          <t>MAT-10-159</t>
        </is>
      </c>
      <c r="B565" s="7" t="inlineStr">
        <is>
          <t>Materiales</t>
        </is>
      </c>
      <c r="C565" s="7" t="inlineStr">
        <is>
          <t>Electricidad e iluminación</t>
        </is>
      </c>
      <c r="D565" s="5" t="inlineStr">
        <is>
          <t>Extensión eléctrica de 100 pies</t>
        </is>
      </c>
      <c r="E565" s="5" t="inlineStr">
        <is>
          <t>Ojo al comparar: casi ninguna ficha declara el calibre del cable, y ahí está la diferencia entre una barata y una cara</t>
        </is>
      </c>
      <c r="F565" s="5" t="inlineStr">
        <is>
          <t>Material retirado en almacén</t>
        </is>
      </c>
      <c r="G565" s="5" t="inlineStr">
        <is>
          <t>extensión, alargue, cable de extensión</t>
        </is>
      </c>
      <c r="H565" s="7" t="inlineStr">
        <is>
          <t>unidad</t>
        </is>
      </c>
      <c r="I565" s="7" t="inlineStr">
        <is>
          <t>Instalaciones</t>
        </is>
      </c>
      <c r="J565" s="7" t="inlineStr">
        <is>
          <t>estandar</t>
        </is>
      </c>
      <c r="K565" s="7" t="inlineStr">
        <is>
          <t>importado</t>
        </is>
      </c>
      <c r="L565" s="7" t="inlineStr">
        <is>
          <t>Verificado</t>
        </is>
      </c>
      <c r="M565" s="8" t="n">
        <v>1</v>
      </c>
      <c r="N565" s="9" t="n">
        <v>1940</v>
      </c>
      <c r="O565" s="9" t="n">
        <v>1355.01</v>
      </c>
      <c r="P565" s="9" t="n">
        <v>2335</v>
      </c>
      <c r="Q565" s="7" t="inlineStr">
        <is>
          <t>Sí</t>
        </is>
      </c>
      <c r="R565" s="9">
        <f>IF(N565="","",IF(Q565="Sí",ROUND(N565/1.18,2),N565))</f>
        <v/>
      </c>
      <c r="S565" s="7" t="inlineStr">
        <is>
          <t>2026-09-09</t>
        </is>
      </c>
      <c r="T565" s="5" t="inlineStr">
        <is>
          <t>3 cotizaciones de proveedores</t>
        </is>
      </c>
      <c r="AE565" s="4" t="n">
        <v>100</v>
      </c>
    </row>
    <row r="566">
      <c r="A566" s="7" t="inlineStr">
        <is>
          <t>MAT-10-160</t>
        </is>
      </c>
      <c r="B566" s="7" t="inlineStr">
        <is>
          <t>Materiales</t>
        </is>
      </c>
      <c r="C566" s="7" t="inlineStr">
        <is>
          <t>Electricidad e iluminación</t>
        </is>
      </c>
      <c r="D566" s="5" t="inlineStr">
        <is>
          <t>Extensión eléctrica de 12 pies</t>
        </is>
      </c>
      <c r="E566" s="5" t="inlineStr">
        <is>
          <t>Ojo al comparar: casi ninguna ficha declara el calibre del cable, y ahí está la diferencia entre una barata y una cara</t>
        </is>
      </c>
      <c r="F566" s="5" t="inlineStr">
        <is>
          <t>Material retirado en almacén</t>
        </is>
      </c>
      <c r="G566" s="5" t="inlineStr">
        <is>
          <t>extensión, alargue, cable de extensión</t>
        </is>
      </c>
      <c r="H566" s="7" t="inlineStr">
        <is>
          <t>unidad</t>
        </is>
      </c>
      <c r="I566" s="7" t="inlineStr">
        <is>
          <t>Instalaciones</t>
        </is>
      </c>
      <c r="J566" s="7" t="inlineStr">
        <is>
          <t>estandar</t>
        </is>
      </c>
      <c r="K566" s="7" t="inlineStr">
        <is>
          <t>importado</t>
        </is>
      </c>
      <c r="L566" s="7" t="inlineStr">
        <is>
          <t>Verificado</t>
        </is>
      </c>
      <c r="M566" s="8" t="n">
        <v>1</v>
      </c>
      <c r="N566" s="9" t="n">
        <v>285</v>
      </c>
      <c r="O566" s="9" t="n">
        <v>210</v>
      </c>
      <c r="P566" s="9" t="n">
        <v>359.99</v>
      </c>
      <c r="Q566" s="7" t="inlineStr">
        <is>
          <t>Sí</t>
        </is>
      </c>
      <c r="R566" s="9">
        <f>IF(N566="","",IF(Q566="Sí",ROUND(N566/1.18,2),N566))</f>
        <v/>
      </c>
      <c r="S566" s="7" t="inlineStr">
        <is>
          <t>2026-09-09</t>
        </is>
      </c>
      <c r="T566" s="5" t="inlineStr">
        <is>
          <t>2 cotizaciones de proveedores</t>
        </is>
      </c>
      <c r="AE566" s="4" t="n">
        <v>12</v>
      </c>
    </row>
    <row r="567">
      <c r="A567" s="7" t="inlineStr">
        <is>
          <t>MAT-10-161</t>
        </is>
      </c>
      <c r="B567" s="7" t="inlineStr">
        <is>
          <t>Materiales</t>
        </is>
      </c>
      <c r="C567" s="7" t="inlineStr">
        <is>
          <t>Electricidad e iluminación</t>
        </is>
      </c>
      <c r="D567" s="5" t="inlineStr">
        <is>
          <t>Extensión eléctrica de 13 pies</t>
        </is>
      </c>
      <c r="E567" s="5" t="inlineStr">
        <is>
          <t>Ojo al comparar: casi ninguna ficha declara el calibre del cable, y ahí está la diferencia entre una barata y una cara</t>
        </is>
      </c>
      <c r="F567" s="5" t="inlineStr">
        <is>
          <t>Material retirado en almacén</t>
        </is>
      </c>
      <c r="G567" s="5" t="inlineStr">
        <is>
          <t>extensión, alargue, cable de extensión</t>
        </is>
      </c>
      <c r="H567" s="7" t="inlineStr">
        <is>
          <t>unidad</t>
        </is>
      </c>
      <c r="I567" s="7" t="inlineStr">
        <is>
          <t>Instalaciones</t>
        </is>
      </c>
      <c r="J567" s="7" t="inlineStr">
        <is>
          <t>estandar</t>
        </is>
      </c>
      <c r="K567" s="7" t="inlineStr">
        <is>
          <t>importado</t>
        </is>
      </c>
      <c r="L567" s="7" t="inlineStr">
        <is>
          <t>Verificado</t>
        </is>
      </c>
      <c r="M567" s="8" t="n">
        <v>1</v>
      </c>
      <c r="N567" s="9" t="n">
        <v>225</v>
      </c>
      <c r="O567" s="9" t="n">
        <v>225</v>
      </c>
      <c r="P567" s="9" t="n">
        <v>225</v>
      </c>
      <c r="Q567" s="7" t="inlineStr">
        <is>
          <t>Sí</t>
        </is>
      </c>
      <c r="R567" s="9">
        <f>IF(N567="","",IF(Q567="Sí",ROUND(N567/1.18,2),N567))</f>
        <v/>
      </c>
      <c r="S567" s="7" t="inlineStr">
        <is>
          <t>2026-09-09</t>
        </is>
      </c>
      <c r="T567" s="5" t="inlineStr">
        <is>
          <t>1 cotización de proveedores</t>
        </is>
      </c>
      <c r="AE567" s="4" t="n">
        <v>13</v>
      </c>
    </row>
    <row r="568">
      <c r="A568" s="7" t="inlineStr">
        <is>
          <t>MAT-10-162</t>
        </is>
      </c>
      <c r="B568" s="7" t="inlineStr">
        <is>
          <t>Materiales</t>
        </is>
      </c>
      <c r="C568" s="7" t="inlineStr">
        <is>
          <t>Electricidad e iluminación</t>
        </is>
      </c>
      <c r="D568" s="5" t="inlineStr">
        <is>
          <t>Extensión eléctrica de 15 pies</t>
        </is>
      </c>
      <c r="E568" s="5" t="inlineStr">
        <is>
          <t>Ojo al comparar: casi ninguna ficha declara el calibre del cable, y ahí está la diferencia entre una barata y una cara</t>
        </is>
      </c>
      <c r="F568" s="5" t="inlineStr">
        <is>
          <t>Material retirado en almacén</t>
        </is>
      </c>
      <c r="G568" s="5" t="inlineStr">
        <is>
          <t>extensión, alargue, cable de extensión</t>
        </is>
      </c>
      <c r="H568" s="7" t="inlineStr">
        <is>
          <t>unidad</t>
        </is>
      </c>
      <c r="I568" s="7" t="inlineStr">
        <is>
          <t>Instalaciones</t>
        </is>
      </c>
      <c r="J568" s="7" t="inlineStr">
        <is>
          <t>estandar</t>
        </is>
      </c>
      <c r="K568" s="7" t="inlineStr">
        <is>
          <t>importado</t>
        </is>
      </c>
      <c r="L568" s="7" t="inlineStr">
        <is>
          <t>Verificado</t>
        </is>
      </c>
      <c r="M568" s="8" t="n">
        <v>1</v>
      </c>
      <c r="N568" s="9" t="n">
        <v>505</v>
      </c>
      <c r="O568" s="9" t="n">
        <v>300</v>
      </c>
      <c r="P568" s="9" t="n">
        <v>894.99</v>
      </c>
      <c r="Q568" s="7" t="inlineStr">
        <is>
          <t>Sí</t>
        </is>
      </c>
      <c r="R568" s="9">
        <f>IF(N568="","",IF(Q568="Sí",ROUND(N568/1.18,2),N568))</f>
        <v/>
      </c>
      <c r="S568" s="7" t="inlineStr">
        <is>
          <t>2026-09-09</t>
        </is>
      </c>
      <c r="T568" s="5" t="inlineStr">
        <is>
          <t>3 cotizaciones de proveedores</t>
        </is>
      </c>
      <c r="AE568" s="4" t="n">
        <v>15</v>
      </c>
    </row>
    <row r="569">
      <c r="A569" s="7" t="inlineStr">
        <is>
          <t>MAT-10-163</t>
        </is>
      </c>
      <c r="B569" s="7" t="inlineStr">
        <is>
          <t>Materiales</t>
        </is>
      </c>
      <c r="C569" s="7" t="inlineStr">
        <is>
          <t>Electricidad e iluminación</t>
        </is>
      </c>
      <c r="D569" s="5" t="inlineStr">
        <is>
          <t>Extensión eléctrica de 16 pies</t>
        </is>
      </c>
      <c r="E569" s="5" t="inlineStr">
        <is>
          <t>Ojo al comparar: casi ninguna ficha declara el calibre del cable, y ahí está la diferencia entre una barata y una cara</t>
        </is>
      </c>
      <c r="F569" s="5" t="inlineStr">
        <is>
          <t>Material retirado en almacén</t>
        </is>
      </c>
      <c r="G569" s="5" t="inlineStr">
        <is>
          <t>extensión, alargue, cable de extensión</t>
        </is>
      </c>
      <c r="H569" s="7" t="inlineStr">
        <is>
          <t>unidad</t>
        </is>
      </c>
      <c r="I569" s="7" t="inlineStr">
        <is>
          <t>Instalaciones</t>
        </is>
      </c>
      <c r="J569" s="7" t="inlineStr">
        <is>
          <t>estandar</t>
        </is>
      </c>
      <c r="K569" s="7" t="inlineStr">
        <is>
          <t>importado</t>
        </is>
      </c>
      <c r="L569" s="7" t="inlineStr">
        <is>
          <t>Verificado</t>
        </is>
      </c>
      <c r="M569" s="8" t="n">
        <v>1</v>
      </c>
      <c r="N569" s="9" t="n">
        <v>270</v>
      </c>
      <c r="O569" s="9" t="n">
        <v>270</v>
      </c>
      <c r="P569" s="9" t="n">
        <v>270</v>
      </c>
      <c r="Q569" s="7" t="inlineStr">
        <is>
          <t>Sí</t>
        </is>
      </c>
      <c r="R569" s="9">
        <f>IF(N569="","",IF(Q569="Sí",ROUND(N569/1.18,2),N569))</f>
        <v/>
      </c>
      <c r="S569" s="7" t="inlineStr">
        <is>
          <t>2026-09-09</t>
        </is>
      </c>
      <c r="T569" s="5" t="inlineStr">
        <is>
          <t>1 cotización de proveedores</t>
        </is>
      </c>
      <c r="AE569" s="4" t="n">
        <v>16</v>
      </c>
    </row>
    <row r="570">
      <c r="A570" s="7" t="inlineStr">
        <is>
          <t>MAT-10-164</t>
        </is>
      </c>
      <c r="B570" s="7" t="inlineStr">
        <is>
          <t>Materiales</t>
        </is>
      </c>
      <c r="C570" s="7" t="inlineStr">
        <is>
          <t>Electricidad e iluminación</t>
        </is>
      </c>
      <c r="D570" s="5" t="inlineStr">
        <is>
          <t>Extensión eléctrica de 25 pies</t>
        </is>
      </c>
      <c r="E570" s="5" t="inlineStr">
        <is>
          <t>Ojo al comparar: casi ninguna ficha declara el calibre del cable, y ahí está la diferencia entre una barata y una cara</t>
        </is>
      </c>
      <c r="F570" s="5" t="inlineStr">
        <is>
          <t>Material retirado en almacén</t>
        </is>
      </c>
      <c r="G570" s="5" t="inlineStr">
        <is>
          <t>extensión, alargue, cable de extensión</t>
        </is>
      </c>
      <c r="H570" s="7" t="inlineStr">
        <is>
          <t>unidad</t>
        </is>
      </c>
      <c r="I570" s="7" t="inlineStr">
        <is>
          <t>Instalaciones</t>
        </is>
      </c>
      <c r="J570" s="7" t="inlineStr">
        <is>
          <t>estandar</t>
        </is>
      </c>
      <c r="K570" s="7" t="inlineStr">
        <is>
          <t>importado</t>
        </is>
      </c>
      <c r="L570" s="7" t="inlineStr">
        <is>
          <t>Verificado</t>
        </is>
      </c>
      <c r="M570" s="8" t="n">
        <v>1</v>
      </c>
      <c r="N570" s="9" t="n">
        <v>1700</v>
      </c>
      <c r="O570" s="9" t="n">
        <v>1700</v>
      </c>
      <c r="P570" s="9" t="n">
        <v>1700</v>
      </c>
      <c r="Q570" s="7" t="inlineStr">
        <is>
          <t>Sí</t>
        </is>
      </c>
      <c r="R570" s="9">
        <f>IF(N570="","",IF(Q570="Sí",ROUND(N570/1.18,2),N570))</f>
        <v/>
      </c>
      <c r="S570" s="7" t="inlineStr">
        <is>
          <t>2026-09-09</t>
        </is>
      </c>
      <c r="T570" s="5" t="inlineStr">
        <is>
          <t>1 cotización de proveedores</t>
        </is>
      </c>
      <c r="AE570" s="4" t="n">
        <v>25</v>
      </c>
    </row>
    <row r="571">
      <c r="A571" s="7" t="inlineStr">
        <is>
          <t>MAT-10-165</t>
        </is>
      </c>
      <c r="B571" s="7" t="inlineStr">
        <is>
          <t>Materiales</t>
        </is>
      </c>
      <c r="C571" s="7" t="inlineStr">
        <is>
          <t>Electricidad e iluminación</t>
        </is>
      </c>
      <c r="D571" s="5" t="inlineStr">
        <is>
          <t>Extensión eléctrica de 26 pies</t>
        </is>
      </c>
      <c r="E571" s="5" t="inlineStr">
        <is>
          <t>Ojo al comparar: casi ninguna ficha declara el calibre del cable, y ahí está la diferencia entre una barata y una cara</t>
        </is>
      </c>
      <c r="F571" s="5" t="inlineStr">
        <is>
          <t>Material retirado en almacén</t>
        </is>
      </c>
      <c r="G571" s="5" t="inlineStr">
        <is>
          <t>extensión, alargue, cable de extensión</t>
        </is>
      </c>
      <c r="H571" s="7" t="inlineStr">
        <is>
          <t>unidad</t>
        </is>
      </c>
      <c r="I571" s="7" t="inlineStr">
        <is>
          <t>Instalaciones</t>
        </is>
      </c>
      <c r="J571" s="7" t="inlineStr">
        <is>
          <t>estandar</t>
        </is>
      </c>
      <c r="K571" s="7" t="inlineStr">
        <is>
          <t>importado</t>
        </is>
      </c>
      <c r="L571" s="7" t="inlineStr">
        <is>
          <t>Verificado</t>
        </is>
      </c>
      <c r="M571" s="8" t="n">
        <v>1</v>
      </c>
      <c r="N571" s="9" t="n">
        <v>520</v>
      </c>
      <c r="O571" s="9" t="n">
        <v>520</v>
      </c>
      <c r="P571" s="9" t="n">
        <v>520</v>
      </c>
      <c r="Q571" s="7" t="inlineStr">
        <is>
          <t>Sí</t>
        </is>
      </c>
      <c r="R571" s="9">
        <f>IF(N571="","",IF(Q571="Sí",ROUND(N571/1.18,2),N571))</f>
        <v/>
      </c>
      <c r="S571" s="7" t="inlineStr">
        <is>
          <t>2026-09-09</t>
        </is>
      </c>
      <c r="T571" s="5" t="inlineStr">
        <is>
          <t>1 cotización de proveedores</t>
        </is>
      </c>
      <c r="AE571" s="4" t="n">
        <v>26</v>
      </c>
    </row>
    <row r="572">
      <c r="A572" s="7" t="inlineStr">
        <is>
          <t>MAT-10-166</t>
        </is>
      </c>
      <c r="B572" s="7" t="inlineStr">
        <is>
          <t>Materiales</t>
        </is>
      </c>
      <c r="C572" s="7" t="inlineStr">
        <is>
          <t>Electricidad e iluminación</t>
        </is>
      </c>
      <c r="D572" s="5" t="inlineStr">
        <is>
          <t>Extensión eléctrica de 50 pies</t>
        </is>
      </c>
      <c r="E572" s="5" t="inlineStr">
        <is>
          <t>Ojo al comparar: casi ninguna ficha declara el calibre del cable, y ahí está la diferencia entre una barata y una cara</t>
        </is>
      </c>
      <c r="F572" s="5" t="inlineStr">
        <is>
          <t>Material retirado en almacén</t>
        </is>
      </c>
      <c r="G572" s="5" t="inlineStr">
        <is>
          <t>extensión, alargue, cable de extensión</t>
        </is>
      </c>
      <c r="H572" s="7" t="inlineStr">
        <is>
          <t>unidad</t>
        </is>
      </c>
      <c r="I572" s="7" t="inlineStr">
        <is>
          <t>Instalaciones</t>
        </is>
      </c>
      <c r="J572" s="7" t="inlineStr">
        <is>
          <t>estandar</t>
        </is>
      </c>
      <c r="K572" s="7" t="inlineStr">
        <is>
          <t>importado</t>
        </is>
      </c>
      <c r="L572" s="7" t="inlineStr">
        <is>
          <t>Verificado</t>
        </is>
      </c>
      <c r="M572" s="8" t="n">
        <v>1</v>
      </c>
      <c r="N572" s="9" t="n">
        <v>1330</v>
      </c>
      <c r="O572" s="9" t="n">
        <v>725</v>
      </c>
      <c r="P572" s="9" t="n">
        <v>2989.99</v>
      </c>
      <c r="Q572" s="7" t="inlineStr">
        <is>
          <t>Sí</t>
        </is>
      </c>
      <c r="R572" s="9">
        <f>IF(N572="","",IF(Q572="Sí",ROUND(N572/1.18,2),N572))</f>
        <v/>
      </c>
      <c r="S572" s="7" t="inlineStr">
        <is>
          <t>2026-09-09</t>
        </is>
      </c>
      <c r="T572" s="5" t="inlineStr">
        <is>
          <t>4 cotizaciones de proveedores</t>
        </is>
      </c>
      <c r="AE572" s="4" t="n">
        <v>50</v>
      </c>
    </row>
    <row r="573">
      <c r="A573" s="7" t="inlineStr">
        <is>
          <t>MAT-10-167</t>
        </is>
      </c>
      <c r="B573" s="7" t="inlineStr">
        <is>
          <t>Materiales</t>
        </is>
      </c>
      <c r="C573" s="7" t="inlineStr">
        <is>
          <t>Electricidad e iluminación</t>
        </is>
      </c>
      <c r="D573" s="5" t="inlineStr">
        <is>
          <t>Extensión eléctrica de 6 pies</t>
        </is>
      </c>
      <c r="E573" s="5" t="inlineStr">
        <is>
          <t>Ojo al comparar: casi ninguna ficha declara el calibre del cable, y ahí está la diferencia entre una barata y una cara</t>
        </is>
      </c>
      <c r="F573" s="5" t="inlineStr">
        <is>
          <t>Material retirado en almacén</t>
        </is>
      </c>
      <c r="G573" s="5" t="inlineStr">
        <is>
          <t>extensión, alargue, cable de extensión</t>
        </is>
      </c>
      <c r="H573" s="7" t="inlineStr">
        <is>
          <t>unidad</t>
        </is>
      </c>
      <c r="I573" s="7" t="inlineStr">
        <is>
          <t>Instalaciones</t>
        </is>
      </c>
      <c r="J573" s="7" t="inlineStr">
        <is>
          <t>estandar</t>
        </is>
      </c>
      <c r="K573" s="7" t="inlineStr">
        <is>
          <t>importado</t>
        </is>
      </c>
      <c r="L573" s="7" t="inlineStr">
        <is>
          <t>Verificado</t>
        </is>
      </c>
      <c r="M573" s="8" t="n">
        <v>1</v>
      </c>
      <c r="N573" s="9" t="n">
        <v>310</v>
      </c>
      <c r="O573" s="9" t="n">
        <v>310</v>
      </c>
      <c r="P573" s="9" t="n">
        <v>310</v>
      </c>
      <c r="Q573" s="7" t="inlineStr">
        <is>
          <t>Sí</t>
        </is>
      </c>
      <c r="R573" s="9">
        <f>IF(N573="","",IF(Q573="Sí",ROUND(N573/1.18,2),N573))</f>
        <v/>
      </c>
      <c r="S573" s="7" t="inlineStr">
        <is>
          <t>2026-09-09</t>
        </is>
      </c>
      <c r="T573" s="5" t="inlineStr">
        <is>
          <t>1 cotización de proveedores</t>
        </is>
      </c>
      <c r="AE573" s="4" t="n">
        <v>6</v>
      </c>
    </row>
    <row r="574">
      <c r="A574" s="7" t="inlineStr">
        <is>
          <t>MAT-10-168</t>
        </is>
      </c>
      <c r="B574" s="7" t="inlineStr">
        <is>
          <t>Materiales</t>
        </is>
      </c>
      <c r="C574" s="7" t="inlineStr">
        <is>
          <t>Electricidad e iluminación</t>
        </is>
      </c>
      <c r="D574" s="5" t="inlineStr">
        <is>
          <t>Extensión eléctrica de 7 pies</t>
        </is>
      </c>
      <c r="E574" s="5" t="inlineStr">
        <is>
          <t>Ojo al comparar: casi ninguna ficha declara el calibre del cable, y ahí está la diferencia entre una barata y una cara</t>
        </is>
      </c>
      <c r="F574" s="5" t="inlineStr">
        <is>
          <t>Material retirado en almacén</t>
        </is>
      </c>
      <c r="G574" s="5" t="inlineStr">
        <is>
          <t>extensión, alargue, cable de extensión</t>
        </is>
      </c>
      <c r="H574" s="7" t="inlineStr">
        <is>
          <t>unidad</t>
        </is>
      </c>
      <c r="I574" s="7" t="inlineStr">
        <is>
          <t>Instalaciones</t>
        </is>
      </c>
      <c r="J574" s="7" t="inlineStr">
        <is>
          <t>estandar</t>
        </is>
      </c>
      <c r="K574" s="7" t="inlineStr">
        <is>
          <t>importado</t>
        </is>
      </c>
      <c r="L574" s="7" t="inlineStr">
        <is>
          <t>Verificado</t>
        </is>
      </c>
      <c r="M574" s="8" t="n">
        <v>1</v>
      </c>
      <c r="N574" s="9" t="n">
        <v>145</v>
      </c>
      <c r="O574" s="9" t="n">
        <v>145</v>
      </c>
      <c r="P574" s="9" t="n">
        <v>145</v>
      </c>
      <c r="Q574" s="7" t="inlineStr">
        <is>
          <t>Sí</t>
        </is>
      </c>
      <c r="R574" s="9">
        <f>IF(N574="","",IF(Q574="Sí",ROUND(N574/1.18,2),N574))</f>
        <v/>
      </c>
      <c r="S574" s="7" t="inlineStr">
        <is>
          <t>2026-09-09</t>
        </is>
      </c>
      <c r="T574" s="5" t="inlineStr">
        <is>
          <t>1 cotización de proveedores</t>
        </is>
      </c>
      <c r="AE574" s="4" t="n">
        <v>7</v>
      </c>
    </row>
    <row r="575">
      <c r="A575" s="7" t="inlineStr">
        <is>
          <t>MAT-10-169</t>
        </is>
      </c>
      <c r="B575" s="7" t="inlineStr">
        <is>
          <t>Materiales</t>
        </is>
      </c>
      <c r="C575" s="7" t="inlineStr">
        <is>
          <t>Electricidad e iluminación</t>
        </is>
      </c>
      <c r="D575" s="5" t="inlineStr">
        <is>
          <t>Regleta de 6 salidas</t>
        </is>
      </c>
      <c r="E575" s="5" t="inlineStr">
        <is>
          <t>Multitoma. El supresor de picos cambia el precio y no todas lo traen</t>
        </is>
      </c>
      <c r="F575" s="5" t="inlineStr">
        <is>
          <t>Material retirado en almacén</t>
        </is>
      </c>
      <c r="G575" s="5" t="inlineStr">
        <is>
          <t>regleta, multitoma, power strip, supresor</t>
        </is>
      </c>
      <c r="H575" s="7" t="inlineStr">
        <is>
          <t>unidad</t>
        </is>
      </c>
      <c r="I575" s="7" t="inlineStr">
        <is>
          <t>Instalaciones</t>
        </is>
      </c>
      <c r="J575" s="7" t="inlineStr">
        <is>
          <t>estandar</t>
        </is>
      </c>
      <c r="K575" s="7" t="inlineStr">
        <is>
          <t>importado</t>
        </is>
      </c>
      <c r="L575" s="7" t="inlineStr">
        <is>
          <t>Verificado</t>
        </is>
      </c>
      <c r="M575" s="8" t="n">
        <v>1</v>
      </c>
      <c r="N575" s="9" t="n">
        <v>737.5</v>
      </c>
      <c r="O575" s="9" t="n">
        <v>654.99</v>
      </c>
      <c r="P575" s="9" t="n">
        <v>1330</v>
      </c>
      <c r="Q575" s="7" t="inlineStr">
        <is>
          <t>Sí</t>
        </is>
      </c>
      <c r="R575" s="9">
        <f>IF(N575="","",IF(Q575="Sí",ROUND(N575/1.18,2),N575))</f>
        <v/>
      </c>
      <c r="S575" s="7" t="inlineStr">
        <is>
          <t>2026-09-09</t>
        </is>
      </c>
      <c r="T575" s="5" t="inlineStr">
        <is>
          <t>3 cotizaciones de proveedores</t>
        </is>
      </c>
      <c r="AK575" s="5" t="inlineStr">
        <is>
          <t>salidas: 6</t>
        </is>
      </c>
    </row>
    <row r="576">
      <c r="A576" s="7" t="inlineStr">
        <is>
          <t>MAT-10-170</t>
        </is>
      </c>
      <c r="B576" s="7" t="inlineStr">
        <is>
          <t>Materiales</t>
        </is>
      </c>
      <c r="C576" s="7" t="inlineStr">
        <is>
          <t>Electricidad e iluminación</t>
        </is>
      </c>
      <c r="D576" s="5" t="inlineStr">
        <is>
          <t>Regleta de 6 salidas con supresor de picos</t>
        </is>
      </c>
      <c r="E576" s="5" t="inlineStr">
        <is>
          <t>Multitoma. El supresor de picos cambia el precio y no todas lo traen</t>
        </is>
      </c>
      <c r="F576" s="5" t="inlineStr">
        <is>
          <t>Material retirado en almacén</t>
        </is>
      </c>
      <c r="G576" s="5" t="inlineStr">
        <is>
          <t>regleta, multitoma, power strip, supresor</t>
        </is>
      </c>
      <c r="H576" s="7" t="inlineStr">
        <is>
          <t>unidad</t>
        </is>
      </c>
      <c r="I576" s="7" t="inlineStr">
        <is>
          <t>Instalaciones</t>
        </is>
      </c>
      <c r="J576" s="7" t="inlineStr">
        <is>
          <t>estandar</t>
        </is>
      </c>
      <c r="K576" s="7" t="inlineStr">
        <is>
          <t>importado</t>
        </is>
      </c>
      <c r="L576" s="7" t="inlineStr">
        <is>
          <t>Verificado</t>
        </is>
      </c>
      <c r="M576" s="8" t="n">
        <v>1</v>
      </c>
      <c r="N576" s="9" t="n">
        <v>725</v>
      </c>
      <c r="O576" s="9" t="n">
        <v>725</v>
      </c>
      <c r="P576" s="9" t="n">
        <v>725</v>
      </c>
      <c r="Q576" s="7" t="inlineStr">
        <is>
          <t>Sí</t>
        </is>
      </c>
      <c r="R576" s="9">
        <f>IF(N576="","",IF(Q576="Sí",ROUND(N576/1.18,2),N576))</f>
        <v/>
      </c>
      <c r="S576" s="7" t="inlineStr">
        <is>
          <t>2026-09-09</t>
        </is>
      </c>
      <c r="T576" s="5" t="inlineStr">
        <is>
          <t>1 cotización de proveedores</t>
        </is>
      </c>
      <c r="AK576" s="5" t="inlineStr">
        <is>
          <t>salidas: 6 · supresor: si</t>
        </is>
      </c>
    </row>
    <row r="577">
      <c r="A577" s="7" t="inlineStr">
        <is>
          <t>MAT-10-171</t>
        </is>
      </c>
      <c r="B577" s="7" t="inlineStr">
        <is>
          <t>Materiales</t>
        </is>
      </c>
      <c r="C577" s="7" t="inlineStr">
        <is>
          <t>Electricidad e iluminación</t>
        </is>
      </c>
      <c r="D577" s="5" t="inlineStr">
        <is>
          <t>Regleta de 8 salidas</t>
        </is>
      </c>
      <c r="E577" s="5" t="inlineStr">
        <is>
          <t>Multitoma. El supresor de picos cambia el precio y no todas lo traen</t>
        </is>
      </c>
      <c r="F577" s="5" t="inlineStr">
        <is>
          <t>Material retirado en almacén</t>
        </is>
      </c>
      <c r="G577" s="5" t="inlineStr">
        <is>
          <t>regleta, multitoma, power strip, supresor</t>
        </is>
      </c>
      <c r="H577" s="7" t="inlineStr">
        <is>
          <t>unidad</t>
        </is>
      </c>
      <c r="I577" s="7" t="inlineStr">
        <is>
          <t>Instalaciones</t>
        </is>
      </c>
      <c r="J577" s="7" t="inlineStr">
        <is>
          <t>estandar</t>
        </is>
      </c>
      <c r="K577" s="7" t="inlineStr">
        <is>
          <t>importado</t>
        </is>
      </c>
      <c r="L577" s="7" t="inlineStr">
        <is>
          <t>Verificado</t>
        </is>
      </c>
      <c r="M577" s="8" t="n">
        <v>1</v>
      </c>
      <c r="N577" s="9" t="n">
        <v>1195</v>
      </c>
      <c r="O577" s="9" t="n">
        <v>1195</v>
      </c>
      <c r="P577" s="9" t="n">
        <v>1195</v>
      </c>
      <c r="Q577" s="7" t="inlineStr">
        <is>
          <t>Sí</t>
        </is>
      </c>
      <c r="R577" s="9">
        <f>IF(N577="","",IF(Q577="Sí",ROUND(N577/1.18,2),N577))</f>
        <v/>
      </c>
      <c r="S577" s="7" t="inlineStr">
        <is>
          <t>2026-09-09</t>
        </is>
      </c>
      <c r="T577" s="5" t="inlineStr">
        <is>
          <t>1 cotización de proveedores</t>
        </is>
      </c>
      <c r="AK577" s="5" t="inlineStr">
        <is>
          <t>salidas: 8</t>
        </is>
      </c>
    </row>
    <row r="578">
      <c r="A578" s="7" t="inlineStr">
        <is>
          <t>MAT-10-172</t>
        </is>
      </c>
      <c r="B578" s="7" t="inlineStr">
        <is>
          <t>Materiales</t>
        </is>
      </c>
      <c r="C578" s="7" t="inlineStr">
        <is>
          <t>Electricidad e iluminación</t>
        </is>
      </c>
      <c r="D578" s="5" t="inlineStr">
        <is>
          <t>Sensor de movimiento</t>
        </is>
      </c>
      <c r="E578" s="5" t="inlineStr">
        <is>
          <t>Control de encendido y aviso</t>
        </is>
      </c>
      <c r="F578" s="5" t="inlineStr">
        <is>
          <t>Material retirado en almacén</t>
        </is>
      </c>
      <c r="G578" s="5" t="inlineStr">
        <is>
          <t>timbre, sensor de movimiento, temporizador, fotocelda</t>
        </is>
      </c>
      <c r="H578" s="7" t="inlineStr">
        <is>
          <t>unidad</t>
        </is>
      </c>
      <c r="I578" s="7" t="inlineStr">
        <is>
          <t>Instalaciones</t>
        </is>
      </c>
      <c r="J578" s="7" t="inlineStr">
        <is>
          <t>estandar</t>
        </is>
      </c>
      <c r="K578" s="7" t="inlineStr">
        <is>
          <t>importado</t>
        </is>
      </c>
      <c r="L578" s="7" t="inlineStr">
        <is>
          <t>Verificado</t>
        </is>
      </c>
      <c r="M578" s="8" t="n">
        <v>1</v>
      </c>
      <c r="N578" s="9" t="n">
        <v>570</v>
      </c>
      <c r="O578" s="9" t="n">
        <v>500</v>
      </c>
      <c r="P578" s="9" t="n">
        <v>780</v>
      </c>
      <c r="Q578" s="7" t="inlineStr">
        <is>
          <t>Sí</t>
        </is>
      </c>
      <c r="R578" s="9">
        <f>IF(N578="","",IF(Q578="Sí",ROUND(N578/1.18,2),N578))</f>
        <v/>
      </c>
      <c r="S578" s="7" t="inlineStr">
        <is>
          <t>2026-09-09</t>
        </is>
      </c>
      <c r="T578" s="5" t="inlineStr">
        <is>
          <t>4 cotizaciones de proveedores</t>
        </is>
      </c>
      <c r="AK578" s="5" t="inlineStr">
        <is>
          <t>tipo: Sensor de movimiento</t>
        </is>
      </c>
    </row>
    <row r="579">
      <c r="A579" s="7" t="inlineStr">
        <is>
          <t>MAT-10-173</t>
        </is>
      </c>
      <c r="B579" s="7" t="inlineStr">
        <is>
          <t>Materiales</t>
        </is>
      </c>
      <c r="C579" s="7" t="inlineStr">
        <is>
          <t>Electricidad e iluminación</t>
        </is>
      </c>
      <c r="D579" s="5" t="inlineStr">
        <is>
          <t>Temporizador</t>
        </is>
      </c>
      <c r="E579" s="5" t="inlineStr">
        <is>
          <t>Control de encendido y aviso</t>
        </is>
      </c>
      <c r="F579" s="5" t="inlineStr">
        <is>
          <t>Material retirado en almacén</t>
        </is>
      </c>
      <c r="G579" s="5" t="inlineStr">
        <is>
          <t>timbre, sensor de movimiento, temporizador, fotocelda</t>
        </is>
      </c>
      <c r="H579" s="7" t="inlineStr">
        <is>
          <t>unidad</t>
        </is>
      </c>
      <c r="I579" s="7" t="inlineStr">
        <is>
          <t>Instalaciones</t>
        </is>
      </c>
      <c r="J579" s="7" t="inlineStr">
        <is>
          <t>estandar</t>
        </is>
      </c>
      <c r="K579" s="7" t="inlineStr">
        <is>
          <t>importado</t>
        </is>
      </c>
      <c r="L579" s="7" t="inlineStr">
        <is>
          <t>Verificado</t>
        </is>
      </c>
      <c r="M579" s="8" t="n">
        <v>1</v>
      </c>
      <c r="N579" s="9" t="n">
        <v>805</v>
      </c>
      <c r="O579" s="9" t="n">
        <v>805</v>
      </c>
      <c r="P579" s="9" t="n">
        <v>805</v>
      </c>
      <c r="Q579" s="7" t="inlineStr">
        <is>
          <t>Sí</t>
        </is>
      </c>
      <c r="R579" s="9">
        <f>IF(N579="","",IF(Q579="Sí",ROUND(N579/1.18,2),N579))</f>
        <v/>
      </c>
      <c r="S579" s="7" t="inlineStr">
        <is>
          <t>2026-09-09</t>
        </is>
      </c>
      <c r="T579" s="5" t="inlineStr">
        <is>
          <t>1 cotización de proveedores</t>
        </is>
      </c>
      <c r="AK579" s="5" t="inlineStr">
        <is>
          <t>tipo: Temporizador</t>
        </is>
      </c>
    </row>
    <row r="580">
      <c r="A580" s="7" t="inlineStr">
        <is>
          <t>MAT-10-174</t>
        </is>
      </c>
      <c r="B580" s="7" t="inlineStr">
        <is>
          <t>Materiales</t>
        </is>
      </c>
      <c r="C580" s="7" t="inlineStr">
        <is>
          <t>Electricidad e iluminación</t>
        </is>
      </c>
      <c r="D580" s="5" t="inlineStr">
        <is>
          <t>Timbre eléctrico</t>
        </is>
      </c>
      <c r="E580" s="5" t="inlineStr">
        <is>
          <t>Control de encendido y aviso</t>
        </is>
      </c>
      <c r="F580" s="5" t="inlineStr">
        <is>
          <t>Material retirado en almacén</t>
        </is>
      </c>
      <c r="G580" s="5" t="inlineStr">
        <is>
          <t>timbre, sensor de movimiento, temporizador, fotocelda</t>
        </is>
      </c>
      <c r="H580" s="7" t="inlineStr">
        <is>
          <t>unidad</t>
        </is>
      </c>
      <c r="I580" s="7" t="inlineStr">
        <is>
          <t>Instalaciones</t>
        </is>
      </c>
      <c r="J580" s="7" t="inlineStr">
        <is>
          <t>estandar</t>
        </is>
      </c>
      <c r="K580" s="7" t="inlineStr">
        <is>
          <t>importado</t>
        </is>
      </c>
      <c r="L580" s="7" t="inlineStr">
        <is>
          <t>Verificado</t>
        </is>
      </c>
      <c r="M580" s="8" t="n">
        <v>1</v>
      </c>
      <c r="N580" s="9" t="n">
        <v>397.5</v>
      </c>
      <c r="O580" s="9" t="n">
        <v>100</v>
      </c>
      <c r="P580" s="9" t="n">
        <v>894.99</v>
      </c>
      <c r="Q580" s="7" t="inlineStr">
        <is>
          <t>Sí</t>
        </is>
      </c>
      <c r="R580" s="9">
        <f>IF(N580="","",IF(Q580="Sí",ROUND(N580/1.18,2),N580))</f>
        <v/>
      </c>
      <c r="S580" s="7" t="inlineStr">
        <is>
          <t>2026-09-09</t>
        </is>
      </c>
      <c r="T580" s="5" t="inlineStr">
        <is>
          <t>8 cotizaciones de proveedores</t>
        </is>
      </c>
      <c r="AK580" s="5" t="inlineStr">
        <is>
          <t>tipo: Timbre eléctrico</t>
        </is>
      </c>
    </row>
    <row r="581">
      <c r="A581" s="7" t="inlineStr">
        <is>
          <t>MAT-12-009</t>
        </is>
      </c>
      <c r="B581" s="7" t="inlineStr">
        <is>
          <t>Materiales</t>
        </is>
      </c>
      <c r="C581" s="7" t="inlineStr">
        <is>
          <t>Pintura y acabados</t>
        </is>
      </c>
      <c r="D581" s="5" t="inlineStr">
        <is>
          <t>Estuco para interiores, funda de 35 libras</t>
        </is>
      </c>
      <c r="E581" s="5" t="inlineStr">
        <is>
          <t>Masilla en polvo para alisar paredes interiores · funda de 35 libras</t>
        </is>
      </c>
      <c r="F581" s="5" t="inlineStr">
        <is>
          <t>Material retirado en almacén</t>
        </is>
      </c>
      <c r="G581" s="5" t="inlineStr">
        <is>
          <t>estuco, masilla de pared</t>
        </is>
      </c>
      <c r="H581" s="7" t="inlineStr">
        <is>
          <t>funda</t>
        </is>
      </c>
      <c r="I581" s="7" t="inlineStr">
        <is>
          <t>Terminación de superficies</t>
        </is>
      </c>
      <c r="J581" s="7" t="inlineStr">
        <is>
          <t>estandar</t>
        </is>
      </c>
      <c r="K581" s="7" t="inlineStr">
        <is>
          <t>nacional</t>
        </is>
      </c>
      <c r="L581" s="7" t="inlineStr">
        <is>
          <t>Verificado</t>
        </is>
      </c>
      <c r="M581" s="8" t="n">
        <v>2</v>
      </c>
      <c r="N581" s="9" t="n">
        <v>510.56</v>
      </c>
      <c r="O581" s="9" t="n">
        <v>331.11</v>
      </c>
      <c r="P581" s="9" t="n">
        <v>690</v>
      </c>
      <c r="Q581" s="7" t="inlineStr">
        <is>
          <t>Sí</t>
        </is>
      </c>
      <c r="R581" s="9">
        <f>IF(N581="","",IF(Q581="Sí",ROUND(N581/1.18,2),N581))</f>
        <v/>
      </c>
      <c r="S581" s="7" t="inlineStr">
        <is>
          <t>2026-09-09</t>
        </is>
      </c>
      <c r="T581" s="5" t="inlineStr">
        <is>
          <t>2 cotizaciones de proveedores</t>
        </is>
      </c>
    </row>
    <row r="582">
      <c r="A582" s="7" t="inlineStr">
        <is>
          <t>MAT-13-011</t>
        </is>
      </c>
      <c r="B582" s="7" t="inlineStr">
        <is>
          <t>Materiales</t>
        </is>
      </c>
      <c r="C582" s="7" t="inlineStr">
        <is>
          <t>Plafones y construcción liviana</t>
        </is>
      </c>
      <c r="D582" s="5" t="inlineStr">
        <is>
          <t>Angular para plafón, 10'</t>
        </is>
      </c>
      <c r="E582" s="5" t="inlineStr"/>
      <c r="F582" s="5" t="inlineStr">
        <is>
          <t>Material retirado en almacén</t>
        </is>
      </c>
      <c r="G582" s="5" t="inlineStr">
        <is>
          <t>perfilería de plafón, T-grid</t>
        </is>
      </c>
      <c r="H582" s="7" t="inlineStr">
        <is>
          <t>unidad</t>
        </is>
      </c>
      <c r="I582" s="7" t="inlineStr">
        <is>
          <t>Terminación de superficies</t>
        </is>
      </c>
      <c r="J582" s="7" t="inlineStr">
        <is>
          <t>estandar</t>
        </is>
      </c>
      <c r="K582" s="7" t="inlineStr">
        <is>
          <t>importado</t>
        </is>
      </c>
      <c r="L582" s="7" t="inlineStr">
        <is>
          <t>Verificado</t>
        </is>
      </c>
      <c r="M582" s="8" t="n">
        <v>1</v>
      </c>
      <c r="N582" s="9" t="n">
        <v>98</v>
      </c>
      <c r="O582" s="9" t="n">
        <v>98</v>
      </c>
      <c r="P582" s="9" t="n">
        <v>98</v>
      </c>
      <c r="Q582" s="7" t="inlineStr">
        <is>
          <t>Sí</t>
        </is>
      </c>
      <c r="R582" s="9">
        <f>IF(N582="","",IF(Q582="Sí",ROUND(N582/1.18,2),N582))</f>
        <v/>
      </c>
      <c r="S582" s="7" t="inlineStr">
        <is>
          <t>2026-09-09</t>
        </is>
      </c>
      <c r="T582" s="5" t="inlineStr">
        <is>
          <t>1 cotización de proveedores</t>
        </is>
      </c>
      <c r="AI582" s="4" t="inlineStr">
        <is>
          <t>10'</t>
        </is>
      </c>
    </row>
    <row r="583">
      <c r="A583" s="7" t="inlineStr">
        <is>
          <t>MAT-13-012</t>
        </is>
      </c>
      <c r="B583" s="7" t="inlineStr">
        <is>
          <t>Materiales</t>
        </is>
      </c>
      <c r="C583" s="7" t="inlineStr">
        <is>
          <t>Plafones y construcción liviana</t>
        </is>
      </c>
      <c r="D583" s="5" t="inlineStr">
        <is>
          <t>Cartón piedra, 4'X8' 3X2Mm 1/8"</t>
        </is>
      </c>
      <c r="E583" s="5" t="inlineStr"/>
      <c r="F583" s="5" t="inlineStr">
        <is>
          <t>Material retirado en almacén</t>
        </is>
      </c>
      <c r="G583" s="5" t="inlineStr">
        <is>
          <t>cartón piedra</t>
        </is>
      </c>
      <c r="H583" s="7" t="inlineStr">
        <is>
          <t>unidad</t>
        </is>
      </c>
      <c r="I583" s="7" t="inlineStr">
        <is>
          <t>Terminación de superficies</t>
        </is>
      </c>
      <c r="J583" s="7" t="inlineStr">
        <is>
          <t>estandar</t>
        </is>
      </c>
      <c r="K583" s="7" t="inlineStr">
        <is>
          <t>importado</t>
        </is>
      </c>
      <c r="L583" s="7" t="inlineStr">
        <is>
          <t>Verificado</t>
        </is>
      </c>
      <c r="M583" s="8" t="n">
        <v>1</v>
      </c>
      <c r="N583" s="9" t="n">
        <v>495</v>
      </c>
      <c r="O583" s="9" t="n">
        <v>495</v>
      </c>
      <c r="P583" s="9" t="n">
        <v>495</v>
      </c>
      <c r="Q583" s="7" t="inlineStr">
        <is>
          <t>Sí</t>
        </is>
      </c>
      <c r="R583" s="9">
        <f>IF(N583="","",IF(Q583="Sí",ROUND(N583/1.18,2),N583))</f>
        <v/>
      </c>
      <c r="S583" s="7" t="inlineStr">
        <is>
          <t>2026-09-09</t>
        </is>
      </c>
      <c r="T583" s="5" t="inlineStr">
        <is>
          <t>1 cotización de proveedores</t>
        </is>
      </c>
      <c r="AH583" s="4" t="inlineStr">
        <is>
          <t>1/8"</t>
        </is>
      </c>
      <c r="AI583" s="4" t="inlineStr">
        <is>
          <t>4'X8' 3X2Mm 1/8"</t>
        </is>
      </c>
    </row>
    <row r="584">
      <c r="A584" s="7" t="inlineStr">
        <is>
          <t>MAT-13-013</t>
        </is>
      </c>
      <c r="B584" s="7" t="inlineStr">
        <is>
          <t>Materiales</t>
        </is>
      </c>
      <c r="C584" s="7" t="inlineStr">
        <is>
          <t>Plafones y construcción liviana</t>
        </is>
      </c>
      <c r="D584" s="5" t="inlineStr">
        <is>
          <t>Cross tee para plafón, 2'</t>
        </is>
      </c>
      <c r="E584" s="5" t="inlineStr"/>
      <c r="F584" s="5" t="inlineStr">
        <is>
          <t>Material retirado en almacén</t>
        </is>
      </c>
      <c r="G584" s="5" t="inlineStr">
        <is>
          <t>perfilería de plafón, T-grid</t>
        </is>
      </c>
      <c r="H584" s="7" t="inlineStr">
        <is>
          <t>unidad</t>
        </is>
      </c>
      <c r="I584" s="7" t="inlineStr">
        <is>
          <t>Terminación de superficies</t>
        </is>
      </c>
      <c r="J584" s="7" t="inlineStr">
        <is>
          <t>estandar</t>
        </is>
      </c>
      <c r="K584" s="7" t="inlineStr">
        <is>
          <t>importado</t>
        </is>
      </c>
      <c r="L584" s="7" t="inlineStr">
        <is>
          <t>Verificado</t>
        </is>
      </c>
      <c r="M584" s="8" t="n">
        <v>1</v>
      </c>
      <c r="N584" s="9" t="n">
        <v>26</v>
      </c>
      <c r="O584" s="9" t="n">
        <v>26</v>
      </c>
      <c r="P584" s="9" t="n">
        <v>26</v>
      </c>
      <c r="Q584" s="7" t="inlineStr">
        <is>
          <t>Sí</t>
        </is>
      </c>
      <c r="R584" s="9">
        <f>IF(N584="","",IF(Q584="Sí",ROUND(N584/1.18,2),N584))</f>
        <v/>
      </c>
      <c r="S584" s="7" t="inlineStr">
        <is>
          <t>2026-09-09</t>
        </is>
      </c>
      <c r="T584" s="5" t="inlineStr">
        <is>
          <t>1 cotización de proveedores</t>
        </is>
      </c>
      <c r="AI584" s="4" t="inlineStr">
        <is>
          <t>2'</t>
        </is>
      </c>
    </row>
    <row r="585">
      <c r="A585" s="7" t="inlineStr">
        <is>
          <t>MAT-13-014</t>
        </is>
      </c>
      <c r="B585" s="7" t="inlineStr">
        <is>
          <t>Materiales</t>
        </is>
      </c>
      <c r="C585" s="7" t="inlineStr">
        <is>
          <t>Plafones y construcción liviana</t>
        </is>
      </c>
      <c r="D585" s="5" t="inlineStr">
        <is>
          <t>Cross tee para plafón, 4'</t>
        </is>
      </c>
      <c r="E585" s="5" t="inlineStr"/>
      <c r="F585" s="5" t="inlineStr">
        <is>
          <t>Material retirado en almacén</t>
        </is>
      </c>
      <c r="G585" s="5" t="inlineStr">
        <is>
          <t>perfilería de plafón, T-grid</t>
        </is>
      </c>
      <c r="H585" s="7" t="inlineStr">
        <is>
          <t>unidad</t>
        </is>
      </c>
      <c r="I585" s="7" t="inlineStr">
        <is>
          <t>Terminación de superficies</t>
        </is>
      </c>
      <c r="J585" s="7" t="inlineStr">
        <is>
          <t>estandar</t>
        </is>
      </c>
      <c r="K585" s="7" t="inlineStr">
        <is>
          <t>importado</t>
        </is>
      </c>
      <c r="L585" s="7" t="inlineStr">
        <is>
          <t>Verificado</t>
        </is>
      </c>
      <c r="M585" s="8" t="n">
        <v>1</v>
      </c>
      <c r="N585" s="9" t="n">
        <v>56</v>
      </c>
      <c r="O585" s="9" t="n">
        <v>56</v>
      </c>
      <c r="P585" s="9" t="n">
        <v>56</v>
      </c>
      <c r="Q585" s="7" t="inlineStr">
        <is>
          <t>Sí</t>
        </is>
      </c>
      <c r="R585" s="9">
        <f>IF(N585="","",IF(Q585="Sí",ROUND(N585/1.18,2),N585))</f>
        <v/>
      </c>
      <c r="S585" s="7" t="inlineStr">
        <is>
          <t>2026-09-09</t>
        </is>
      </c>
      <c r="T585" s="5" t="inlineStr">
        <is>
          <t>1 cotización de proveedores</t>
        </is>
      </c>
      <c r="AI585" s="4" t="inlineStr">
        <is>
          <t>4'</t>
        </is>
      </c>
    </row>
    <row r="586">
      <c r="A586" s="7" t="inlineStr">
        <is>
          <t>MAT-13-015</t>
        </is>
      </c>
      <c r="B586" s="7" t="inlineStr">
        <is>
          <t>Materiales</t>
        </is>
      </c>
      <c r="C586" s="7" t="inlineStr">
        <is>
          <t>Plafones y construcción liviana</t>
        </is>
      </c>
      <c r="D586" s="5" t="inlineStr">
        <is>
          <t>Durmiente para plafón, 2-1/2"X10 calibre 25</t>
        </is>
      </c>
      <c r="E586" s="5" t="inlineStr"/>
      <c r="F586" s="5" t="inlineStr">
        <is>
          <t>Material retirado en almacén</t>
        </is>
      </c>
      <c r="G586" s="5" t="inlineStr">
        <is>
          <t>durmiente, perfilería</t>
        </is>
      </c>
      <c r="H586" s="7" t="inlineStr">
        <is>
          <t>unidad</t>
        </is>
      </c>
      <c r="I586" s="7" t="inlineStr">
        <is>
          <t>Terminación de superficies</t>
        </is>
      </c>
      <c r="J586" s="7" t="inlineStr">
        <is>
          <t>estandar</t>
        </is>
      </c>
      <c r="K586" s="7" t="inlineStr">
        <is>
          <t>importado</t>
        </is>
      </c>
      <c r="L586" s="7" t="inlineStr">
        <is>
          <t>Verificado</t>
        </is>
      </c>
      <c r="M586" s="8" t="n">
        <v>1</v>
      </c>
      <c r="N586" s="9" t="n">
        <v>149</v>
      </c>
      <c r="O586" s="9" t="n">
        <v>149</v>
      </c>
      <c r="P586" s="9" t="n">
        <v>149</v>
      </c>
      <c r="Q586" s="7" t="inlineStr">
        <is>
          <t>Sí</t>
        </is>
      </c>
      <c r="R586" s="9">
        <f>IF(N586="","",IF(Q586="Sí",ROUND(N586/1.18,2),N586))</f>
        <v/>
      </c>
      <c r="S586" s="7" t="inlineStr">
        <is>
          <t>2026-09-09</t>
        </is>
      </c>
      <c r="T586" s="5" t="inlineStr">
        <is>
          <t>1 cotización de proveedores</t>
        </is>
      </c>
      <c r="AH586" s="4" t="inlineStr">
        <is>
          <t>25</t>
        </is>
      </c>
      <c r="AI586" s="4" t="inlineStr">
        <is>
          <t>2-1/2"X10</t>
        </is>
      </c>
    </row>
    <row r="587">
      <c r="A587" s="7" t="inlineStr">
        <is>
          <t>MAT-13-016</t>
        </is>
      </c>
      <c r="B587" s="7" t="inlineStr">
        <is>
          <t>Materiales</t>
        </is>
      </c>
      <c r="C587" s="7" t="inlineStr">
        <is>
          <t>Plafones y construcción liviana</t>
        </is>
      </c>
      <c r="D587" s="5" t="inlineStr">
        <is>
          <t>Main tee para plafón, 12'</t>
        </is>
      </c>
      <c r="E587" s="5" t="inlineStr"/>
      <c r="F587" s="5" t="inlineStr">
        <is>
          <t>Material retirado en almacén</t>
        </is>
      </c>
      <c r="G587" s="5" t="inlineStr">
        <is>
          <t>perfilería de plafón, T-grid</t>
        </is>
      </c>
      <c r="H587" s="7" t="inlineStr">
        <is>
          <t>unidad</t>
        </is>
      </c>
      <c r="I587" s="7" t="inlineStr">
        <is>
          <t>Terminación de superficies</t>
        </is>
      </c>
      <c r="J587" s="7" t="inlineStr">
        <is>
          <t>estandar</t>
        </is>
      </c>
      <c r="K587" s="7" t="inlineStr">
        <is>
          <t>importado</t>
        </is>
      </c>
      <c r="L587" s="7" t="inlineStr">
        <is>
          <t>Verificado</t>
        </is>
      </c>
      <c r="M587" s="8" t="n">
        <v>1</v>
      </c>
      <c r="N587" s="9" t="n">
        <v>186</v>
      </c>
      <c r="O587" s="9" t="n">
        <v>186</v>
      </c>
      <c r="P587" s="9" t="n">
        <v>186</v>
      </c>
      <c r="Q587" s="7" t="inlineStr">
        <is>
          <t>Sí</t>
        </is>
      </c>
      <c r="R587" s="9">
        <f>IF(N587="","",IF(Q587="Sí",ROUND(N587/1.18,2),N587))</f>
        <v/>
      </c>
      <c r="S587" s="7" t="inlineStr">
        <is>
          <t>2026-09-09</t>
        </is>
      </c>
      <c r="T587" s="5" t="inlineStr">
        <is>
          <t>1 cotización de proveedores</t>
        </is>
      </c>
      <c r="AI587" s="4" t="inlineStr">
        <is>
          <t>12'</t>
        </is>
      </c>
    </row>
    <row r="588">
      <c r="A588" s="7" t="inlineStr">
        <is>
          <t>MAT-13-017</t>
        </is>
      </c>
      <c r="B588" s="7" t="inlineStr">
        <is>
          <t>Materiales</t>
        </is>
      </c>
      <c r="C588" s="7" t="inlineStr">
        <is>
          <t>Plafones y construcción liviana</t>
        </is>
      </c>
      <c r="D588" s="5" t="inlineStr">
        <is>
          <t>Paral para plafón, 2-1/2"X10 calibre 25</t>
        </is>
      </c>
      <c r="E588" s="5" t="inlineStr"/>
      <c r="F588" s="5" t="inlineStr">
        <is>
          <t>Material retirado en almacén</t>
        </is>
      </c>
      <c r="G588" s="5" t="inlineStr">
        <is>
          <t>paral, stud, perfilería</t>
        </is>
      </c>
      <c r="H588" s="7" t="inlineStr">
        <is>
          <t>unidad</t>
        </is>
      </c>
      <c r="I588" s="7" t="inlineStr">
        <is>
          <t>Terminación de superficies</t>
        </is>
      </c>
      <c r="J588" s="7" t="inlineStr">
        <is>
          <t>estandar</t>
        </is>
      </c>
      <c r="K588" s="7" t="inlineStr">
        <is>
          <t>importado</t>
        </is>
      </c>
      <c r="L588" s="7" t="inlineStr">
        <is>
          <t>Verificado</t>
        </is>
      </c>
      <c r="M588" s="8" t="n">
        <v>1</v>
      </c>
      <c r="N588" s="9" t="n">
        <v>185</v>
      </c>
      <c r="O588" s="9" t="n">
        <v>185</v>
      </c>
      <c r="P588" s="9" t="n">
        <v>185</v>
      </c>
      <c r="Q588" s="7" t="inlineStr">
        <is>
          <t>Sí</t>
        </is>
      </c>
      <c r="R588" s="9">
        <f>IF(N588="","",IF(Q588="Sí",ROUND(N588/1.18,2),N588))</f>
        <v/>
      </c>
      <c r="S588" s="7" t="inlineStr">
        <is>
          <t>2026-09-09</t>
        </is>
      </c>
      <c r="T588" s="5" t="inlineStr">
        <is>
          <t>1 cotización de proveedores</t>
        </is>
      </c>
      <c r="AH588" s="4" t="inlineStr">
        <is>
          <t>25</t>
        </is>
      </c>
      <c r="AI588" s="4" t="inlineStr">
        <is>
          <t>2-1/2"X10</t>
        </is>
      </c>
    </row>
    <row r="589">
      <c r="A589" s="7" t="inlineStr">
        <is>
          <t>MAT-13-018</t>
        </is>
      </c>
      <c r="B589" s="7" t="inlineStr">
        <is>
          <t>Materiales</t>
        </is>
      </c>
      <c r="C589" s="7" t="inlineStr">
        <is>
          <t>Plafones y construcción liviana</t>
        </is>
      </c>
      <c r="D589" s="5" t="inlineStr">
        <is>
          <t>Plafón, 2X4'</t>
        </is>
      </c>
      <c r="E589" s="5" t="inlineStr"/>
      <c r="F589" s="5" t="inlineStr">
        <is>
          <t>Material retirado en almacén</t>
        </is>
      </c>
      <c r="G589" s="5" t="inlineStr">
        <is>
          <t>plafón</t>
        </is>
      </c>
      <c r="H589" s="7" t="inlineStr">
        <is>
          <t>unidad</t>
        </is>
      </c>
      <c r="I589" s="7" t="inlineStr">
        <is>
          <t>Terminación de superficies</t>
        </is>
      </c>
      <c r="J589" s="7" t="inlineStr">
        <is>
          <t>estandar</t>
        </is>
      </c>
      <c r="K589" s="7" t="inlineStr">
        <is>
          <t>importado</t>
        </is>
      </c>
      <c r="L589" s="7" t="inlineStr">
        <is>
          <t>Verificado</t>
        </is>
      </c>
      <c r="M589" s="8" t="n">
        <v>1</v>
      </c>
      <c r="N589" s="9" t="n">
        <v>295</v>
      </c>
      <c r="O589" s="9" t="n">
        <v>295</v>
      </c>
      <c r="P589" s="9" t="n">
        <v>295</v>
      </c>
      <c r="Q589" s="7" t="inlineStr">
        <is>
          <t>Sí</t>
        </is>
      </c>
      <c r="R589" s="9">
        <f>IF(N589="","",IF(Q589="Sí",ROUND(N589/1.18,2),N589))</f>
        <v/>
      </c>
      <c r="S589" s="7" t="inlineStr">
        <is>
          <t>2026-09-09</t>
        </is>
      </c>
      <c r="T589" s="5" t="inlineStr">
        <is>
          <t>1 cotización de proveedores</t>
        </is>
      </c>
      <c r="AI589" s="4" t="inlineStr">
        <is>
          <t>2X4'</t>
        </is>
      </c>
    </row>
    <row r="590">
      <c r="A590" s="7" t="inlineStr">
        <is>
          <t>MAT-13-019</t>
        </is>
      </c>
      <c r="B590" s="7" t="inlineStr">
        <is>
          <t>Materiales</t>
        </is>
      </c>
      <c r="C590" s="7" t="inlineStr">
        <is>
          <t>Plafones y construcción liviana</t>
        </is>
      </c>
      <c r="D590" s="5" t="inlineStr">
        <is>
          <t>Plafón blanco, 250X5800X7MM</t>
        </is>
      </c>
      <c r="E590" s="5" t="inlineStr"/>
      <c r="F590" s="5" t="inlineStr">
        <is>
          <t>Material retirado en almacén</t>
        </is>
      </c>
      <c r="G590" s="5" t="inlineStr">
        <is>
          <t>plafón</t>
        </is>
      </c>
      <c r="H590" s="7" t="inlineStr">
        <is>
          <t>unidad</t>
        </is>
      </c>
      <c r="I590" s="7" t="inlineStr">
        <is>
          <t>Terminación de superficies</t>
        </is>
      </c>
      <c r="J590" s="7" t="inlineStr">
        <is>
          <t>estandar</t>
        </is>
      </c>
      <c r="K590" s="7" t="inlineStr">
        <is>
          <t>importado</t>
        </is>
      </c>
      <c r="L590" s="7" t="inlineStr">
        <is>
          <t>Verificado</t>
        </is>
      </c>
      <c r="M590" s="8" t="n">
        <v>1</v>
      </c>
      <c r="N590" s="9" t="n">
        <v>375</v>
      </c>
      <c r="O590" s="9" t="n">
        <v>375</v>
      </c>
      <c r="P590" s="9" t="n">
        <v>375</v>
      </c>
      <c r="Q590" s="7" t="inlineStr">
        <is>
          <t>Sí</t>
        </is>
      </c>
      <c r="R590" s="9">
        <f>IF(N590="","",IF(Q590="Sí",ROUND(N590/1.18,2),N590))</f>
        <v/>
      </c>
      <c r="S590" s="7" t="inlineStr">
        <is>
          <t>2026-09-09</t>
        </is>
      </c>
      <c r="T590" s="5" t="inlineStr">
        <is>
          <t>1 cotización de proveedores</t>
        </is>
      </c>
      <c r="AI590" s="4" t="inlineStr">
        <is>
          <t>250X5800X7MM</t>
        </is>
      </c>
      <c r="AJ590" s="4" t="inlineStr">
        <is>
          <t>blanco</t>
        </is>
      </c>
    </row>
    <row r="591">
      <c r="A591" s="7" t="inlineStr">
        <is>
          <t>MAT-13-020</t>
        </is>
      </c>
      <c r="B591" s="7" t="inlineStr">
        <is>
          <t>Materiales</t>
        </is>
      </c>
      <c r="C591" s="7" t="inlineStr">
        <is>
          <t>Plafones y construcción liviana</t>
        </is>
      </c>
      <c r="D591" s="5" t="inlineStr">
        <is>
          <t>Plafón blanco, 2X4'</t>
        </is>
      </c>
      <c r="E591" s="5" t="inlineStr"/>
      <c r="F591" s="5" t="inlineStr">
        <is>
          <t>Material retirado en almacén</t>
        </is>
      </c>
      <c r="G591" s="5" t="inlineStr">
        <is>
          <t>plafón</t>
        </is>
      </c>
      <c r="H591" s="7" t="inlineStr">
        <is>
          <t>unidad</t>
        </is>
      </c>
      <c r="I591" s="7" t="inlineStr">
        <is>
          <t>Terminación de superficies</t>
        </is>
      </c>
      <c r="J591" s="7" t="inlineStr">
        <is>
          <t>estandar</t>
        </is>
      </c>
      <c r="K591" s="7" t="inlineStr">
        <is>
          <t>importado</t>
        </is>
      </c>
      <c r="L591" s="7" t="inlineStr">
        <is>
          <t>Verificado</t>
        </is>
      </c>
      <c r="M591" s="8" t="n">
        <v>1</v>
      </c>
      <c r="N591" s="9" t="n">
        <v>202</v>
      </c>
      <c r="O591" s="9" t="n">
        <v>202</v>
      </c>
      <c r="P591" s="9" t="n">
        <v>202</v>
      </c>
      <c r="Q591" s="7" t="inlineStr">
        <is>
          <t>Sí</t>
        </is>
      </c>
      <c r="R591" s="9">
        <f>IF(N591="","",IF(Q591="Sí",ROUND(N591/1.18,2),N591))</f>
        <v/>
      </c>
      <c r="S591" s="7" t="inlineStr">
        <is>
          <t>2026-09-09</t>
        </is>
      </c>
      <c r="T591" s="5" t="inlineStr">
        <is>
          <t>1 cotización de proveedores</t>
        </is>
      </c>
      <c r="AI591" s="4" t="inlineStr">
        <is>
          <t>2X4'</t>
        </is>
      </c>
      <c r="AJ591" s="4" t="inlineStr">
        <is>
          <t>blanco</t>
        </is>
      </c>
    </row>
    <row r="592">
      <c r="A592" s="7" t="inlineStr">
        <is>
          <t>MAT-16-003</t>
        </is>
      </c>
      <c r="B592" s="7" t="inlineStr">
        <is>
          <t>Materiales</t>
        </is>
      </c>
      <c r="C592" s="7" t="inlineStr">
        <is>
          <t>Cámaras y videovigilancia</t>
        </is>
      </c>
      <c r="D592" s="5" t="inlineStr">
        <is>
          <t>Kit de videovigilancia 4 cámaras bullet 2 MP</t>
        </is>
      </c>
      <c r="E592" s="5" t="inlineStr">
        <is>
          <t>Cámaras, grabador y disco en un solo paquete</t>
        </is>
      </c>
      <c r="F592" s="5" t="inlineStr">
        <is>
          <t>Material retirado en almacén</t>
        </is>
      </c>
      <c r="G592" s="5" t="inlineStr">
        <is>
          <t>kit de cámaras, combo de videovigilancia</t>
        </is>
      </c>
      <c r="H592" s="7" t="inlineStr">
        <is>
          <t>juego</t>
        </is>
      </c>
      <c r="I592" s="7" t="inlineStr">
        <is>
          <t>Estructura</t>
        </is>
      </c>
      <c r="J592" s="7" t="inlineStr">
        <is>
          <t>estandar</t>
        </is>
      </c>
      <c r="K592" s="7" t="inlineStr">
        <is>
          <t>importado</t>
        </is>
      </c>
      <c r="L592" s="7" t="inlineStr">
        <is>
          <t>Verificado</t>
        </is>
      </c>
      <c r="M592" s="8" t="n">
        <v>1</v>
      </c>
      <c r="N592" s="9" t="n">
        <v>18221.03</v>
      </c>
      <c r="O592" s="9" t="n">
        <v>18221.03</v>
      </c>
      <c r="P592" s="9" t="n">
        <v>18221.03</v>
      </c>
      <c r="Q592" s="7" t="inlineStr">
        <is>
          <t>Sí</t>
        </is>
      </c>
      <c r="R592" s="9">
        <f>IF(N592="","",IF(Q592="Sí",ROUND(N592/1.18,2),N592))</f>
        <v/>
      </c>
      <c r="S592" s="7" t="inlineStr">
        <is>
          <t>2026-09-09</t>
        </is>
      </c>
      <c r="T592" s="5" t="inlineStr">
        <is>
          <t>1 cotización de proveedores</t>
        </is>
      </c>
      <c r="Z592" s="4" t="inlineStr">
        <is>
          <t>bullet</t>
        </is>
      </c>
      <c r="AA592" s="4" t="n">
        <v>2</v>
      </c>
      <c r="AK592" s="5" t="inlineStr">
        <is>
          <t>Cámaras: 4</t>
        </is>
      </c>
    </row>
    <row r="593">
      <c r="A593" s="7" t="inlineStr">
        <is>
          <t>MAT-16-004</t>
        </is>
      </c>
      <c r="B593" s="7" t="inlineStr">
        <is>
          <t>Materiales</t>
        </is>
      </c>
      <c r="C593" s="7" t="inlineStr">
        <is>
          <t>Cámaras y videovigilancia</t>
        </is>
      </c>
      <c r="D593" s="5" t="inlineStr">
        <is>
          <t>Kit de videovigilancia 4 cámaras domo 2 MP</t>
        </is>
      </c>
      <c r="E593" s="5" t="inlineStr">
        <is>
          <t>Cámaras, grabador y disco en un solo paquete</t>
        </is>
      </c>
      <c r="F593" s="5" t="inlineStr">
        <is>
          <t>Material retirado en almacén</t>
        </is>
      </c>
      <c r="G593" s="5" t="inlineStr">
        <is>
          <t>kit de cámaras, combo de videovigilancia</t>
        </is>
      </c>
      <c r="H593" s="7" t="inlineStr">
        <is>
          <t>juego</t>
        </is>
      </c>
      <c r="I593" s="7" t="inlineStr">
        <is>
          <t>Estructura</t>
        </is>
      </c>
      <c r="J593" s="7" t="inlineStr">
        <is>
          <t>estandar</t>
        </is>
      </c>
      <c r="K593" s="7" t="inlineStr">
        <is>
          <t>importado</t>
        </is>
      </c>
      <c r="L593" s="7" t="inlineStr">
        <is>
          <t>Verificado</t>
        </is>
      </c>
      <c r="M593" s="8" t="n">
        <v>1</v>
      </c>
      <c r="N593" s="9" t="n">
        <v>17133.95</v>
      </c>
      <c r="O593" s="9" t="n">
        <v>17133.95</v>
      </c>
      <c r="P593" s="9" t="n">
        <v>17133.95</v>
      </c>
      <c r="Q593" s="7" t="inlineStr">
        <is>
          <t>Sí</t>
        </is>
      </c>
      <c r="R593" s="9">
        <f>IF(N593="","",IF(Q593="Sí",ROUND(N593/1.18,2),N593))</f>
        <v/>
      </c>
      <c r="S593" s="7" t="inlineStr">
        <is>
          <t>2026-09-09</t>
        </is>
      </c>
      <c r="T593" s="5" t="inlineStr">
        <is>
          <t>1 cotización de proveedores</t>
        </is>
      </c>
      <c r="Z593" s="4" t="inlineStr">
        <is>
          <t>domo</t>
        </is>
      </c>
      <c r="AA593" s="4" t="n">
        <v>2</v>
      </c>
      <c r="AK593" s="5" t="inlineStr">
        <is>
          <t>Cámaras: 4</t>
        </is>
      </c>
    </row>
    <row r="594">
      <c r="A594" s="7" t="inlineStr">
        <is>
          <t>MAT-16-005</t>
        </is>
      </c>
      <c r="B594" s="7" t="inlineStr">
        <is>
          <t>Materiales</t>
        </is>
      </c>
      <c r="C594" s="7" t="inlineStr">
        <is>
          <t>Cámaras y videovigilancia</t>
        </is>
      </c>
      <c r="D594" s="5" t="inlineStr">
        <is>
          <t>Cámara de seguridad</t>
        </is>
      </c>
      <c r="E594" s="5" t="inlineStr">
        <is>
          <t>Cámara de circuito cerrado para videovigilancia</t>
        </is>
      </c>
      <c r="F594" s="5" t="inlineStr">
        <is>
          <t>Material retirado en almacén</t>
        </is>
      </c>
      <c r="G594" s="5" t="inlineStr">
        <is>
          <t>cámara CCTV, cámara de seguridad</t>
        </is>
      </c>
      <c r="H594" s="7" t="inlineStr">
        <is>
          <t>unidad</t>
        </is>
      </c>
      <c r="I594" s="7" t="inlineStr">
        <is>
          <t>Estructura</t>
        </is>
      </c>
      <c r="J594" s="7" t="inlineStr">
        <is>
          <t>estandar</t>
        </is>
      </c>
      <c r="K594" s="7" t="inlineStr">
        <is>
          <t>importado</t>
        </is>
      </c>
      <c r="L594" s="7" t="inlineStr">
        <is>
          <t>Verificado</t>
        </is>
      </c>
      <c r="M594" s="8" t="n">
        <v>1</v>
      </c>
      <c r="N594" s="9" t="n">
        <v>3342.09</v>
      </c>
      <c r="O594" s="9" t="n">
        <v>2548.17</v>
      </c>
      <c r="P594" s="9" t="n">
        <v>4136.01</v>
      </c>
      <c r="Q594" s="7" t="inlineStr">
        <is>
          <t>Sí</t>
        </is>
      </c>
      <c r="R594" s="9">
        <f>IF(N594="","",IF(Q594="Sí",ROUND(N594/1.18,2),N594))</f>
        <v/>
      </c>
      <c r="S594" s="7" t="inlineStr">
        <is>
          <t>2026-09-09</t>
        </is>
      </c>
      <c r="T594" s="5" t="inlineStr">
        <is>
          <t>2 cotizaciones de proveedores</t>
        </is>
      </c>
    </row>
    <row r="595">
      <c r="A595" s="7" t="inlineStr">
        <is>
          <t>MAT-16-006</t>
        </is>
      </c>
      <c r="B595" s="7" t="inlineStr">
        <is>
          <t>Materiales</t>
        </is>
      </c>
      <c r="C595" s="7" t="inlineStr">
        <is>
          <t>Cámaras y videovigilancia</t>
        </is>
      </c>
      <c r="D595" s="5" t="inlineStr">
        <is>
          <t>Cámara de seguridad bullet</t>
        </is>
      </c>
      <c r="E595" s="5" t="inlineStr">
        <is>
          <t>Cámara de circuito cerrado para videovigilancia</t>
        </is>
      </c>
      <c r="F595" s="5" t="inlineStr">
        <is>
          <t>Material retirado en almacén</t>
        </is>
      </c>
      <c r="G595" s="5" t="inlineStr">
        <is>
          <t>cámara CCTV, cámara de seguridad</t>
        </is>
      </c>
      <c r="H595" s="7" t="inlineStr">
        <is>
          <t>unidad</t>
        </is>
      </c>
      <c r="I595" s="7" t="inlineStr">
        <is>
          <t>Estructura</t>
        </is>
      </c>
      <c r="J595" s="7" t="inlineStr">
        <is>
          <t>estandar</t>
        </is>
      </c>
      <c r="K595" s="7" t="inlineStr">
        <is>
          <t>importado</t>
        </is>
      </c>
      <c r="L595" s="7" t="inlineStr">
        <is>
          <t>Verificado</t>
        </is>
      </c>
      <c r="M595" s="8" t="n">
        <v>1</v>
      </c>
      <c r="N595" s="9" t="n">
        <v>2588.72</v>
      </c>
      <c r="O595" s="9" t="n">
        <v>2191.4</v>
      </c>
      <c r="P595" s="9" t="n">
        <v>5547.25</v>
      </c>
      <c r="Q595" s="7" t="inlineStr">
        <is>
          <t>Sí</t>
        </is>
      </c>
      <c r="R595" s="9">
        <f>IF(N595="","",IF(Q595="Sí",ROUND(N595/1.18,2),N595))</f>
        <v/>
      </c>
      <c r="S595" s="7" t="inlineStr">
        <is>
          <t>2026-09-09</t>
        </is>
      </c>
      <c r="T595" s="5" t="inlineStr">
        <is>
          <t>3 cotizaciones de proveedores</t>
        </is>
      </c>
      <c r="Z595" s="4" t="inlineStr">
        <is>
          <t>bullet</t>
        </is>
      </c>
    </row>
    <row r="596">
      <c r="A596" s="7" t="inlineStr">
        <is>
          <t>MAT-16-007</t>
        </is>
      </c>
      <c r="B596" s="7" t="inlineStr">
        <is>
          <t>Materiales</t>
        </is>
      </c>
      <c r="C596" s="7" t="inlineStr">
        <is>
          <t>Cámaras y videovigilancia</t>
        </is>
      </c>
      <c r="D596" s="5" t="inlineStr">
        <is>
          <t>Cámara de seguridad bullet 2 MP</t>
        </is>
      </c>
      <c r="E596" s="5" t="inlineStr">
        <is>
          <t>Cámara de circuito cerrado para videovigilancia</t>
        </is>
      </c>
      <c r="F596" s="5" t="inlineStr">
        <is>
          <t>Material retirado en almacén</t>
        </is>
      </c>
      <c r="G596" s="5" t="inlineStr">
        <is>
          <t>cámara CCTV, cámara de seguridad</t>
        </is>
      </c>
      <c r="H596" s="7" t="inlineStr">
        <is>
          <t>unidad</t>
        </is>
      </c>
      <c r="I596" s="7" t="inlineStr">
        <is>
          <t>Estructura</t>
        </is>
      </c>
      <c r="J596" s="7" t="inlineStr">
        <is>
          <t>estandar</t>
        </is>
      </c>
      <c r="K596" s="7" t="inlineStr">
        <is>
          <t>importado</t>
        </is>
      </c>
      <c r="L596" s="7" t="inlineStr">
        <is>
          <t>Verificado</t>
        </is>
      </c>
      <c r="M596" s="8" t="n">
        <v>1</v>
      </c>
      <c r="N596" s="9" t="n">
        <v>4606.9</v>
      </c>
      <c r="O596" s="9" t="n">
        <v>1784.16</v>
      </c>
      <c r="P596" s="9" t="n">
        <v>8801.58</v>
      </c>
      <c r="Q596" s="7" t="inlineStr">
        <is>
          <t>Sí</t>
        </is>
      </c>
      <c r="R596" s="9">
        <f>IF(N596="","",IF(Q596="Sí",ROUND(N596/1.18,2),N596))</f>
        <v/>
      </c>
      <c r="S596" s="7" t="inlineStr">
        <is>
          <t>2026-09-09</t>
        </is>
      </c>
      <c r="T596" s="5" t="inlineStr">
        <is>
          <t>7 cotizaciones de proveedores</t>
        </is>
      </c>
      <c r="Z596" s="4" t="inlineStr">
        <is>
          <t>bullet</t>
        </is>
      </c>
      <c r="AA596" s="4" t="n">
        <v>2</v>
      </c>
      <c r="AK596" s="5" t="inlineStr">
        <is>
          <t>Alcance IR (m): 40</t>
        </is>
      </c>
    </row>
    <row r="597">
      <c r="A597" s="7" t="inlineStr">
        <is>
          <t>MAT-16-008</t>
        </is>
      </c>
      <c r="B597" s="7" t="inlineStr">
        <is>
          <t>Materiales</t>
        </is>
      </c>
      <c r="C597" s="7" t="inlineStr">
        <is>
          <t>Cámaras y videovigilancia</t>
        </is>
      </c>
      <c r="D597" s="5" t="inlineStr">
        <is>
          <t>Cámara de seguridad bullet 4 MP</t>
        </is>
      </c>
      <c r="E597" s="5" t="inlineStr">
        <is>
          <t>Cámara de circuito cerrado para videovigilancia</t>
        </is>
      </c>
      <c r="F597" s="5" t="inlineStr">
        <is>
          <t>Material retirado en almacén</t>
        </is>
      </c>
      <c r="G597" s="5" t="inlineStr">
        <is>
          <t>cámara CCTV, cámara de seguridad</t>
        </is>
      </c>
      <c r="H597" s="7" t="inlineStr">
        <is>
          <t>unidad</t>
        </is>
      </c>
      <c r="I597" s="7" t="inlineStr">
        <is>
          <t>Estructura</t>
        </is>
      </c>
      <c r="J597" s="7" t="inlineStr">
        <is>
          <t>estandar</t>
        </is>
      </c>
      <c r="K597" s="7" t="inlineStr">
        <is>
          <t>importado</t>
        </is>
      </c>
      <c r="L597" s="7" t="inlineStr">
        <is>
          <t>Verificado</t>
        </is>
      </c>
      <c r="M597" s="8" t="n">
        <v>1</v>
      </c>
      <c r="N597" s="9" t="n">
        <v>9064.129999999999</v>
      </c>
      <c r="O597" s="9" t="n">
        <v>3087.35</v>
      </c>
      <c r="P597" s="9" t="n">
        <v>17705.5</v>
      </c>
      <c r="Q597" s="7" t="inlineStr">
        <is>
          <t>Sí</t>
        </is>
      </c>
      <c r="R597" s="9">
        <f>IF(N597="","",IF(Q597="Sí",ROUND(N597/1.18,2),N597))</f>
        <v/>
      </c>
      <c r="S597" s="7" t="inlineStr">
        <is>
          <t>2026-09-09</t>
        </is>
      </c>
      <c r="T597" s="5" t="inlineStr">
        <is>
          <t>3 cotizaciones de proveedores</t>
        </is>
      </c>
      <c r="Z597" s="4" t="inlineStr">
        <is>
          <t>bullet</t>
        </is>
      </c>
      <c r="AA597" s="4" t="n">
        <v>4</v>
      </c>
      <c r="AB597" s="4" t="inlineStr">
        <is>
          <t>IP</t>
        </is>
      </c>
      <c r="AK597" s="5" t="inlineStr">
        <is>
          <t>Lente (mm): 2.8</t>
        </is>
      </c>
    </row>
    <row r="598">
      <c r="A598" s="7" t="inlineStr">
        <is>
          <t>MAT-16-009</t>
        </is>
      </c>
      <c r="B598" s="7" t="inlineStr">
        <is>
          <t>Materiales</t>
        </is>
      </c>
      <c r="C598" s="7" t="inlineStr">
        <is>
          <t>Cámaras y videovigilancia</t>
        </is>
      </c>
      <c r="D598" s="5" t="inlineStr">
        <is>
          <t>Cámara de seguridad bullet 5 MP</t>
        </is>
      </c>
      <c r="E598" s="5" t="inlineStr">
        <is>
          <t>Cámara de circuito cerrado para videovigilancia</t>
        </is>
      </c>
      <c r="F598" s="5" t="inlineStr">
        <is>
          <t>Material retirado en almacén</t>
        </is>
      </c>
      <c r="G598" s="5" t="inlineStr">
        <is>
          <t>cámara CCTV, cámara de seguridad</t>
        </is>
      </c>
      <c r="H598" s="7" t="inlineStr">
        <is>
          <t>unidad</t>
        </is>
      </c>
      <c r="I598" s="7" t="inlineStr">
        <is>
          <t>Estructura</t>
        </is>
      </c>
      <c r="J598" s="7" t="inlineStr">
        <is>
          <t>estandar</t>
        </is>
      </c>
      <c r="K598" s="7" t="inlineStr">
        <is>
          <t>importado</t>
        </is>
      </c>
      <c r="L598" s="7" t="inlineStr">
        <is>
          <t>Verificado</t>
        </is>
      </c>
      <c r="M598" s="8" t="n">
        <v>1</v>
      </c>
      <c r="N598" s="9" t="n">
        <v>5675.9</v>
      </c>
      <c r="O598" s="9" t="n">
        <v>1394.08</v>
      </c>
      <c r="P598" s="9" t="n">
        <v>12499.73</v>
      </c>
      <c r="Q598" s="7" t="inlineStr">
        <is>
          <t>Sí</t>
        </is>
      </c>
      <c r="R598" s="9">
        <f>IF(N598="","",IF(Q598="Sí",ROUND(N598/1.18,2),N598))</f>
        <v/>
      </c>
      <c r="S598" s="7" t="inlineStr">
        <is>
          <t>2026-09-09</t>
        </is>
      </c>
      <c r="T598" s="5" t="inlineStr">
        <is>
          <t>5 cotizaciones de proveedores</t>
        </is>
      </c>
      <c r="Z598" s="4" t="inlineStr">
        <is>
          <t>bullet</t>
        </is>
      </c>
      <c r="AA598" s="4" t="n">
        <v>5</v>
      </c>
    </row>
    <row r="599">
      <c r="A599" s="7" t="inlineStr">
        <is>
          <t>MAT-16-010</t>
        </is>
      </c>
      <c r="B599" s="7" t="inlineStr">
        <is>
          <t>Materiales</t>
        </is>
      </c>
      <c r="C599" s="7" t="inlineStr">
        <is>
          <t>Cámaras y videovigilancia</t>
        </is>
      </c>
      <c r="D599" s="5" t="inlineStr">
        <is>
          <t>Cámara de seguridad bullet 8 MP</t>
        </is>
      </c>
      <c r="E599" s="5" t="inlineStr">
        <is>
          <t>Cámara de circuito cerrado para videovigilancia</t>
        </is>
      </c>
      <c r="F599" s="5" t="inlineStr">
        <is>
          <t>Material retirado en almacén</t>
        </is>
      </c>
      <c r="G599" s="5" t="inlineStr">
        <is>
          <t>cámara CCTV, cámara de seguridad</t>
        </is>
      </c>
      <c r="H599" s="7" t="inlineStr">
        <is>
          <t>unidad</t>
        </is>
      </c>
      <c r="I599" s="7" t="inlineStr">
        <is>
          <t>Estructura</t>
        </is>
      </c>
      <c r="J599" s="7" t="inlineStr">
        <is>
          <t>estandar</t>
        </is>
      </c>
      <c r="K599" s="7" t="inlineStr">
        <is>
          <t>importado</t>
        </is>
      </c>
      <c r="L599" s="7" t="inlineStr">
        <is>
          <t>Verificado</t>
        </is>
      </c>
      <c r="M599" s="8" t="n">
        <v>1</v>
      </c>
      <c r="N599" s="9" t="n">
        <v>13465.71</v>
      </c>
      <c r="O599" s="9" t="n">
        <v>13465.71</v>
      </c>
      <c r="P599" s="9" t="n">
        <v>13465.71</v>
      </c>
      <c r="Q599" s="7" t="inlineStr">
        <is>
          <t>Sí</t>
        </is>
      </c>
      <c r="R599" s="9">
        <f>IF(N599="","",IF(Q599="Sí",ROUND(N599/1.18,2),N599))</f>
        <v/>
      </c>
      <c r="S599" s="7" t="inlineStr">
        <is>
          <t>2026-09-09</t>
        </is>
      </c>
      <c r="T599" s="5" t="inlineStr">
        <is>
          <t>1 cotización de proveedores</t>
        </is>
      </c>
      <c r="Z599" s="4" t="inlineStr">
        <is>
          <t>bullet</t>
        </is>
      </c>
      <c r="AA599" s="4" t="n">
        <v>8</v>
      </c>
      <c r="AB599" s="4" t="inlineStr">
        <is>
          <t>IP</t>
        </is>
      </c>
    </row>
    <row r="600">
      <c r="A600" s="7" t="inlineStr">
        <is>
          <t>MAT-16-011</t>
        </is>
      </c>
      <c r="B600" s="7" t="inlineStr">
        <is>
          <t>Materiales</t>
        </is>
      </c>
      <c r="C600" s="7" t="inlineStr">
        <is>
          <t>Cámaras y videovigilancia</t>
        </is>
      </c>
      <c r="D600" s="5" t="inlineStr">
        <is>
          <t>Cámara de seguridad domo</t>
        </is>
      </c>
      <c r="E600" s="5" t="inlineStr">
        <is>
          <t>Cámara de circuito cerrado para videovigilancia</t>
        </is>
      </c>
      <c r="F600" s="5" t="inlineStr">
        <is>
          <t>Material retirado en almacén</t>
        </is>
      </c>
      <c r="G600" s="5" t="inlineStr">
        <is>
          <t>cámara CCTV, cámara de seguridad</t>
        </is>
      </c>
      <c r="H600" s="7" t="inlineStr">
        <is>
          <t>unidad</t>
        </is>
      </c>
      <c r="I600" s="7" t="inlineStr">
        <is>
          <t>Estructura</t>
        </is>
      </c>
      <c r="J600" s="7" t="inlineStr">
        <is>
          <t>estandar</t>
        </is>
      </c>
      <c r="K600" s="7" t="inlineStr">
        <is>
          <t>importado</t>
        </is>
      </c>
      <c r="L600" s="7" t="inlineStr">
        <is>
          <t>Verificado</t>
        </is>
      </c>
      <c r="M600" s="8" t="n">
        <v>1</v>
      </c>
      <c r="N600" s="9" t="n">
        <v>12992.17</v>
      </c>
      <c r="O600" s="9" t="n">
        <v>12992.17</v>
      </c>
      <c r="P600" s="9" t="n">
        <v>12992.17</v>
      </c>
      <c r="Q600" s="7" t="inlineStr">
        <is>
          <t>Sí</t>
        </is>
      </c>
      <c r="R600" s="9">
        <f>IF(N600="","",IF(Q600="Sí",ROUND(N600/1.18,2),N600))</f>
        <v/>
      </c>
      <c r="S600" s="7" t="inlineStr">
        <is>
          <t>2026-09-09</t>
        </is>
      </c>
      <c r="T600" s="5" t="inlineStr">
        <is>
          <t>1 cotización de proveedores</t>
        </is>
      </c>
      <c r="Z600" s="4" t="inlineStr">
        <is>
          <t>domo</t>
        </is>
      </c>
      <c r="AB600" s="4" t="inlineStr">
        <is>
          <t>IP</t>
        </is>
      </c>
    </row>
    <row r="601">
      <c r="A601" s="7" t="inlineStr">
        <is>
          <t>MAT-16-012</t>
        </is>
      </c>
      <c r="B601" s="7" t="inlineStr">
        <is>
          <t>Materiales</t>
        </is>
      </c>
      <c r="C601" s="7" t="inlineStr">
        <is>
          <t>Cámaras y videovigilancia</t>
        </is>
      </c>
      <c r="D601" s="5" t="inlineStr">
        <is>
          <t>Cámara de seguridad domo 2 MP</t>
        </is>
      </c>
      <c r="E601" s="5" t="inlineStr">
        <is>
          <t>Cámara de circuito cerrado para videovigilancia</t>
        </is>
      </c>
      <c r="F601" s="5" t="inlineStr">
        <is>
          <t>Material retirado en almacén</t>
        </is>
      </c>
      <c r="G601" s="5" t="inlineStr">
        <is>
          <t>cámara CCTV, cámara de seguridad</t>
        </is>
      </c>
      <c r="H601" s="7" t="inlineStr">
        <is>
          <t>unidad</t>
        </is>
      </c>
      <c r="I601" s="7" t="inlineStr">
        <is>
          <t>Estructura</t>
        </is>
      </c>
      <c r="J601" s="7" t="inlineStr">
        <is>
          <t>estandar</t>
        </is>
      </c>
      <c r="K601" s="7" t="inlineStr">
        <is>
          <t>importado</t>
        </is>
      </c>
      <c r="L601" s="7" t="inlineStr">
        <is>
          <t>Verificado</t>
        </is>
      </c>
      <c r="M601" s="8" t="n">
        <v>1</v>
      </c>
      <c r="N601" s="9" t="n">
        <v>3461.37</v>
      </c>
      <c r="O601" s="9" t="n">
        <v>740.01</v>
      </c>
      <c r="P601" s="9" t="n">
        <v>7322.31</v>
      </c>
      <c r="Q601" s="7" t="inlineStr">
        <is>
          <t>Sí</t>
        </is>
      </c>
      <c r="R601" s="9">
        <f>IF(N601="","",IF(Q601="Sí",ROUND(N601/1.18,2),N601))</f>
        <v/>
      </c>
      <c r="S601" s="7" t="inlineStr">
        <is>
          <t>2026-09-09</t>
        </is>
      </c>
      <c r="T601" s="5" t="inlineStr">
        <is>
          <t>8 cotizaciones de proveedores</t>
        </is>
      </c>
      <c r="Z601" s="4" t="inlineStr">
        <is>
          <t>domo</t>
        </is>
      </c>
      <c r="AA601" s="4" t="n">
        <v>2</v>
      </c>
    </row>
    <row r="602">
      <c r="A602" s="7" t="inlineStr">
        <is>
          <t>MAT-16-013</t>
        </is>
      </c>
      <c r="B602" s="7" t="inlineStr">
        <is>
          <t>Materiales</t>
        </is>
      </c>
      <c r="C602" s="7" t="inlineStr">
        <is>
          <t>Cámaras y videovigilancia</t>
        </is>
      </c>
      <c r="D602" s="5" t="inlineStr">
        <is>
          <t>Cámara de seguridad domo 4 MP</t>
        </is>
      </c>
      <c r="E602" s="5" t="inlineStr">
        <is>
          <t>Cámara de circuito cerrado para videovigilancia</t>
        </is>
      </c>
      <c r="F602" s="5" t="inlineStr">
        <is>
          <t>Material retirado en almacén</t>
        </is>
      </c>
      <c r="G602" s="5" t="inlineStr">
        <is>
          <t>cámara CCTV, cámara de seguridad</t>
        </is>
      </c>
      <c r="H602" s="7" t="inlineStr">
        <is>
          <t>unidad</t>
        </is>
      </c>
      <c r="I602" s="7" t="inlineStr">
        <is>
          <t>Estructura</t>
        </is>
      </c>
      <c r="J602" s="7" t="inlineStr">
        <is>
          <t>estandar</t>
        </is>
      </c>
      <c r="K602" s="7" t="inlineStr">
        <is>
          <t>importado</t>
        </is>
      </c>
      <c r="L602" s="7" t="inlineStr">
        <is>
          <t>Verificado</t>
        </is>
      </c>
      <c r="M602" s="8" t="n">
        <v>1</v>
      </c>
      <c r="N602" s="9" t="n">
        <v>5025.16</v>
      </c>
      <c r="O602" s="9" t="n">
        <v>3695.82</v>
      </c>
      <c r="P602" s="9" t="n">
        <v>8268.27</v>
      </c>
      <c r="Q602" s="7" t="inlineStr">
        <is>
          <t>Sí</t>
        </is>
      </c>
      <c r="R602" s="9">
        <f>IF(N602="","",IF(Q602="Sí",ROUND(N602/1.18,2),N602))</f>
        <v/>
      </c>
      <c r="S602" s="7" t="inlineStr">
        <is>
          <t>2026-09-09</t>
        </is>
      </c>
      <c r="T602" s="5" t="inlineStr">
        <is>
          <t>4 cotizaciones de proveedores</t>
        </is>
      </c>
      <c r="Z602" s="4" t="inlineStr">
        <is>
          <t>domo</t>
        </is>
      </c>
      <c r="AA602" s="4" t="n">
        <v>4</v>
      </c>
    </row>
    <row r="603">
      <c r="A603" s="7" t="inlineStr">
        <is>
          <t>MAT-16-014</t>
        </is>
      </c>
      <c r="B603" s="7" t="inlineStr">
        <is>
          <t>Materiales</t>
        </is>
      </c>
      <c r="C603" s="7" t="inlineStr">
        <is>
          <t>Cámaras y videovigilancia</t>
        </is>
      </c>
      <c r="D603" s="5" t="inlineStr">
        <is>
          <t>Cámara de seguridad domo 5 MP</t>
        </is>
      </c>
      <c r="E603" s="5" t="inlineStr">
        <is>
          <t>Cámara de circuito cerrado para videovigilancia</t>
        </is>
      </c>
      <c r="F603" s="5" t="inlineStr">
        <is>
          <t>Material retirado en almacén</t>
        </is>
      </c>
      <c r="G603" s="5" t="inlineStr">
        <is>
          <t>cámara CCTV, cámara de seguridad</t>
        </is>
      </c>
      <c r="H603" s="7" t="inlineStr">
        <is>
          <t>unidad</t>
        </is>
      </c>
      <c r="I603" s="7" t="inlineStr">
        <is>
          <t>Estructura</t>
        </is>
      </c>
      <c r="J603" s="7" t="inlineStr">
        <is>
          <t>estandar</t>
        </is>
      </c>
      <c r="K603" s="7" t="inlineStr">
        <is>
          <t>importado</t>
        </is>
      </c>
      <c r="L603" s="7" t="inlineStr">
        <is>
          <t>Verificado</t>
        </is>
      </c>
      <c r="M603" s="8" t="n">
        <v>1</v>
      </c>
      <c r="N603" s="9" t="n">
        <v>6122.92</v>
      </c>
      <c r="O603" s="9" t="n">
        <v>1368.3</v>
      </c>
      <c r="P603" s="9" t="n">
        <v>24325.6</v>
      </c>
      <c r="Q603" s="7" t="inlineStr">
        <is>
          <t>Sí</t>
        </is>
      </c>
      <c r="R603" s="9">
        <f>IF(N603="","",IF(Q603="Sí",ROUND(N603/1.18,2),N603))</f>
        <v/>
      </c>
      <c r="S603" s="7" t="inlineStr">
        <is>
          <t>2026-09-09</t>
        </is>
      </c>
      <c r="T603" s="5" t="inlineStr">
        <is>
          <t>9 cotizaciones de proveedores</t>
        </is>
      </c>
      <c r="Z603" s="4" t="inlineStr">
        <is>
          <t>domo</t>
        </is>
      </c>
      <c r="AA603" s="4" t="n">
        <v>5</v>
      </c>
    </row>
    <row r="604">
      <c r="A604" s="7" t="inlineStr">
        <is>
          <t>MAT-16-015</t>
        </is>
      </c>
      <c r="B604" s="7" t="inlineStr">
        <is>
          <t>Materiales</t>
        </is>
      </c>
      <c r="C604" s="7" t="inlineStr">
        <is>
          <t>Cámaras y videovigilancia</t>
        </is>
      </c>
      <c r="D604" s="5" t="inlineStr">
        <is>
          <t>Cámara de seguridad ojo de pez 5 MP</t>
        </is>
      </c>
      <c r="E604" s="5" t="inlineStr">
        <is>
          <t>Cámara de circuito cerrado para videovigilancia</t>
        </is>
      </c>
      <c r="F604" s="5" t="inlineStr">
        <is>
          <t>Material retirado en almacén</t>
        </is>
      </c>
      <c r="G604" s="5" t="inlineStr">
        <is>
          <t>cámara CCTV, cámara de seguridad</t>
        </is>
      </c>
      <c r="H604" s="7" t="inlineStr">
        <is>
          <t>unidad</t>
        </is>
      </c>
      <c r="I604" s="7" t="inlineStr">
        <is>
          <t>Estructura</t>
        </is>
      </c>
      <c r="J604" s="7" t="inlineStr">
        <is>
          <t>estandar</t>
        </is>
      </c>
      <c r="K604" s="7" t="inlineStr">
        <is>
          <t>importado</t>
        </is>
      </c>
      <c r="L604" s="7" t="inlineStr">
        <is>
          <t>Verificado</t>
        </is>
      </c>
      <c r="M604" s="8" t="n">
        <v>1</v>
      </c>
      <c r="N604" s="9" t="n">
        <v>11020.47</v>
      </c>
      <c r="O604" s="9" t="n">
        <v>11020.47</v>
      </c>
      <c r="P604" s="9" t="n">
        <v>11020.47</v>
      </c>
      <c r="Q604" s="7" t="inlineStr">
        <is>
          <t>Sí</t>
        </is>
      </c>
      <c r="R604" s="9">
        <f>IF(N604="","",IF(Q604="Sí",ROUND(N604/1.18,2),N604))</f>
        <v/>
      </c>
      <c r="S604" s="7" t="inlineStr">
        <is>
          <t>2026-09-09</t>
        </is>
      </c>
      <c r="T604" s="5" t="inlineStr">
        <is>
          <t>1 cotización de proveedores</t>
        </is>
      </c>
      <c r="Z604" s="4" t="inlineStr">
        <is>
          <t>ojo de pez</t>
        </is>
      </c>
      <c r="AA604" s="4" t="n">
        <v>5</v>
      </c>
      <c r="AB604" s="4" t="inlineStr">
        <is>
          <t>IP</t>
        </is>
      </c>
    </row>
    <row r="605">
      <c r="A605" s="7" t="inlineStr">
        <is>
          <t>MAT-16-016</t>
        </is>
      </c>
      <c r="B605" s="7" t="inlineStr">
        <is>
          <t>Materiales</t>
        </is>
      </c>
      <c r="C605" s="7" t="inlineStr">
        <is>
          <t>Cámaras y videovigilancia</t>
        </is>
      </c>
      <c r="D605" s="5" t="inlineStr">
        <is>
          <t>Cámara de seguridad PTZ 2 MP</t>
        </is>
      </c>
      <c r="E605" s="5" t="inlineStr">
        <is>
          <t>Cámara de circuito cerrado para videovigilancia</t>
        </is>
      </c>
      <c r="F605" s="5" t="inlineStr">
        <is>
          <t>Material retirado en almacén</t>
        </is>
      </c>
      <c r="G605" s="5" t="inlineStr">
        <is>
          <t>cámara CCTV, cámara de seguridad</t>
        </is>
      </c>
      <c r="H605" s="7" t="inlineStr">
        <is>
          <t>unidad</t>
        </is>
      </c>
      <c r="I605" s="7" t="inlineStr">
        <is>
          <t>Estructura</t>
        </is>
      </c>
      <c r="J605" s="7" t="inlineStr">
        <is>
          <t>estandar</t>
        </is>
      </c>
      <c r="K605" s="7" t="inlineStr">
        <is>
          <t>importado</t>
        </is>
      </c>
      <c r="L605" s="7" t="inlineStr">
        <is>
          <t>Verificado</t>
        </is>
      </c>
      <c r="M605" s="8" t="n">
        <v>1</v>
      </c>
      <c r="N605" s="9" t="n">
        <v>30360.56</v>
      </c>
      <c r="O605" s="9" t="n">
        <v>30360.56</v>
      </c>
      <c r="P605" s="9" t="n">
        <v>30360.56</v>
      </c>
      <c r="Q605" s="7" t="inlineStr">
        <is>
          <t>Sí</t>
        </is>
      </c>
      <c r="R605" s="9">
        <f>IF(N605="","",IF(Q605="Sí",ROUND(N605/1.18,2),N605))</f>
        <v/>
      </c>
      <c r="S605" s="7" t="inlineStr">
        <is>
          <t>2026-09-09</t>
        </is>
      </c>
      <c r="T605" s="5" t="inlineStr">
        <is>
          <t>1 cotización de proveedores</t>
        </is>
      </c>
      <c r="Z605" s="4" t="inlineStr">
        <is>
          <t>PTZ</t>
        </is>
      </c>
      <c r="AA605" s="4" t="n">
        <v>2</v>
      </c>
      <c r="AB605" s="4" t="inlineStr">
        <is>
          <t>IP</t>
        </is>
      </c>
    </row>
    <row r="606">
      <c r="A606" s="7" t="inlineStr">
        <is>
          <t>MAT-16-017</t>
        </is>
      </c>
      <c r="B606" s="7" t="inlineStr">
        <is>
          <t>Materiales</t>
        </is>
      </c>
      <c r="C606" s="7" t="inlineStr">
        <is>
          <t>Cámaras y videovigilancia</t>
        </is>
      </c>
      <c r="D606" s="5" t="inlineStr">
        <is>
          <t>Cámara de seguridad PTZ 3 MP</t>
        </is>
      </c>
      <c r="E606" s="5" t="inlineStr">
        <is>
          <t>Cámara de circuito cerrado para videovigilancia</t>
        </is>
      </c>
      <c r="F606" s="5" t="inlineStr">
        <is>
          <t>Material retirado en almacén</t>
        </is>
      </c>
      <c r="G606" s="5" t="inlineStr">
        <is>
          <t>cámara CCTV, cámara de seguridad</t>
        </is>
      </c>
      <c r="H606" s="7" t="inlineStr">
        <is>
          <t>unidad</t>
        </is>
      </c>
      <c r="I606" s="7" t="inlineStr">
        <is>
          <t>Estructura</t>
        </is>
      </c>
      <c r="J606" s="7" t="inlineStr">
        <is>
          <t>estandar</t>
        </is>
      </c>
      <c r="K606" s="7" t="inlineStr">
        <is>
          <t>importado</t>
        </is>
      </c>
      <c r="L606" s="7" t="inlineStr">
        <is>
          <t>Verificado</t>
        </is>
      </c>
      <c r="M606" s="8" t="n">
        <v>1</v>
      </c>
      <c r="N606" s="9" t="n">
        <v>19602.61</v>
      </c>
      <c r="O606" s="9" t="n">
        <v>19602.61</v>
      </c>
      <c r="P606" s="9" t="n">
        <v>19602.61</v>
      </c>
      <c r="Q606" s="7" t="inlineStr">
        <is>
          <t>Sí</t>
        </is>
      </c>
      <c r="R606" s="9">
        <f>IF(N606="","",IF(Q606="Sí",ROUND(N606/1.18,2),N606))</f>
        <v/>
      </c>
      <c r="S606" s="7" t="inlineStr">
        <is>
          <t>2026-09-09</t>
        </is>
      </c>
      <c r="T606" s="5" t="inlineStr">
        <is>
          <t>1 cotización de proveedores</t>
        </is>
      </c>
      <c r="Z606" s="4" t="inlineStr">
        <is>
          <t>PTZ</t>
        </is>
      </c>
      <c r="AA606" s="4" t="n">
        <v>3</v>
      </c>
    </row>
    <row r="607">
      <c r="A607" s="7" t="inlineStr">
        <is>
          <t>MAT-16-018</t>
        </is>
      </c>
      <c r="B607" s="7" t="inlineStr">
        <is>
          <t>Materiales</t>
        </is>
      </c>
      <c r="C607" s="7" t="inlineStr">
        <is>
          <t>Cámaras y videovigilancia</t>
        </is>
      </c>
      <c r="D607" s="5" t="inlineStr">
        <is>
          <t>Cámara de seguridad turret 2 MP</t>
        </is>
      </c>
      <c r="E607" s="5" t="inlineStr">
        <is>
          <t>Cámara de circuito cerrado para videovigilancia</t>
        </is>
      </c>
      <c r="F607" s="5" t="inlineStr">
        <is>
          <t>Material retirado en almacén</t>
        </is>
      </c>
      <c r="G607" s="5" t="inlineStr">
        <is>
          <t>cámara CCTV, cámara de seguridad</t>
        </is>
      </c>
      <c r="H607" s="7" t="inlineStr">
        <is>
          <t>unidad</t>
        </is>
      </c>
      <c r="I607" s="7" t="inlineStr">
        <is>
          <t>Estructura</t>
        </is>
      </c>
      <c r="J607" s="7" t="inlineStr">
        <is>
          <t>estandar</t>
        </is>
      </c>
      <c r="K607" s="7" t="inlineStr">
        <is>
          <t>importado</t>
        </is>
      </c>
      <c r="L607" s="7" t="inlineStr">
        <is>
          <t>Verificado</t>
        </is>
      </c>
      <c r="M607" s="8" t="n">
        <v>1</v>
      </c>
      <c r="N607" s="9" t="n">
        <v>3614.58</v>
      </c>
      <c r="O607" s="9" t="n">
        <v>2549.16</v>
      </c>
      <c r="P607" s="9" t="n">
        <v>4679.99</v>
      </c>
      <c r="Q607" s="7" t="inlineStr">
        <is>
          <t>Sí</t>
        </is>
      </c>
      <c r="R607" s="9">
        <f>IF(N607="","",IF(Q607="Sí",ROUND(N607/1.18,2),N607))</f>
        <v/>
      </c>
      <c r="S607" s="7" t="inlineStr">
        <is>
          <t>2026-09-09</t>
        </is>
      </c>
      <c r="T607" s="5" t="inlineStr">
        <is>
          <t>2 cotizaciones de proveedores</t>
        </is>
      </c>
      <c r="Z607" s="4" t="inlineStr">
        <is>
          <t>turret</t>
        </is>
      </c>
      <c r="AA607" s="4" t="n">
        <v>2</v>
      </c>
      <c r="AK607" s="5" t="inlineStr">
        <is>
          <t>Lente (mm): 2.8</t>
        </is>
      </c>
    </row>
    <row r="608">
      <c r="A608" s="7" t="inlineStr">
        <is>
          <t>MAT-16-019</t>
        </is>
      </c>
      <c r="B608" s="7" t="inlineStr">
        <is>
          <t>Materiales</t>
        </is>
      </c>
      <c r="C608" s="7" t="inlineStr">
        <is>
          <t>Cámaras y videovigilancia</t>
        </is>
      </c>
      <c r="D608" s="5" t="inlineStr">
        <is>
          <t>Cámara de seguridad turret 4 MP</t>
        </is>
      </c>
      <c r="E608" s="5" t="inlineStr">
        <is>
          <t>Cámara de circuito cerrado para videovigilancia</t>
        </is>
      </c>
      <c r="F608" s="5" t="inlineStr">
        <is>
          <t>Material retirado en almacén</t>
        </is>
      </c>
      <c r="G608" s="5" t="inlineStr">
        <is>
          <t>cámara CCTV, cámara de seguridad</t>
        </is>
      </c>
      <c r="H608" s="7" t="inlineStr">
        <is>
          <t>unidad</t>
        </is>
      </c>
      <c r="I608" s="7" t="inlineStr">
        <is>
          <t>Estructura</t>
        </is>
      </c>
      <c r="J608" s="7" t="inlineStr">
        <is>
          <t>estandar</t>
        </is>
      </c>
      <c r="K608" s="7" t="inlineStr">
        <is>
          <t>importado</t>
        </is>
      </c>
      <c r="L608" s="7" t="inlineStr">
        <is>
          <t>Verificado</t>
        </is>
      </c>
      <c r="M608" s="8" t="n">
        <v>1</v>
      </c>
      <c r="N608" s="9" t="n">
        <v>3073.06</v>
      </c>
      <c r="O608" s="9" t="n">
        <v>3073.06</v>
      </c>
      <c r="P608" s="9" t="n">
        <v>3073.06</v>
      </c>
      <c r="Q608" s="7" t="inlineStr">
        <is>
          <t>Sí</t>
        </is>
      </c>
      <c r="R608" s="9">
        <f>IF(N608="","",IF(Q608="Sí",ROUND(N608/1.18,2),N608))</f>
        <v/>
      </c>
      <c r="S608" s="7" t="inlineStr">
        <is>
          <t>2026-09-09</t>
        </is>
      </c>
      <c r="T608" s="5" t="inlineStr">
        <is>
          <t>1 cotización de proveedores</t>
        </is>
      </c>
      <c r="Z608" s="4" t="inlineStr">
        <is>
          <t>turret</t>
        </is>
      </c>
      <c r="AA608" s="4" t="n">
        <v>4</v>
      </c>
    </row>
    <row r="609">
      <c r="A609" s="7" t="inlineStr">
        <is>
          <t>MAT-16-020</t>
        </is>
      </c>
      <c r="B609" s="7" t="inlineStr">
        <is>
          <t>Materiales</t>
        </is>
      </c>
      <c r="C609" s="7" t="inlineStr">
        <is>
          <t>Cámaras y videovigilancia</t>
        </is>
      </c>
      <c r="D609" s="5" t="inlineStr">
        <is>
          <t>Cámara de seguridad turret 5 MP</t>
        </is>
      </c>
      <c r="E609" s="5" t="inlineStr">
        <is>
          <t>Cámara de circuito cerrado para videovigilancia</t>
        </is>
      </c>
      <c r="F609" s="5" t="inlineStr">
        <is>
          <t>Material retirado en almacén</t>
        </is>
      </c>
      <c r="G609" s="5" t="inlineStr">
        <is>
          <t>cámara CCTV, cámara de seguridad</t>
        </is>
      </c>
      <c r="H609" s="7" t="inlineStr">
        <is>
          <t>unidad</t>
        </is>
      </c>
      <c r="I609" s="7" t="inlineStr">
        <is>
          <t>Estructura</t>
        </is>
      </c>
      <c r="J609" s="7" t="inlineStr">
        <is>
          <t>estandar</t>
        </is>
      </c>
      <c r="K609" s="7" t="inlineStr">
        <is>
          <t>importado</t>
        </is>
      </c>
      <c r="L609" s="7" t="inlineStr">
        <is>
          <t>Verificado</t>
        </is>
      </c>
      <c r="M609" s="8" t="n">
        <v>1</v>
      </c>
      <c r="N609" s="9" t="n">
        <v>4570.82</v>
      </c>
      <c r="O609" s="9" t="n">
        <v>3714.5</v>
      </c>
      <c r="P609" s="9" t="n">
        <v>5427.13</v>
      </c>
      <c r="Q609" s="7" t="inlineStr">
        <is>
          <t>Sí</t>
        </is>
      </c>
      <c r="R609" s="9">
        <f>IF(N609="","",IF(Q609="Sí",ROUND(N609/1.18,2),N609))</f>
        <v/>
      </c>
      <c r="S609" s="7" t="inlineStr">
        <is>
          <t>2026-09-09</t>
        </is>
      </c>
      <c r="T609" s="5" t="inlineStr">
        <is>
          <t>2 cotizaciones de proveedores</t>
        </is>
      </c>
      <c r="Z609" s="4" t="inlineStr">
        <is>
          <t>turret</t>
        </is>
      </c>
      <c r="AA609" s="4" t="n">
        <v>5</v>
      </c>
      <c r="AK609" s="5" t="inlineStr">
        <is>
          <t>Lente (mm): 2.8</t>
        </is>
      </c>
    </row>
    <row r="610">
      <c r="A610" s="7" t="inlineStr">
        <is>
          <t>MAT-16-021</t>
        </is>
      </c>
      <c r="B610" s="7" t="inlineStr">
        <is>
          <t>Materiales</t>
        </is>
      </c>
      <c r="C610" s="7" t="inlineStr">
        <is>
          <t>Cámaras y videovigilancia</t>
        </is>
      </c>
      <c r="D610" s="5" t="inlineStr">
        <is>
          <t>Cámara de seguridad 2 MP</t>
        </is>
      </c>
      <c r="E610" s="5" t="inlineStr">
        <is>
          <t>Cámara de circuito cerrado para videovigilancia</t>
        </is>
      </c>
      <c r="F610" s="5" t="inlineStr">
        <is>
          <t>Material retirado en almacén</t>
        </is>
      </c>
      <c r="G610" s="5" t="inlineStr">
        <is>
          <t>cámara CCTV, cámara de seguridad</t>
        </is>
      </c>
      <c r="H610" s="7" t="inlineStr">
        <is>
          <t>unidad</t>
        </is>
      </c>
      <c r="I610" s="7" t="inlineStr">
        <is>
          <t>Estructura</t>
        </is>
      </c>
      <c r="J610" s="7" t="inlineStr">
        <is>
          <t>estandar</t>
        </is>
      </c>
      <c r="K610" s="7" t="inlineStr">
        <is>
          <t>importado</t>
        </is>
      </c>
      <c r="L610" s="7" t="inlineStr">
        <is>
          <t>Verificado</t>
        </is>
      </c>
      <c r="M610" s="8" t="n">
        <v>1</v>
      </c>
      <c r="N610" s="9" t="n">
        <v>5421.17</v>
      </c>
      <c r="O610" s="9" t="n">
        <v>1576.87</v>
      </c>
      <c r="P610" s="9" t="n">
        <v>14863.32</v>
      </c>
      <c r="Q610" s="7" t="inlineStr">
        <is>
          <t>Sí</t>
        </is>
      </c>
      <c r="R610" s="9">
        <f>IF(N610="","",IF(Q610="Sí",ROUND(N610/1.18,2),N610))</f>
        <v/>
      </c>
      <c r="S610" s="7" t="inlineStr">
        <is>
          <t>2026-09-09</t>
        </is>
      </c>
      <c r="T610" s="5" t="inlineStr">
        <is>
          <t>3 cotizaciones de proveedores</t>
        </is>
      </c>
      <c r="AA610" s="4" t="n">
        <v>2</v>
      </c>
      <c r="AK610" s="5" t="inlineStr">
        <is>
          <t>Lente (mm): 12</t>
        </is>
      </c>
    </row>
    <row r="611">
      <c r="A611" s="7" t="inlineStr">
        <is>
          <t>MAT-16-022</t>
        </is>
      </c>
      <c r="B611" s="7" t="inlineStr">
        <is>
          <t>Materiales</t>
        </is>
      </c>
      <c r="C611" s="7" t="inlineStr">
        <is>
          <t>Cámaras y videovigilancia</t>
        </is>
      </c>
      <c r="D611" s="5" t="inlineStr">
        <is>
          <t>Cámara de seguridad 5 MP</t>
        </is>
      </c>
      <c r="E611" s="5" t="inlineStr">
        <is>
          <t>Cámara de circuito cerrado para videovigilancia</t>
        </is>
      </c>
      <c r="F611" s="5" t="inlineStr">
        <is>
          <t>Material retirado en almacén</t>
        </is>
      </c>
      <c r="G611" s="5" t="inlineStr">
        <is>
          <t>cámara CCTV, cámara de seguridad</t>
        </is>
      </c>
      <c r="H611" s="7" t="inlineStr">
        <is>
          <t>unidad</t>
        </is>
      </c>
      <c r="I611" s="7" t="inlineStr">
        <is>
          <t>Estructura</t>
        </is>
      </c>
      <c r="J611" s="7" t="inlineStr">
        <is>
          <t>estandar</t>
        </is>
      </c>
      <c r="K611" s="7" t="inlineStr">
        <is>
          <t>importado</t>
        </is>
      </c>
      <c r="L611" s="7" t="inlineStr">
        <is>
          <t>Verificado</t>
        </is>
      </c>
      <c r="M611" s="8" t="n">
        <v>1</v>
      </c>
      <c r="N611" s="9" t="n">
        <v>3414.74</v>
      </c>
      <c r="O611" s="9" t="n">
        <v>3414.74</v>
      </c>
      <c r="P611" s="9" t="n">
        <v>3414.74</v>
      </c>
      <c r="Q611" s="7" t="inlineStr">
        <is>
          <t>Sí</t>
        </is>
      </c>
      <c r="R611" s="9">
        <f>IF(N611="","",IF(Q611="Sí",ROUND(N611/1.18,2),N611))</f>
        <v/>
      </c>
      <c r="S611" s="7" t="inlineStr">
        <is>
          <t>2026-09-09</t>
        </is>
      </c>
      <c r="T611" s="5" t="inlineStr">
        <is>
          <t>1 cotización de proveedores</t>
        </is>
      </c>
      <c r="AA611" s="4" t="n">
        <v>5</v>
      </c>
      <c r="AB611" s="4" t="inlineStr">
        <is>
          <t>IP</t>
        </is>
      </c>
    </row>
    <row r="612">
      <c r="A612" s="7" t="inlineStr">
        <is>
          <t>MAT-16-023</t>
        </is>
      </c>
      <c r="B612" s="7" t="inlineStr">
        <is>
          <t>Materiales</t>
        </is>
      </c>
      <c r="C612" s="7" t="inlineStr">
        <is>
          <t>Cámaras y videovigilancia</t>
        </is>
      </c>
      <c r="D612" s="5" t="inlineStr">
        <is>
          <t>Grabador de video DVR 16 canales</t>
        </is>
      </c>
      <c r="E612" s="5" t="inlineStr"/>
      <c r="F612" s="5" t="inlineStr">
        <is>
          <t>Material retirado en almacén</t>
        </is>
      </c>
      <c r="G612" s="5" t="inlineStr">
        <is>
          <t>DVR, NVR, XVR, grabador</t>
        </is>
      </c>
      <c r="H612" s="7" t="inlineStr">
        <is>
          <t>unidad</t>
        </is>
      </c>
      <c r="I612" s="7" t="inlineStr">
        <is>
          <t>Estructura</t>
        </is>
      </c>
      <c r="J612" s="7" t="inlineStr">
        <is>
          <t>estandar</t>
        </is>
      </c>
      <c r="K612" s="7" t="inlineStr">
        <is>
          <t>importado</t>
        </is>
      </c>
      <c r="L612" s="7" t="inlineStr">
        <is>
          <t>Verificado</t>
        </is>
      </c>
      <c r="M612" s="8" t="n">
        <v>1</v>
      </c>
      <c r="N612" s="9" t="n">
        <v>18426.33</v>
      </c>
      <c r="O612" s="9" t="n">
        <v>18426.33</v>
      </c>
      <c r="P612" s="9" t="n">
        <v>18426.33</v>
      </c>
      <c r="Q612" s="7" t="inlineStr">
        <is>
          <t>Sí</t>
        </is>
      </c>
      <c r="R612" s="9">
        <f>IF(N612="","",IF(Q612="Sí",ROUND(N612/1.18,2),N612))</f>
        <v/>
      </c>
      <c r="S612" s="7" t="inlineStr">
        <is>
          <t>2026-09-09</t>
        </is>
      </c>
      <c r="T612" s="5" t="inlineStr">
        <is>
          <t>1 cotización de proveedores</t>
        </is>
      </c>
      <c r="AB612" s="4" t="inlineStr">
        <is>
          <t>DVR</t>
        </is>
      </c>
      <c r="AC612" s="4" t="n">
        <v>16</v>
      </c>
    </row>
    <row r="613">
      <c r="A613" s="7" t="inlineStr">
        <is>
          <t>MAT-16-024</t>
        </is>
      </c>
      <c r="B613" s="7" t="inlineStr">
        <is>
          <t>Materiales</t>
        </is>
      </c>
      <c r="C613" s="7" t="inlineStr">
        <is>
          <t>Cámaras y videovigilancia</t>
        </is>
      </c>
      <c r="D613" s="5" t="inlineStr">
        <is>
          <t>Grabador de video DVR 4 canales</t>
        </is>
      </c>
      <c r="E613" s="5" t="inlineStr"/>
      <c r="F613" s="5" t="inlineStr">
        <is>
          <t>Material retirado en almacén</t>
        </is>
      </c>
      <c r="G613" s="5" t="inlineStr">
        <is>
          <t>DVR, NVR, XVR, grabador</t>
        </is>
      </c>
      <c r="H613" s="7" t="inlineStr">
        <is>
          <t>unidad</t>
        </is>
      </c>
      <c r="I613" s="7" t="inlineStr">
        <is>
          <t>Estructura</t>
        </is>
      </c>
      <c r="J613" s="7" t="inlineStr">
        <is>
          <t>estandar</t>
        </is>
      </c>
      <c r="K613" s="7" t="inlineStr">
        <is>
          <t>importado</t>
        </is>
      </c>
      <c r="L613" s="7" t="inlineStr">
        <is>
          <t>Verificado</t>
        </is>
      </c>
      <c r="M613" s="8" t="n">
        <v>1</v>
      </c>
      <c r="N613" s="9" t="n">
        <v>7057.8</v>
      </c>
      <c r="O613" s="9" t="n">
        <v>6677.44</v>
      </c>
      <c r="P613" s="9" t="n">
        <v>7438.16</v>
      </c>
      <c r="Q613" s="7" t="inlineStr">
        <is>
          <t>Sí</t>
        </is>
      </c>
      <c r="R613" s="9">
        <f>IF(N613="","",IF(Q613="Sí",ROUND(N613/1.18,2),N613))</f>
        <v/>
      </c>
      <c r="S613" s="7" t="inlineStr">
        <is>
          <t>2026-09-09</t>
        </is>
      </c>
      <c r="T613" s="5" t="inlineStr">
        <is>
          <t>2 cotizaciones de proveedores</t>
        </is>
      </c>
      <c r="AB613" s="4" t="inlineStr">
        <is>
          <t>DVR</t>
        </is>
      </c>
      <c r="AC613" s="4" t="n">
        <v>4</v>
      </c>
    </row>
    <row r="614">
      <c r="A614" s="7" t="inlineStr">
        <is>
          <t>MAT-16-025</t>
        </is>
      </c>
      <c r="B614" s="7" t="inlineStr">
        <is>
          <t>Materiales</t>
        </is>
      </c>
      <c r="C614" s="7" t="inlineStr">
        <is>
          <t>Cámaras y videovigilancia</t>
        </is>
      </c>
      <c r="D614" s="5" t="inlineStr">
        <is>
          <t>Grabador de video NVR 16 canales</t>
        </is>
      </c>
      <c r="E614" s="5" t="inlineStr"/>
      <c r="F614" s="5" t="inlineStr">
        <is>
          <t>Material retirado en almacén</t>
        </is>
      </c>
      <c r="G614" s="5" t="inlineStr">
        <is>
          <t>DVR, NVR, XVR, grabador</t>
        </is>
      </c>
      <c r="H614" s="7" t="inlineStr">
        <is>
          <t>unidad</t>
        </is>
      </c>
      <c r="I614" s="7" t="inlineStr">
        <is>
          <t>Estructura</t>
        </is>
      </c>
      <c r="J614" s="7" t="inlineStr">
        <is>
          <t>estandar</t>
        </is>
      </c>
      <c r="K614" s="7" t="inlineStr">
        <is>
          <t>importado</t>
        </is>
      </c>
      <c r="L614" s="7" t="inlineStr">
        <is>
          <t>Verificado</t>
        </is>
      </c>
      <c r="M614" s="8" t="n">
        <v>1</v>
      </c>
      <c r="N614" s="9" t="n">
        <v>17077.39</v>
      </c>
      <c r="O614" s="9" t="n">
        <v>17077.39</v>
      </c>
      <c r="P614" s="9" t="n">
        <v>17077.39</v>
      </c>
      <c r="Q614" s="7" t="inlineStr">
        <is>
          <t>Sí</t>
        </is>
      </c>
      <c r="R614" s="9">
        <f>IF(N614="","",IF(Q614="Sí",ROUND(N614/1.18,2),N614))</f>
        <v/>
      </c>
      <c r="S614" s="7" t="inlineStr">
        <is>
          <t>2026-09-09</t>
        </is>
      </c>
      <c r="T614" s="5" t="inlineStr">
        <is>
          <t>1 cotización de proveedores</t>
        </is>
      </c>
      <c r="AB614" s="4" t="inlineStr">
        <is>
          <t>NVR</t>
        </is>
      </c>
      <c r="AC614" s="4" t="n">
        <v>16</v>
      </c>
    </row>
    <row r="615">
      <c r="A615" s="7" t="inlineStr">
        <is>
          <t>MAT-16-026</t>
        </is>
      </c>
      <c r="B615" s="7" t="inlineStr">
        <is>
          <t>Materiales</t>
        </is>
      </c>
      <c r="C615" s="7" t="inlineStr">
        <is>
          <t>Cámaras y videovigilancia</t>
        </is>
      </c>
      <c r="D615" s="5" t="inlineStr">
        <is>
          <t>Grabador de video NVR 32 canales</t>
        </is>
      </c>
      <c r="E615" s="5" t="inlineStr"/>
      <c r="F615" s="5" t="inlineStr">
        <is>
          <t>Material retirado en almacén</t>
        </is>
      </c>
      <c r="G615" s="5" t="inlineStr">
        <is>
          <t>DVR, NVR, XVR, grabador</t>
        </is>
      </c>
      <c r="H615" s="7" t="inlineStr">
        <is>
          <t>unidad</t>
        </is>
      </c>
      <c r="I615" s="7" t="inlineStr">
        <is>
          <t>Estructura</t>
        </is>
      </c>
      <c r="J615" s="7" t="inlineStr">
        <is>
          <t>estandar</t>
        </is>
      </c>
      <c r="K615" s="7" t="inlineStr">
        <is>
          <t>importado</t>
        </is>
      </c>
      <c r="L615" s="7" t="inlineStr">
        <is>
          <t>Verificado</t>
        </is>
      </c>
      <c r="M615" s="8" t="n">
        <v>1</v>
      </c>
      <c r="N615" s="9" t="n">
        <v>20990.22</v>
      </c>
      <c r="O615" s="9" t="n">
        <v>20990.22</v>
      </c>
      <c r="P615" s="9" t="n">
        <v>20990.22</v>
      </c>
      <c r="Q615" s="7" t="inlineStr">
        <is>
          <t>Sí</t>
        </is>
      </c>
      <c r="R615" s="9">
        <f>IF(N615="","",IF(Q615="Sí",ROUND(N615/1.18,2),N615))</f>
        <v/>
      </c>
      <c r="S615" s="7" t="inlineStr">
        <is>
          <t>2026-09-09</t>
        </is>
      </c>
      <c r="T615" s="5" t="inlineStr">
        <is>
          <t>1 cotización de proveedores</t>
        </is>
      </c>
      <c r="AB615" s="4" t="inlineStr">
        <is>
          <t>NVR</t>
        </is>
      </c>
      <c r="AC615" s="4" t="n">
        <v>32</v>
      </c>
    </row>
    <row r="616">
      <c r="A616" s="7" t="inlineStr">
        <is>
          <t>MAT-16-027</t>
        </is>
      </c>
      <c r="B616" s="7" t="inlineStr">
        <is>
          <t>Materiales</t>
        </is>
      </c>
      <c r="C616" s="7" t="inlineStr">
        <is>
          <t>Cámaras y videovigilancia</t>
        </is>
      </c>
      <c r="D616" s="5" t="inlineStr">
        <is>
          <t>Grabador de video NVR 64 canales</t>
        </is>
      </c>
      <c r="E616" s="5" t="inlineStr"/>
      <c r="F616" s="5" t="inlineStr">
        <is>
          <t>Material retirado en almacén</t>
        </is>
      </c>
      <c r="G616" s="5" t="inlineStr">
        <is>
          <t>DVR, NVR, XVR, grabador</t>
        </is>
      </c>
      <c r="H616" s="7" t="inlineStr">
        <is>
          <t>unidad</t>
        </is>
      </c>
      <c r="I616" s="7" t="inlineStr">
        <is>
          <t>Estructura</t>
        </is>
      </c>
      <c r="J616" s="7" t="inlineStr">
        <is>
          <t>estandar</t>
        </is>
      </c>
      <c r="K616" s="7" t="inlineStr">
        <is>
          <t>importado</t>
        </is>
      </c>
      <c r="L616" s="7" t="inlineStr">
        <is>
          <t>Verificado</t>
        </is>
      </c>
      <c r="M616" s="8" t="n">
        <v>1</v>
      </c>
      <c r="N616" s="9" t="n">
        <v>126684.93</v>
      </c>
      <c r="O616" s="9" t="n">
        <v>126684.93</v>
      </c>
      <c r="P616" s="9" t="n">
        <v>126684.93</v>
      </c>
      <c r="Q616" s="7" t="inlineStr">
        <is>
          <t>Sí</t>
        </is>
      </c>
      <c r="R616" s="9">
        <f>IF(N616="","",IF(Q616="Sí",ROUND(N616/1.18,2),N616))</f>
        <v/>
      </c>
      <c r="S616" s="7" t="inlineStr">
        <is>
          <t>2026-09-09</t>
        </is>
      </c>
      <c r="T616" s="5" t="inlineStr">
        <is>
          <t>1 cotización de proveedores</t>
        </is>
      </c>
      <c r="AB616" s="4" t="inlineStr">
        <is>
          <t>NVR</t>
        </is>
      </c>
      <c r="AC616" s="4" t="n">
        <v>64</v>
      </c>
    </row>
    <row r="617">
      <c r="A617" s="7" t="inlineStr">
        <is>
          <t>MAT-16-028</t>
        </is>
      </c>
      <c r="B617" s="7" t="inlineStr">
        <is>
          <t>Materiales</t>
        </is>
      </c>
      <c r="C617" s="7" t="inlineStr">
        <is>
          <t>Cámaras y videovigilancia</t>
        </is>
      </c>
      <c r="D617" s="5" t="inlineStr">
        <is>
          <t>Grabador de video XVR 16 canales</t>
        </is>
      </c>
      <c r="E617" s="5" t="inlineStr"/>
      <c r="F617" s="5" t="inlineStr">
        <is>
          <t>Material retirado en almacén</t>
        </is>
      </c>
      <c r="G617" s="5" t="inlineStr">
        <is>
          <t>DVR, NVR, XVR, grabador</t>
        </is>
      </c>
      <c r="H617" s="7" t="inlineStr">
        <is>
          <t>unidad</t>
        </is>
      </c>
      <c r="I617" s="7" t="inlineStr">
        <is>
          <t>Estructura</t>
        </is>
      </c>
      <c r="J617" s="7" t="inlineStr">
        <is>
          <t>estandar</t>
        </is>
      </c>
      <c r="K617" s="7" t="inlineStr">
        <is>
          <t>importado</t>
        </is>
      </c>
      <c r="L617" s="7" t="inlineStr">
        <is>
          <t>Verificado</t>
        </is>
      </c>
      <c r="M617" s="8" t="n">
        <v>1</v>
      </c>
      <c r="N617" s="9" t="n">
        <v>6079.41</v>
      </c>
      <c r="O617" s="9" t="n">
        <v>6079.41</v>
      </c>
      <c r="P617" s="9" t="n">
        <v>6079.41</v>
      </c>
      <c r="Q617" s="7" t="inlineStr">
        <is>
          <t>Sí</t>
        </is>
      </c>
      <c r="R617" s="9">
        <f>IF(N617="","",IF(Q617="Sí",ROUND(N617/1.18,2),N617))</f>
        <v/>
      </c>
      <c r="S617" s="7" t="inlineStr">
        <is>
          <t>2026-09-09</t>
        </is>
      </c>
      <c r="T617" s="5" t="inlineStr">
        <is>
          <t>1 cotización de proveedores</t>
        </is>
      </c>
      <c r="AB617" s="4" t="inlineStr">
        <is>
          <t>XVR</t>
        </is>
      </c>
      <c r="AC617" s="4" t="n">
        <v>16</v>
      </c>
    </row>
    <row r="618">
      <c r="A618" s="7" t="inlineStr">
        <is>
          <t>MAT-16-029</t>
        </is>
      </c>
      <c r="B618" s="7" t="inlineStr">
        <is>
          <t>Materiales</t>
        </is>
      </c>
      <c r="C618" s="7" t="inlineStr">
        <is>
          <t>Cámaras y videovigilancia</t>
        </is>
      </c>
      <c r="D618" s="5" t="inlineStr">
        <is>
          <t>Disco duro para videovigilancia 1 TB</t>
        </is>
      </c>
      <c r="E618" s="5" t="inlineStr">
        <is>
          <t>Disco pensado para escribir las 24 horas; uno de escritorio no aguanta</t>
        </is>
      </c>
      <c r="F618" s="5" t="inlineStr">
        <is>
          <t>Material retirado en almacén</t>
        </is>
      </c>
      <c r="G618" s="5" t="inlineStr">
        <is>
          <t>disco de vigilancia, HDD</t>
        </is>
      </c>
      <c r="H618" s="7" t="inlineStr">
        <is>
          <t>unidad</t>
        </is>
      </c>
      <c r="I618" s="7" t="inlineStr">
        <is>
          <t>Estructura</t>
        </is>
      </c>
      <c r="J618" s="7" t="inlineStr">
        <is>
          <t>estandar</t>
        </is>
      </c>
      <c r="K618" s="7" t="inlineStr">
        <is>
          <t>importado</t>
        </is>
      </c>
      <c r="L618" s="7" t="inlineStr">
        <is>
          <t>Verificado</t>
        </is>
      </c>
      <c r="M618" s="8" t="n">
        <v>1</v>
      </c>
      <c r="N618" s="9" t="n">
        <v>7633.17</v>
      </c>
      <c r="O618" s="9" t="n">
        <v>7633.17</v>
      </c>
      <c r="P618" s="9" t="n">
        <v>7633.17</v>
      </c>
      <c r="Q618" s="7" t="inlineStr">
        <is>
          <t>Sí</t>
        </is>
      </c>
      <c r="R618" s="9">
        <f>IF(N618="","",IF(Q618="Sí",ROUND(N618/1.18,2),N618))</f>
        <v/>
      </c>
      <c r="S618" s="7" t="inlineStr">
        <is>
          <t>2026-09-09</t>
        </is>
      </c>
      <c r="T618" s="5" t="inlineStr">
        <is>
          <t>1 cotización de proveedores</t>
        </is>
      </c>
      <c r="AK618" s="5" t="inlineStr">
        <is>
          <t>Capacidad (TB): 1</t>
        </is>
      </c>
    </row>
    <row r="619">
      <c r="A619" s="7" t="inlineStr">
        <is>
          <t>MAT-16-030</t>
        </is>
      </c>
      <c r="B619" s="7" t="inlineStr">
        <is>
          <t>Materiales</t>
        </is>
      </c>
      <c r="C619" s="7" t="inlineStr">
        <is>
          <t>Cámaras y videovigilancia</t>
        </is>
      </c>
      <c r="D619" s="5" t="inlineStr">
        <is>
          <t>Disco duro para videovigilancia 8 TB</t>
        </is>
      </c>
      <c r="E619" s="5" t="inlineStr">
        <is>
          <t>Disco pensado para escribir las 24 horas; uno de escritorio no aguanta</t>
        </is>
      </c>
      <c r="F619" s="5" t="inlineStr">
        <is>
          <t>Material retirado en almacén</t>
        </is>
      </c>
      <c r="G619" s="5" t="inlineStr">
        <is>
          <t>disco de vigilancia, HDD</t>
        </is>
      </c>
      <c r="H619" s="7" t="inlineStr">
        <is>
          <t>unidad</t>
        </is>
      </c>
      <c r="I619" s="7" t="inlineStr">
        <is>
          <t>Estructura</t>
        </is>
      </c>
      <c r="J619" s="7" t="inlineStr">
        <is>
          <t>estandar</t>
        </is>
      </c>
      <c r="K619" s="7" t="inlineStr">
        <is>
          <t>importado</t>
        </is>
      </c>
      <c r="L619" s="7" t="inlineStr">
        <is>
          <t>Verificado</t>
        </is>
      </c>
      <c r="M619" s="8" t="n">
        <v>1</v>
      </c>
      <c r="N619" s="9" t="n">
        <v>22243.38</v>
      </c>
      <c r="O619" s="9" t="n">
        <v>22243.38</v>
      </c>
      <c r="P619" s="9" t="n">
        <v>22243.38</v>
      </c>
      <c r="Q619" s="7" t="inlineStr">
        <is>
          <t>Sí</t>
        </is>
      </c>
      <c r="R619" s="9">
        <f>IF(N619="","",IF(Q619="Sí",ROUND(N619/1.18,2),N619))</f>
        <v/>
      </c>
      <c r="S619" s="7" t="inlineStr">
        <is>
          <t>2026-09-09</t>
        </is>
      </c>
      <c r="T619" s="5" t="inlineStr">
        <is>
          <t>1 cotización de proveedores</t>
        </is>
      </c>
      <c r="AK619" s="5" t="inlineStr">
        <is>
          <t>Capacidad (TB): 8</t>
        </is>
      </c>
    </row>
    <row r="620">
      <c r="A620" s="7" t="inlineStr">
        <is>
          <t>MAT-16-031</t>
        </is>
      </c>
      <c r="B620" s="7" t="inlineStr">
        <is>
          <t>Materiales</t>
        </is>
      </c>
      <c r="C620" s="7" t="inlineStr">
        <is>
          <t>Cámaras y videovigilancia</t>
        </is>
      </c>
      <c r="D620" s="5" t="inlineStr">
        <is>
          <t>Monitor para CCTV</t>
        </is>
      </c>
      <c r="E620" s="5" t="inlineStr"/>
      <c r="F620" s="5" t="inlineStr">
        <is>
          <t>Material retirado en almacén</t>
        </is>
      </c>
      <c r="G620" s="5" t="inlineStr">
        <is>
          <t>monitor de vigilancia</t>
        </is>
      </c>
      <c r="H620" s="7" t="inlineStr">
        <is>
          <t>unidad</t>
        </is>
      </c>
      <c r="I620" s="7" t="inlineStr">
        <is>
          <t>Estructura</t>
        </is>
      </c>
      <c r="J620" s="7" t="inlineStr">
        <is>
          <t>estandar</t>
        </is>
      </c>
      <c r="K620" s="7" t="inlineStr">
        <is>
          <t>importado</t>
        </is>
      </c>
      <c r="L620" s="7" t="inlineStr">
        <is>
          <t>Verificado</t>
        </is>
      </c>
      <c r="M620" s="8" t="n">
        <v>1</v>
      </c>
      <c r="N620" s="9" t="n">
        <v>5356.08</v>
      </c>
      <c r="O620" s="9" t="n">
        <v>2976.42</v>
      </c>
      <c r="P620" s="9" t="n">
        <v>7129.26</v>
      </c>
      <c r="Q620" s="7" t="inlineStr">
        <is>
          <t>Sí</t>
        </is>
      </c>
      <c r="R620" s="9">
        <f>IF(N620="","",IF(Q620="Sí",ROUND(N620/1.18,2),N620))</f>
        <v/>
      </c>
      <c r="S620" s="7" t="inlineStr">
        <is>
          <t>2026-09-09</t>
        </is>
      </c>
      <c r="T620" s="5" t="inlineStr">
        <is>
          <t>4 cotizaciones de proveedores</t>
        </is>
      </c>
    </row>
    <row r="621">
      <c r="A621" s="7" t="inlineStr">
        <is>
          <t>MAT-16-032</t>
        </is>
      </c>
      <c r="B621" s="7" t="inlineStr">
        <is>
          <t>Materiales</t>
        </is>
      </c>
      <c r="C621" s="7" t="inlineStr">
        <is>
          <t>Cámaras y videovigilancia</t>
        </is>
      </c>
      <c r="D621" s="5" t="inlineStr">
        <is>
          <t>Monitor para CCTV 3.5"</t>
        </is>
      </c>
      <c r="E621" s="5" t="inlineStr"/>
      <c r="F621" s="5" t="inlineStr">
        <is>
          <t>Material retirado en almacén</t>
        </is>
      </c>
      <c r="G621" s="5" t="inlineStr">
        <is>
          <t>monitor de vigilancia</t>
        </is>
      </c>
      <c r="H621" s="7" t="inlineStr">
        <is>
          <t>unidad</t>
        </is>
      </c>
      <c r="I621" s="7" t="inlineStr">
        <is>
          <t>Estructura</t>
        </is>
      </c>
      <c r="J621" s="7" t="inlineStr">
        <is>
          <t>estandar</t>
        </is>
      </c>
      <c r="K621" s="7" t="inlineStr">
        <is>
          <t>importado</t>
        </is>
      </c>
      <c r="L621" s="7" t="inlineStr">
        <is>
          <t>Verificado</t>
        </is>
      </c>
      <c r="M621" s="8" t="n">
        <v>1</v>
      </c>
      <c r="N621" s="9" t="n">
        <v>4362.91</v>
      </c>
      <c r="O621" s="9" t="n">
        <v>4362.91</v>
      </c>
      <c r="P621" s="9" t="n">
        <v>4362.91</v>
      </c>
      <c r="Q621" s="7" t="inlineStr">
        <is>
          <t>Sí</t>
        </is>
      </c>
      <c r="R621" s="9">
        <f>IF(N621="","",IF(Q621="Sí",ROUND(N621/1.18,2),N621))</f>
        <v/>
      </c>
      <c r="S621" s="7" t="inlineStr">
        <is>
          <t>2026-09-09</t>
        </is>
      </c>
      <c r="T621" s="5" t="inlineStr">
        <is>
          <t>1 cotización de proveedores</t>
        </is>
      </c>
      <c r="AK621" s="5" t="inlineStr">
        <is>
          <t>Pulgadas: 3.5</t>
        </is>
      </c>
    </row>
    <row r="622">
      <c r="A622" s="7" t="inlineStr">
        <is>
          <t>MAT-16-033</t>
        </is>
      </c>
      <c r="B622" s="7" t="inlineStr">
        <is>
          <t>Materiales</t>
        </is>
      </c>
      <c r="C622" s="7" t="inlineStr">
        <is>
          <t>Cámaras y videovigilancia</t>
        </is>
      </c>
      <c r="D622" s="5" t="inlineStr">
        <is>
          <t>Monitor para CCTV 32"</t>
        </is>
      </c>
      <c r="E622" s="5" t="inlineStr"/>
      <c r="F622" s="5" t="inlineStr">
        <is>
          <t>Material retirado en almacén</t>
        </is>
      </c>
      <c r="G622" s="5" t="inlineStr">
        <is>
          <t>monitor de vigilancia</t>
        </is>
      </c>
      <c r="H622" s="7" t="inlineStr">
        <is>
          <t>unidad</t>
        </is>
      </c>
      <c r="I622" s="7" t="inlineStr">
        <is>
          <t>Estructura</t>
        </is>
      </c>
      <c r="J622" s="7" t="inlineStr">
        <is>
          <t>estandar</t>
        </is>
      </c>
      <c r="K622" s="7" t="inlineStr">
        <is>
          <t>importado</t>
        </is>
      </c>
      <c r="L622" s="7" t="inlineStr">
        <is>
          <t>Verificado</t>
        </is>
      </c>
      <c r="M622" s="8" t="n">
        <v>1</v>
      </c>
      <c r="N622" s="9" t="n">
        <v>15349.99</v>
      </c>
      <c r="O622" s="9" t="n">
        <v>15349.99</v>
      </c>
      <c r="P622" s="9" t="n">
        <v>15349.99</v>
      </c>
      <c r="Q622" s="7" t="inlineStr">
        <is>
          <t>Sí</t>
        </is>
      </c>
      <c r="R622" s="9">
        <f>IF(N622="","",IF(Q622="Sí",ROUND(N622/1.18,2),N622))</f>
        <v/>
      </c>
      <c r="S622" s="7" t="inlineStr">
        <is>
          <t>2026-09-09</t>
        </is>
      </c>
      <c r="T622" s="5" t="inlineStr">
        <is>
          <t>1 cotización de proveedores</t>
        </is>
      </c>
      <c r="AK622" s="5" t="inlineStr">
        <is>
          <t>Pulgadas: 32</t>
        </is>
      </c>
    </row>
    <row r="623">
      <c r="A623" s="7" t="inlineStr">
        <is>
          <t>MAT-16-034</t>
        </is>
      </c>
      <c r="B623" s="7" t="inlineStr">
        <is>
          <t>Materiales</t>
        </is>
      </c>
      <c r="C623" s="7" t="inlineStr">
        <is>
          <t>Cámaras y videovigilancia</t>
        </is>
      </c>
      <c r="D623" s="5" t="inlineStr">
        <is>
          <t>Monitor para CCTV 4"</t>
        </is>
      </c>
      <c r="E623" s="5" t="inlineStr"/>
      <c r="F623" s="5" t="inlineStr">
        <is>
          <t>Material retirado en almacén</t>
        </is>
      </c>
      <c r="G623" s="5" t="inlineStr">
        <is>
          <t>monitor de vigilancia</t>
        </is>
      </c>
      <c r="H623" s="7" t="inlineStr">
        <is>
          <t>unidad</t>
        </is>
      </c>
      <c r="I623" s="7" t="inlineStr">
        <is>
          <t>Estructura</t>
        </is>
      </c>
      <c r="J623" s="7" t="inlineStr">
        <is>
          <t>estandar</t>
        </is>
      </c>
      <c r="K623" s="7" t="inlineStr">
        <is>
          <t>importado</t>
        </is>
      </c>
      <c r="L623" s="7" t="inlineStr">
        <is>
          <t>Verificado</t>
        </is>
      </c>
      <c r="M623" s="8" t="n">
        <v>1</v>
      </c>
      <c r="N623" s="9" t="n">
        <v>2707.65</v>
      </c>
      <c r="O623" s="9" t="n">
        <v>2707.65</v>
      </c>
      <c r="P623" s="9" t="n">
        <v>2707.65</v>
      </c>
      <c r="Q623" s="7" t="inlineStr">
        <is>
          <t>Sí</t>
        </is>
      </c>
      <c r="R623" s="9">
        <f>IF(N623="","",IF(Q623="Sí",ROUND(N623/1.18,2),N623))</f>
        <v/>
      </c>
      <c r="S623" s="7" t="inlineStr">
        <is>
          <t>2026-09-09</t>
        </is>
      </c>
      <c r="T623" s="5" t="inlineStr">
        <is>
          <t>1 cotización de proveedores</t>
        </is>
      </c>
      <c r="AK623" s="5" t="inlineStr">
        <is>
          <t>Pulgadas: 4</t>
        </is>
      </c>
    </row>
    <row r="624">
      <c r="A624" s="7" t="inlineStr">
        <is>
          <t>MAT-16-035</t>
        </is>
      </c>
      <c r="B624" s="7" t="inlineStr">
        <is>
          <t>Materiales</t>
        </is>
      </c>
      <c r="C624" s="7" t="inlineStr">
        <is>
          <t>Cámaras y videovigilancia</t>
        </is>
      </c>
      <c r="D624" s="5" t="inlineStr">
        <is>
          <t>Monitor para CCTV 7"</t>
        </is>
      </c>
      <c r="E624" s="5" t="inlineStr"/>
      <c r="F624" s="5" t="inlineStr">
        <is>
          <t>Material retirado en almacén</t>
        </is>
      </c>
      <c r="G624" s="5" t="inlineStr">
        <is>
          <t>monitor de vigilancia</t>
        </is>
      </c>
      <c r="H624" s="7" t="inlineStr">
        <is>
          <t>unidad</t>
        </is>
      </c>
      <c r="I624" s="7" t="inlineStr">
        <is>
          <t>Estructura</t>
        </is>
      </c>
      <c r="J624" s="7" t="inlineStr">
        <is>
          <t>estandar</t>
        </is>
      </c>
      <c r="K624" s="7" t="inlineStr">
        <is>
          <t>importado</t>
        </is>
      </c>
      <c r="L624" s="7" t="inlineStr">
        <is>
          <t>Verificado</t>
        </is>
      </c>
      <c r="M624" s="8" t="n">
        <v>1</v>
      </c>
      <c r="N624" s="9" t="n">
        <v>7823.52</v>
      </c>
      <c r="O624" s="9" t="n">
        <v>5570.12</v>
      </c>
      <c r="P624" s="9" t="n">
        <v>10076.91</v>
      </c>
      <c r="Q624" s="7" t="inlineStr">
        <is>
          <t>Sí</t>
        </is>
      </c>
      <c r="R624" s="9">
        <f>IF(N624="","",IF(Q624="Sí",ROUND(N624/1.18,2),N624))</f>
        <v/>
      </c>
      <c r="S624" s="7" t="inlineStr">
        <is>
          <t>2026-09-09</t>
        </is>
      </c>
      <c r="T624" s="5" t="inlineStr">
        <is>
          <t>2 cotizaciones de proveedores</t>
        </is>
      </c>
      <c r="AK624" s="5" t="inlineStr">
        <is>
          <t>Pulgadas: 7</t>
        </is>
      </c>
    </row>
    <row r="625">
      <c r="A625" s="7" t="inlineStr">
        <is>
          <t>MAT-16-036</t>
        </is>
      </c>
      <c r="B625" s="7" t="inlineStr">
        <is>
          <t>Materiales</t>
        </is>
      </c>
      <c r="C625" s="7" t="inlineStr">
        <is>
          <t>Cámaras y videovigilancia</t>
        </is>
      </c>
      <c r="D625" s="5" t="inlineStr">
        <is>
          <t>Soporte o caja para cámara</t>
        </is>
      </c>
      <c r="E625" s="5" t="inlineStr"/>
      <c r="F625" s="5" t="inlineStr">
        <is>
          <t>Material retirado en almacén</t>
        </is>
      </c>
      <c r="G625" s="5" t="inlineStr">
        <is>
          <t>bracket, soporte de cámara</t>
        </is>
      </c>
      <c r="H625" s="7" t="inlineStr">
        <is>
          <t>unidad</t>
        </is>
      </c>
      <c r="I625" s="7" t="inlineStr">
        <is>
          <t>Estructura</t>
        </is>
      </c>
      <c r="J625" s="7" t="inlineStr">
        <is>
          <t>estandar</t>
        </is>
      </c>
      <c r="K625" s="7" t="inlineStr">
        <is>
          <t>importado</t>
        </is>
      </c>
      <c r="L625" s="7" t="inlineStr">
        <is>
          <t>Verificado</t>
        </is>
      </c>
      <c r="M625" s="8" t="n">
        <v>1</v>
      </c>
      <c r="N625" s="9" t="n">
        <v>1012.91</v>
      </c>
      <c r="O625" s="9" t="n">
        <v>1012.91</v>
      </c>
      <c r="P625" s="9" t="n">
        <v>1012.91</v>
      </c>
      <c r="Q625" s="7" t="inlineStr">
        <is>
          <t>Sí</t>
        </is>
      </c>
      <c r="R625" s="9">
        <f>IF(N625="","",IF(Q625="Sí",ROUND(N625/1.18,2),N625))</f>
        <v/>
      </c>
      <c r="S625" s="7" t="inlineStr">
        <is>
          <t>2026-09-09</t>
        </is>
      </c>
      <c r="T625" s="5" t="inlineStr">
        <is>
          <t>1 cotización de proveedores</t>
        </is>
      </c>
    </row>
    <row r="626">
      <c r="A626" s="7" t="inlineStr">
        <is>
          <t>MAT-16-037</t>
        </is>
      </c>
      <c r="B626" s="7" t="inlineStr">
        <is>
          <t>Materiales</t>
        </is>
      </c>
      <c r="C626" s="7" t="inlineStr">
        <is>
          <t>Cámaras y videovigilancia</t>
        </is>
      </c>
      <c r="D626" s="5" t="inlineStr">
        <is>
          <t>Video balun</t>
        </is>
      </c>
      <c r="E626" s="5" t="inlineStr"/>
      <c r="F626" s="5" t="inlineStr">
        <is>
          <t>Material retirado en almacén</t>
        </is>
      </c>
      <c r="G626" s="5" t="inlineStr">
        <is>
          <t>balun, transceptor de video</t>
        </is>
      </c>
      <c r="H626" s="7" t="inlineStr">
        <is>
          <t>unidad</t>
        </is>
      </c>
      <c r="I626" s="7" t="inlineStr">
        <is>
          <t>Instalaciones</t>
        </is>
      </c>
      <c r="J626" s="7" t="inlineStr">
        <is>
          <t>estandar</t>
        </is>
      </c>
      <c r="K626" s="7" t="inlineStr">
        <is>
          <t>importado</t>
        </is>
      </c>
      <c r="L626" s="7" t="inlineStr">
        <is>
          <t>Verificado</t>
        </is>
      </c>
      <c r="M626" s="8" t="n">
        <v>1</v>
      </c>
      <c r="N626" s="9" t="n">
        <v>241.33</v>
      </c>
      <c r="O626" s="9" t="n">
        <v>231.08</v>
      </c>
      <c r="P626" s="9" t="n">
        <v>251.58</v>
      </c>
      <c r="Q626" s="7" t="inlineStr">
        <is>
          <t>Sí</t>
        </is>
      </c>
      <c r="R626" s="9">
        <f>IF(N626="","",IF(Q626="Sí",ROUND(N626/1.18,2),N626))</f>
        <v/>
      </c>
      <c r="S626" s="7" t="inlineStr">
        <is>
          <t>2026-09-09</t>
        </is>
      </c>
      <c r="T626" s="5" t="inlineStr">
        <is>
          <t>2 cotizaciones de proveedores</t>
        </is>
      </c>
    </row>
    <row r="627">
      <c r="A627" s="7" t="inlineStr">
        <is>
          <t>MAT-18-006</t>
        </is>
      </c>
      <c r="B627" s="7" t="inlineStr">
        <is>
          <t>Materiales</t>
        </is>
      </c>
      <c r="C627" s="7" t="inlineStr">
        <is>
          <t>Exteriores y paisajismo</t>
        </is>
      </c>
      <c r="D627" s="5" t="inlineStr">
        <is>
          <t>Asfalto en frío, 25 kg</t>
        </is>
      </c>
      <c r="E627" s="5" t="inlineStr"/>
      <c r="F627" s="5" t="inlineStr">
        <is>
          <t>Material retirado en almacén</t>
        </is>
      </c>
      <c r="G627" s="5" t="inlineStr">
        <is>
          <t>asfalto en frío, bacheo</t>
        </is>
      </c>
      <c r="H627" s="7" t="inlineStr">
        <is>
          <t>unidad</t>
        </is>
      </c>
      <c r="I627" s="7" t="inlineStr">
        <is>
          <t>Exteriores</t>
        </is>
      </c>
      <c r="J627" s="7" t="inlineStr">
        <is>
          <t>estandar</t>
        </is>
      </c>
      <c r="K627" s="7" t="inlineStr">
        <is>
          <t>importado</t>
        </is>
      </c>
      <c r="L627" s="7" t="inlineStr">
        <is>
          <t>Verificado</t>
        </is>
      </c>
      <c r="M627" s="8" t="n">
        <v>1</v>
      </c>
      <c r="N627" s="9" t="n">
        <v>1695</v>
      </c>
      <c r="O627" s="9" t="n">
        <v>1695</v>
      </c>
      <c r="P627" s="9" t="n">
        <v>1695</v>
      </c>
      <c r="Q627" s="7" t="inlineStr">
        <is>
          <t>Sí</t>
        </is>
      </c>
      <c r="R627" s="9">
        <f>IF(N627="","",IF(Q627="Sí",ROUND(N627/1.18,2),N627))</f>
        <v/>
      </c>
      <c r="S627" s="7" t="inlineStr">
        <is>
          <t>2026-09-09</t>
        </is>
      </c>
      <c r="T627" s="5" t="inlineStr">
        <is>
          <t>1 cotización de proveedores</t>
        </is>
      </c>
      <c r="AK627" s="5" t="inlineStr">
        <is>
          <t>Peso (kg): 25</t>
        </is>
      </c>
    </row>
    <row r="628">
      <c r="A628" s="7" t="inlineStr">
        <is>
          <t>MAT-19-001</t>
        </is>
      </c>
      <c r="B628" s="7" t="inlineStr">
        <is>
          <t>Materiales</t>
        </is>
      </c>
      <c r="C628" s="7" t="inlineStr">
        <is>
          <t>Perfiles y tubos de acero</t>
        </is>
      </c>
      <c r="D628" s="5" t="inlineStr">
        <is>
          <t>Perfil cuadrado negro 3/4" x 3/4" x 20 pies, pared 1.2 mm</t>
        </is>
      </c>
      <c r="E628" s="5" t="inlineStr">
        <is>
          <t>Tubo estructural de sección cuadrado · 3/4" x 3/4" · pared 1.2 mm · acabado negro</t>
        </is>
      </c>
      <c r="F628" s="5" t="inlineStr">
        <is>
          <t>Material retirado en almacén</t>
        </is>
      </c>
      <c r="G628" s="5" t="inlineStr">
        <is>
          <t>perfilería, tubo cuadrado, HSS</t>
        </is>
      </c>
      <c r="H628" s="7" t="inlineStr">
        <is>
          <t>unidad</t>
        </is>
      </c>
      <c r="I628" s="7" t="inlineStr">
        <is>
          <t>Estructura</t>
        </is>
      </c>
      <c r="J628" s="7" t="inlineStr">
        <is>
          <t>estandar</t>
        </is>
      </c>
      <c r="K628" s="7" t="inlineStr">
        <is>
          <t>importado</t>
        </is>
      </c>
      <c r="L628" s="7" t="inlineStr">
        <is>
          <t>Verificado</t>
        </is>
      </c>
      <c r="M628" s="8" t="n">
        <v>1</v>
      </c>
      <c r="N628" s="9" t="n">
        <v>262.29</v>
      </c>
      <c r="O628" s="9" t="n">
        <v>262.29</v>
      </c>
      <c r="P628" s="9" t="n">
        <v>262.29</v>
      </c>
      <c r="Q628" s="7" t="inlineStr">
        <is>
          <t>Sí</t>
        </is>
      </c>
      <c r="R628" s="9">
        <f>IF(N628="","",IF(Q628="Sí",ROUND(N628/1.18,2),N628))</f>
        <v/>
      </c>
      <c r="S628" s="7" t="inlineStr">
        <is>
          <t>2026-09-09</t>
        </is>
      </c>
      <c r="T628" s="5" t="inlineStr">
        <is>
          <t>1 cotización de proveedores</t>
        </is>
      </c>
    </row>
    <row r="629">
      <c r="A629" s="7" t="inlineStr">
        <is>
          <t>MAT-19-002</t>
        </is>
      </c>
      <c r="B629" s="7" t="inlineStr">
        <is>
          <t>Materiales</t>
        </is>
      </c>
      <c r="C629" s="7" t="inlineStr">
        <is>
          <t>Perfiles y tubos de acero</t>
        </is>
      </c>
      <c r="D629" s="5" t="inlineStr">
        <is>
          <t>Perfil cuadrado negro 3/4" x 3/4" x 20 pies, pared 1.6 mm</t>
        </is>
      </c>
      <c r="E629" s="5" t="inlineStr">
        <is>
          <t>Tubo estructural de sección cuadrado · 3/4" x 3/4" · pared 1.6 mm · acabado negro</t>
        </is>
      </c>
      <c r="F629" s="5" t="inlineStr">
        <is>
          <t>Material retirado en almacén</t>
        </is>
      </c>
      <c r="G629" s="5" t="inlineStr">
        <is>
          <t>perfilería, tubo cuadrado, HSS</t>
        </is>
      </c>
      <c r="H629" s="7" t="inlineStr">
        <is>
          <t>unidad</t>
        </is>
      </c>
      <c r="I629" s="7" t="inlineStr">
        <is>
          <t>Estructura</t>
        </is>
      </c>
      <c r="J629" s="7" t="inlineStr">
        <is>
          <t>estandar</t>
        </is>
      </c>
      <c r="K629" s="7" t="inlineStr">
        <is>
          <t>importado</t>
        </is>
      </c>
      <c r="L629" s="7" t="inlineStr">
        <is>
          <t>Verificado</t>
        </is>
      </c>
      <c r="M629" s="8" t="n">
        <v>2</v>
      </c>
      <c r="N629" s="9" t="n">
        <v>347.73</v>
      </c>
      <c r="O629" s="9" t="n">
        <v>321.76</v>
      </c>
      <c r="P629" s="9" t="n">
        <v>373.71</v>
      </c>
      <c r="Q629" s="7" t="inlineStr">
        <is>
          <t>Sí</t>
        </is>
      </c>
      <c r="R629" s="9">
        <f>IF(N629="","",IF(Q629="Sí",ROUND(N629/1.18,2),N629))</f>
        <v/>
      </c>
      <c r="S629" s="7" t="inlineStr">
        <is>
          <t>2026-09-09</t>
        </is>
      </c>
      <c r="T629" s="5" t="inlineStr">
        <is>
          <t>2 cotizaciones de proveedores</t>
        </is>
      </c>
    </row>
    <row r="630">
      <c r="A630" s="7" t="inlineStr">
        <is>
          <t>MAT-19-003</t>
        </is>
      </c>
      <c r="B630" s="7" t="inlineStr">
        <is>
          <t>Materiales</t>
        </is>
      </c>
      <c r="C630" s="7" t="inlineStr">
        <is>
          <t>Perfiles y tubos de acero</t>
        </is>
      </c>
      <c r="D630" s="5" t="inlineStr">
        <is>
          <t>Perfil cuadrado negro 1" x 1" x 20 pies, pared 1.2 mm</t>
        </is>
      </c>
      <c r="E630" s="5" t="inlineStr">
        <is>
          <t>Tubo estructural de sección cuadrado · 1" x 1" · pared 1.2 mm · acabado negro</t>
        </is>
      </c>
      <c r="F630" s="5" t="inlineStr">
        <is>
          <t>Material retirado en almacén</t>
        </is>
      </c>
      <c r="G630" s="5" t="inlineStr">
        <is>
          <t>perfilería, tubo cuadrado, HSS</t>
        </is>
      </c>
      <c r="H630" s="7" t="inlineStr">
        <is>
          <t>unidad</t>
        </is>
      </c>
      <c r="I630" s="7" t="inlineStr">
        <is>
          <t>Estructura</t>
        </is>
      </c>
      <c r="J630" s="7" t="inlineStr">
        <is>
          <t>estandar</t>
        </is>
      </c>
      <c r="K630" s="7" t="inlineStr">
        <is>
          <t>importado</t>
        </is>
      </c>
      <c r="L630" s="7" t="inlineStr">
        <is>
          <t>Verificado</t>
        </is>
      </c>
      <c r="M630" s="8" t="n">
        <v>2</v>
      </c>
      <c r="N630" s="9" t="n">
        <v>383.29</v>
      </c>
      <c r="O630" s="9" t="n">
        <v>355.58</v>
      </c>
      <c r="P630" s="9" t="n">
        <v>410.99</v>
      </c>
      <c r="Q630" s="7" t="inlineStr">
        <is>
          <t>Sí</t>
        </is>
      </c>
      <c r="R630" s="9">
        <f>IF(N630="","",IF(Q630="Sí",ROUND(N630/1.18,2),N630))</f>
        <v/>
      </c>
      <c r="S630" s="7" t="inlineStr">
        <is>
          <t>2026-09-09</t>
        </is>
      </c>
      <c r="T630" s="5" t="inlineStr">
        <is>
          <t>2 cotizaciones de proveedores</t>
        </is>
      </c>
    </row>
    <row r="631">
      <c r="A631" s="7" t="inlineStr">
        <is>
          <t>MAT-19-004</t>
        </is>
      </c>
      <c r="B631" s="7" t="inlineStr">
        <is>
          <t>Materiales</t>
        </is>
      </c>
      <c r="C631" s="7" t="inlineStr">
        <is>
          <t>Perfiles y tubos de acero</t>
        </is>
      </c>
      <c r="D631" s="5" t="inlineStr">
        <is>
          <t>Perfil cuadrado negro 1 1/4" x 1 1/4" x 20 pies, pared 1.2 mm</t>
        </is>
      </c>
      <c r="E631" s="5" t="inlineStr">
        <is>
          <t>Tubo estructural de sección cuadrado · 1 1/4" x 1 1/4" · pared 1.2 mm · acabado negro</t>
        </is>
      </c>
      <c r="F631" s="5" t="inlineStr">
        <is>
          <t>Material retirado en almacén</t>
        </is>
      </c>
      <c r="G631" s="5" t="inlineStr">
        <is>
          <t>perfilería, tubo cuadrado, HSS</t>
        </is>
      </c>
      <c r="H631" s="7" t="inlineStr">
        <is>
          <t>unidad</t>
        </is>
      </c>
      <c r="I631" s="7" t="inlineStr">
        <is>
          <t>Estructura</t>
        </is>
      </c>
      <c r="J631" s="7" t="inlineStr">
        <is>
          <t>estandar</t>
        </is>
      </c>
      <c r="K631" s="7" t="inlineStr">
        <is>
          <t>importado</t>
        </is>
      </c>
      <c r="L631" s="7" t="inlineStr">
        <is>
          <t>Verificado</t>
        </is>
      </c>
      <c r="M631" s="8" t="n">
        <v>1</v>
      </c>
      <c r="N631" s="9" t="n">
        <v>510.43</v>
      </c>
      <c r="O631" s="9" t="n">
        <v>510.43</v>
      </c>
      <c r="P631" s="9" t="n">
        <v>510.43</v>
      </c>
      <c r="Q631" s="7" t="inlineStr">
        <is>
          <t>Sí</t>
        </is>
      </c>
      <c r="R631" s="9">
        <f>IF(N631="","",IF(Q631="Sí",ROUND(N631/1.18,2),N631))</f>
        <v/>
      </c>
      <c r="S631" s="7" t="inlineStr">
        <is>
          <t>2026-09-09</t>
        </is>
      </c>
      <c r="T631" s="5" t="inlineStr">
        <is>
          <t>1 cotización de proveedores</t>
        </is>
      </c>
    </row>
    <row r="632">
      <c r="A632" s="7" t="inlineStr">
        <is>
          <t>MAT-19-005</t>
        </is>
      </c>
      <c r="B632" s="7" t="inlineStr">
        <is>
          <t>Materiales</t>
        </is>
      </c>
      <c r="C632" s="7" t="inlineStr">
        <is>
          <t>Perfiles y tubos de acero</t>
        </is>
      </c>
      <c r="D632" s="5" t="inlineStr">
        <is>
          <t>Perfil cuadrado negro 1 1/4" x 1 1/4" x 20 pies, pared 1.6 mm</t>
        </is>
      </c>
      <c r="E632" s="5" t="inlineStr">
        <is>
          <t>Tubo estructural de sección cuadrado · 1 1/4" x 1 1/4" · pared 1.6 mm · acabado negro</t>
        </is>
      </c>
      <c r="F632" s="5" t="inlineStr">
        <is>
          <t>Material retirado en almacén</t>
        </is>
      </c>
      <c r="G632" s="5" t="inlineStr">
        <is>
          <t>perfilería, tubo cuadrado, HSS</t>
        </is>
      </c>
      <c r="H632" s="7" t="inlineStr">
        <is>
          <t>unidad</t>
        </is>
      </c>
      <c r="I632" s="7" t="inlineStr">
        <is>
          <t>Estructura</t>
        </is>
      </c>
      <c r="J632" s="7" t="inlineStr">
        <is>
          <t>estandar</t>
        </is>
      </c>
      <c r="K632" s="7" t="inlineStr">
        <is>
          <t>importado</t>
        </is>
      </c>
      <c r="L632" s="7" t="inlineStr">
        <is>
          <t>Verificado</t>
        </is>
      </c>
      <c r="M632" s="8" t="n">
        <v>1</v>
      </c>
      <c r="N632" s="9" t="n">
        <v>556.02</v>
      </c>
      <c r="O632" s="9" t="n">
        <v>556.02</v>
      </c>
      <c r="P632" s="9" t="n">
        <v>556.02</v>
      </c>
      <c r="Q632" s="7" t="inlineStr">
        <is>
          <t>Sí</t>
        </is>
      </c>
      <c r="R632" s="9">
        <f>IF(N632="","",IF(Q632="Sí",ROUND(N632/1.18,2),N632))</f>
        <v/>
      </c>
      <c r="S632" s="7" t="inlineStr">
        <is>
          <t>2026-09-09</t>
        </is>
      </c>
      <c r="T632" s="5" t="inlineStr">
        <is>
          <t>1 cotización de proveedores</t>
        </is>
      </c>
    </row>
    <row r="633">
      <c r="A633" s="7" t="inlineStr">
        <is>
          <t>MAT-19-006</t>
        </is>
      </c>
      <c r="B633" s="7" t="inlineStr">
        <is>
          <t>Materiales</t>
        </is>
      </c>
      <c r="C633" s="7" t="inlineStr">
        <is>
          <t>Perfiles y tubos de acero</t>
        </is>
      </c>
      <c r="D633" s="5" t="inlineStr">
        <is>
          <t>Perfil cuadrado negro 1 1/2" x 1 1/2" x 20 pies, pared 1.2 mm</t>
        </is>
      </c>
      <c r="E633" s="5" t="inlineStr">
        <is>
          <t>Tubo estructural de sección cuadrado · 1 1/2" x 1 1/2" · pared 1.2 mm · acabado negro</t>
        </is>
      </c>
      <c r="F633" s="5" t="inlineStr">
        <is>
          <t>Material retirado en almacén</t>
        </is>
      </c>
      <c r="G633" s="5" t="inlineStr">
        <is>
          <t>perfilería, tubo cuadrado, HSS</t>
        </is>
      </c>
      <c r="H633" s="7" t="inlineStr">
        <is>
          <t>unidad</t>
        </is>
      </c>
      <c r="I633" s="7" t="inlineStr">
        <is>
          <t>Estructura</t>
        </is>
      </c>
      <c r="J633" s="7" t="inlineStr">
        <is>
          <t>estandar</t>
        </is>
      </c>
      <c r="K633" s="7" t="inlineStr">
        <is>
          <t>importado</t>
        </is>
      </c>
      <c r="L633" s="7" t="inlineStr">
        <is>
          <t>Verificado</t>
        </is>
      </c>
      <c r="M633" s="8" t="n">
        <v>2</v>
      </c>
      <c r="N633" s="9" t="n">
        <v>584.58</v>
      </c>
      <c r="O633" s="9" t="n">
        <v>542.15</v>
      </c>
      <c r="P633" s="9" t="n">
        <v>627</v>
      </c>
      <c r="Q633" s="7" t="inlineStr">
        <is>
          <t>Sí</t>
        </is>
      </c>
      <c r="R633" s="9">
        <f>IF(N633="","",IF(Q633="Sí",ROUND(N633/1.18,2),N633))</f>
        <v/>
      </c>
      <c r="S633" s="7" t="inlineStr">
        <is>
          <t>2026-09-09</t>
        </is>
      </c>
      <c r="T633" s="5" t="inlineStr">
        <is>
          <t>2 cotizaciones de proveedores</t>
        </is>
      </c>
    </row>
    <row r="634">
      <c r="A634" s="7" t="inlineStr">
        <is>
          <t>MAT-19-007</t>
        </is>
      </c>
      <c r="B634" s="7" t="inlineStr">
        <is>
          <t>Materiales</t>
        </is>
      </c>
      <c r="C634" s="7" t="inlineStr">
        <is>
          <t>Perfiles y tubos de acero</t>
        </is>
      </c>
      <c r="D634" s="5" t="inlineStr">
        <is>
          <t>Perfil cuadrado negro 1 1/2" x 1 1/2" x 20 pies, pared 1.6 mm</t>
        </is>
      </c>
      <c r="E634" s="5" t="inlineStr">
        <is>
          <t>Tubo estructural de sección cuadrado · 1 1/2" x 1 1/2" · pared 1.6 mm · acabado negro</t>
        </is>
      </c>
      <c r="F634" s="5" t="inlineStr">
        <is>
          <t>Material retirado en almacén</t>
        </is>
      </c>
      <c r="G634" s="5" t="inlineStr">
        <is>
          <t>perfilería, tubo cuadrado, HSS</t>
        </is>
      </c>
      <c r="H634" s="7" t="inlineStr">
        <is>
          <t>unidad</t>
        </is>
      </c>
      <c r="I634" s="7" t="inlineStr">
        <is>
          <t>Estructura</t>
        </is>
      </c>
      <c r="J634" s="7" t="inlineStr">
        <is>
          <t>estandar</t>
        </is>
      </c>
      <c r="K634" s="7" t="inlineStr">
        <is>
          <t>importado</t>
        </is>
      </c>
      <c r="L634" s="7" t="inlineStr">
        <is>
          <t>Verificado</t>
        </is>
      </c>
      <c r="M634" s="8" t="n">
        <v>2</v>
      </c>
      <c r="N634" s="9" t="n">
        <v>717.05</v>
      </c>
      <c r="O634" s="9" t="n">
        <v>647.03</v>
      </c>
      <c r="P634" s="9" t="n">
        <v>787.0599999999999</v>
      </c>
      <c r="Q634" s="7" t="inlineStr">
        <is>
          <t>Sí</t>
        </is>
      </c>
      <c r="R634" s="9">
        <f>IF(N634="","",IF(Q634="Sí",ROUND(N634/1.18,2),N634))</f>
        <v/>
      </c>
      <c r="S634" s="7" t="inlineStr">
        <is>
          <t>2026-09-09</t>
        </is>
      </c>
      <c r="T634" s="5" t="inlineStr">
        <is>
          <t>2 cotizaciones de proveedores</t>
        </is>
      </c>
    </row>
    <row r="635">
      <c r="A635" s="7" t="inlineStr">
        <is>
          <t>MAT-19-008</t>
        </is>
      </c>
      <c r="B635" s="7" t="inlineStr">
        <is>
          <t>Materiales</t>
        </is>
      </c>
      <c r="C635" s="7" t="inlineStr">
        <is>
          <t>Perfiles y tubos de acero</t>
        </is>
      </c>
      <c r="D635" s="5" t="inlineStr">
        <is>
          <t>Perfil cuadrado negro 2" x 2" x 20 pies, pared 1.6 mm</t>
        </is>
      </c>
      <c r="E635" s="5" t="inlineStr">
        <is>
          <t>Tubo estructural de sección cuadrado · 2" x 2" · pared 1.6 mm · acabado negro</t>
        </is>
      </c>
      <c r="F635" s="5" t="inlineStr">
        <is>
          <t>Material retirado en almacén</t>
        </is>
      </c>
      <c r="G635" s="5" t="inlineStr">
        <is>
          <t>perfilería, tubo cuadrado, HSS</t>
        </is>
      </c>
      <c r="H635" s="7" t="inlineStr">
        <is>
          <t>unidad</t>
        </is>
      </c>
      <c r="I635" s="7" t="inlineStr">
        <is>
          <t>Estructura</t>
        </is>
      </c>
      <c r="J635" s="7" t="inlineStr">
        <is>
          <t>estandar</t>
        </is>
      </c>
      <c r="K635" s="7" t="inlineStr">
        <is>
          <t>importado</t>
        </is>
      </c>
      <c r="L635" s="7" t="inlineStr">
        <is>
          <t>Verificado</t>
        </is>
      </c>
      <c r="M635" s="8" t="n">
        <v>2</v>
      </c>
      <c r="N635" s="9" t="n">
        <v>940.63</v>
      </c>
      <c r="O635" s="9" t="n">
        <v>867.64</v>
      </c>
      <c r="P635" s="9" t="n">
        <v>1013.62</v>
      </c>
      <c r="Q635" s="7" t="inlineStr">
        <is>
          <t>Sí</t>
        </is>
      </c>
      <c r="R635" s="9">
        <f>IF(N635="","",IF(Q635="Sí",ROUND(N635/1.18,2),N635))</f>
        <v/>
      </c>
      <c r="S635" s="7" t="inlineStr">
        <is>
          <t>2026-09-09</t>
        </is>
      </c>
      <c r="T635" s="5" t="inlineStr">
        <is>
          <t>2 cotizaciones de proveedores</t>
        </is>
      </c>
    </row>
    <row r="636">
      <c r="A636" s="7" t="inlineStr">
        <is>
          <t>MAT-19-009</t>
        </is>
      </c>
      <c r="B636" s="7" t="inlineStr">
        <is>
          <t>Materiales</t>
        </is>
      </c>
      <c r="C636" s="7" t="inlineStr">
        <is>
          <t>Perfiles y tubos de acero</t>
        </is>
      </c>
      <c r="D636" s="5" t="inlineStr">
        <is>
          <t>Perfil cuadrado negro 3" x 3" x 20 pies, pared 1.6 mm</t>
        </is>
      </c>
      <c r="E636" s="5" t="inlineStr">
        <is>
          <t>Tubo estructural de sección cuadrado · 3" x 3" · pared 1.6 mm · acabado negro</t>
        </is>
      </c>
      <c r="F636" s="5" t="inlineStr">
        <is>
          <t>Material retirado en almacén</t>
        </is>
      </c>
      <c r="G636" s="5" t="inlineStr">
        <is>
          <t>perfilería, tubo cuadrado, HSS</t>
        </is>
      </c>
      <c r="H636" s="7" t="inlineStr">
        <is>
          <t>unidad</t>
        </is>
      </c>
      <c r="I636" s="7" t="inlineStr">
        <is>
          <t>Estructura</t>
        </is>
      </c>
      <c r="J636" s="7" t="inlineStr">
        <is>
          <t>estandar</t>
        </is>
      </c>
      <c r="K636" s="7" t="inlineStr">
        <is>
          <t>importado</t>
        </is>
      </c>
      <c r="L636" s="7" t="inlineStr">
        <is>
          <t>Verificado</t>
        </is>
      </c>
      <c r="M636" s="8" t="n">
        <v>2</v>
      </c>
      <c r="N636" s="9" t="n">
        <v>1472.93</v>
      </c>
      <c r="O636" s="9" t="n">
        <v>1319.81</v>
      </c>
      <c r="P636" s="9" t="n">
        <v>1626.04</v>
      </c>
      <c r="Q636" s="7" t="inlineStr">
        <is>
          <t>Sí</t>
        </is>
      </c>
      <c r="R636" s="9">
        <f>IF(N636="","",IF(Q636="Sí",ROUND(N636/1.18,2),N636))</f>
        <v/>
      </c>
      <c r="S636" s="7" t="inlineStr">
        <is>
          <t>2026-09-09</t>
        </is>
      </c>
      <c r="T636" s="5" t="inlineStr">
        <is>
          <t>2 cotizaciones de proveedores</t>
        </is>
      </c>
    </row>
    <row r="637">
      <c r="A637" s="7" t="inlineStr">
        <is>
          <t>MAT-19-010</t>
        </is>
      </c>
      <c r="B637" s="7" t="inlineStr">
        <is>
          <t>Materiales</t>
        </is>
      </c>
      <c r="C637" s="7" t="inlineStr">
        <is>
          <t>Perfiles y tubos de acero</t>
        </is>
      </c>
      <c r="D637" s="5" t="inlineStr">
        <is>
          <t>Perfil cuadrado galvanizado 3/4" x 3/4" x 20 pies, pared 1.2 mm</t>
        </is>
      </c>
      <c r="E637" s="5" t="inlineStr">
        <is>
          <t>Tubo estructural de sección cuadrado · 3/4" x 3/4" · pared 1.2 mm · acabado galvanizado</t>
        </is>
      </c>
      <c r="F637" s="5" t="inlineStr">
        <is>
          <t>Material retirado en almacén</t>
        </is>
      </c>
      <c r="G637" s="5" t="inlineStr">
        <is>
          <t>perfilería, tubo cuadrado, HSS</t>
        </is>
      </c>
      <c r="H637" s="7" t="inlineStr">
        <is>
          <t>unidad</t>
        </is>
      </c>
      <c r="I637" s="7" t="inlineStr">
        <is>
          <t>Estructura</t>
        </is>
      </c>
      <c r="J637" s="7" t="inlineStr">
        <is>
          <t>estandar</t>
        </is>
      </c>
      <c r="K637" s="7" t="inlineStr">
        <is>
          <t>importado</t>
        </is>
      </c>
      <c r="L637" s="7" t="inlineStr">
        <is>
          <t>Verificado</t>
        </is>
      </c>
      <c r="M637" s="8" t="n">
        <v>1</v>
      </c>
      <c r="N637" s="9" t="n">
        <v>316.11</v>
      </c>
      <c r="O637" s="9" t="n">
        <v>316.11</v>
      </c>
      <c r="P637" s="9" t="n">
        <v>316.11</v>
      </c>
      <c r="Q637" s="7" t="inlineStr">
        <is>
          <t>Sí</t>
        </is>
      </c>
      <c r="R637" s="9">
        <f>IF(N637="","",IF(Q637="Sí",ROUND(N637/1.18,2),N637))</f>
        <v/>
      </c>
      <c r="S637" s="7" t="inlineStr">
        <is>
          <t>2026-09-09</t>
        </is>
      </c>
      <c r="T637" s="5" t="inlineStr">
        <is>
          <t>1 cotización de proveedores</t>
        </is>
      </c>
    </row>
    <row r="638">
      <c r="A638" s="7" t="inlineStr">
        <is>
          <t>MAT-19-011</t>
        </is>
      </c>
      <c r="B638" s="7" t="inlineStr">
        <is>
          <t>Materiales</t>
        </is>
      </c>
      <c r="C638" s="7" t="inlineStr">
        <is>
          <t>Perfiles y tubos de acero</t>
        </is>
      </c>
      <c r="D638" s="5" t="inlineStr">
        <is>
          <t>Perfil cuadrado galvanizado 1" x 1" x 20 pies, pared 1.2 mm</t>
        </is>
      </c>
      <c r="E638" s="5" t="inlineStr">
        <is>
          <t>Tubo estructural de sección cuadrado · 1" x 1" · pared 1.2 mm · acabado galvanizado</t>
        </is>
      </c>
      <c r="F638" s="5" t="inlineStr">
        <is>
          <t>Material retirado en almacén</t>
        </is>
      </c>
      <c r="G638" s="5" t="inlineStr">
        <is>
          <t>perfilería, tubo cuadrado, HSS</t>
        </is>
      </c>
      <c r="H638" s="7" t="inlineStr">
        <is>
          <t>unidad</t>
        </is>
      </c>
      <c r="I638" s="7" t="inlineStr">
        <is>
          <t>Estructura</t>
        </is>
      </c>
      <c r="J638" s="7" t="inlineStr">
        <is>
          <t>estandar</t>
        </is>
      </c>
      <c r="K638" s="7" t="inlineStr">
        <is>
          <t>importado</t>
        </is>
      </c>
      <c r="L638" s="7" t="inlineStr">
        <is>
          <t>Verificado</t>
        </is>
      </c>
      <c r="M638" s="8" t="n">
        <v>2</v>
      </c>
      <c r="N638" s="9" t="n">
        <v>467.93</v>
      </c>
      <c r="O638" s="9" t="n">
        <v>423.74</v>
      </c>
      <c r="P638" s="9" t="n">
        <v>512.12</v>
      </c>
      <c r="Q638" s="7" t="inlineStr">
        <is>
          <t>Sí</t>
        </is>
      </c>
      <c r="R638" s="9">
        <f>IF(N638="","",IF(Q638="Sí",ROUND(N638/1.18,2),N638))</f>
        <v/>
      </c>
      <c r="S638" s="7" t="inlineStr">
        <is>
          <t>2026-09-09</t>
        </is>
      </c>
      <c r="T638" s="5" t="inlineStr">
        <is>
          <t>2 cotizaciones de proveedores</t>
        </is>
      </c>
    </row>
    <row r="639">
      <c r="A639" s="7" t="inlineStr">
        <is>
          <t>MAT-19-012</t>
        </is>
      </c>
      <c r="B639" s="7" t="inlineStr">
        <is>
          <t>Materiales</t>
        </is>
      </c>
      <c r="C639" s="7" t="inlineStr">
        <is>
          <t>Perfiles y tubos de acero</t>
        </is>
      </c>
      <c r="D639" s="5" t="inlineStr">
        <is>
          <t>Perfil cuadrado galvanizado 1" x 1" x 20 pies, pared 1.6 mm</t>
        </is>
      </c>
      <c r="E639" s="5" t="inlineStr">
        <is>
          <t>Tubo estructural de sección cuadrado · 1" x 1" · pared 1.6 mm · acabado galvanizado</t>
        </is>
      </c>
      <c r="F639" s="5" t="inlineStr">
        <is>
          <t>Material retirado en almacén</t>
        </is>
      </c>
      <c r="G639" s="5" t="inlineStr">
        <is>
          <t>perfilería, tubo cuadrado, HSS</t>
        </is>
      </c>
      <c r="H639" s="7" t="inlineStr">
        <is>
          <t>unidad</t>
        </is>
      </c>
      <c r="I639" s="7" t="inlineStr">
        <is>
          <t>Estructura</t>
        </is>
      </c>
      <c r="J639" s="7" t="inlineStr">
        <is>
          <t>estandar</t>
        </is>
      </c>
      <c r="K639" s="7" t="inlineStr">
        <is>
          <t>importado</t>
        </is>
      </c>
      <c r="L639" s="7" t="inlineStr">
        <is>
          <t>Verificado</t>
        </is>
      </c>
      <c r="M639" s="8" t="n">
        <v>2</v>
      </c>
      <c r="N639" s="9" t="n">
        <v>600.86</v>
      </c>
      <c r="O639" s="9" t="n">
        <v>539.74</v>
      </c>
      <c r="P639" s="9" t="n">
        <v>661.98</v>
      </c>
      <c r="Q639" s="7" t="inlineStr">
        <is>
          <t>Sí</t>
        </is>
      </c>
      <c r="R639" s="9">
        <f>IF(N639="","",IF(Q639="Sí",ROUND(N639/1.18,2),N639))</f>
        <v/>
      </c>
      <c r="S639" s="7" t="inlineStr">
        <is>
          <t>2026-09-09</t>
        </is>
      </c>
      <c r="T639" s="5" t="inlineStr">
        <is>
          <t>2 cotizaciones de proveedores</t>
        </is>
      </c>
    </row>
    <row r="640">
      <c r="A640" s="7" t="inlineStr">
        <is>
          <t>MAT-19-013</t>
        </is>
      </c>
      <c r="B640" s="7" t="inlineStr">
        <is>
          <t>Materiales</t>
        </is>
      </c>
      <c r="C640" s="7" t="inlineStr">
        <is>
          <t>Perfiles y tubos de acero</t>
        </is>
      </c>
      <c r="D640" s="5" t="inlineStr">
        <is>
          <t>Perfil cuadrado galvanizado 1 1/4" x 1 1/4" x 20 pies, pared 1.5 mm</t>
        </is>
      </c>
      <c r="E640" s="5" t="inlineStr">
        <is>
          <t>Tubo estructural de sección cuadrado · 1 1/4" x 1 1/4" · pared 1.5 mm · acabado galvanizado</t>
        </is>
      </c>
      <c r="F640" s="5" t="inlineStr">
        <is>
          <t>Material retirado en almacén</t>
        </is>
      </c>
      <c r="G640" s="5" t="inlineStr">
        <is>
          <t>perfilería, tubo cuadrado, HSS</t>
        </is>
      </c>
      <c r="H640" s="7" t="inlineStr">
        <is>
          <t>unidad</t>
        </is>
      </c>
      <c r="I640" s="7" t="inlineStr">
        <is>
          <t>Estructura</t>
        </is>
      </c>
      <c r="J640" s="7" t="inlineStr">
        <is>
          <t>estandar</t>
        </is>
      </c>
      <c r="K640" s="7" t="inlineStr">
        <is>
          <t>importado</t>
        </is>
      </c>
      <c r="L640" s="7" t="inlineStr">
        <is>
          <t>Verificado</t>
        </is>
      </c>
      <c r="M640" s="8" t="n">
        <v>1</v>
      </c>
      <c r="N640" s="9" t="n">
        <v>712.04</v>
      </c>
      <c r="O640" s="9" t="n">
        <v>712.04</v>
      </c>
      <c r="P640" s="9" t="n">
        <v>712.04</v>
      </c>
      <c r="Q640" s="7" t="inlineStr">
        <is>
          <t>Sí</t>
        </is>
      </c>
      <c r="R640" s="9">
        <f>IF(N640="","",IF(Q640="Sí",ROUND(N640/1.18,2),N640))</f>
        <v/>
      </c>
      <c r="S640" s="7" t="inlineStr">
        <is>
          <t>2026-09-09</t>
        </is>
      </c>
      <c r="T640" s="5" t="inlineStr">
        <is>
          <t>1 cotización de proveedores</t>
        </is>
      </c>
    </row>
    <row r="641">
      <c r="A641" s="7" t="inlineStr">
        <is>
          <t>MAT-19-014</t>
        </is>
      </c>
      <c r="B641" s="7" t="inlineStr">
        <is>
          <t>Materiales</t>
        </is>
      </c>
      <c r="C641" s="7" t="inlineStr">
        <is>
          <t>Perfiles y tubos de acero</t>
        </is>
      </c>
      <c r="D641" s="5" t="inlineStr">
        <is>
          <t>Perfil cuadrado galvanizado 1 1/2" x 1 1/2" x 20 pies, pared 1.2 mm</t>
        </is>
      </c>
      <c r="E641" s="5" t="inlineStr">
        <is>
          <t>Tubo estructural de sección cuadrado · 1 1/2" x 1 1/2" · pared 1.2 mm · acabado galvanizado</t>
        </is>
      </c>
      <c r="F641" s="5" t="inlineStr">
        <is>
          <t>Material retirado en almacén</t>
        </is>
      </c>
      <c r="G641" s="5" t="inlineStr">
        <is>
          <t>perfilería, tubo cuadrado, HSS</t>
        </is>
      </c>
      <c r="H641" s="7" t="inlineStr">
        <is>
          <t>unidad</t>
        </is>
      </c>
      <c r="I641" s="7" t="inlineStr">
        <is>
          <t>Estructura</t>
        </is>
      </c>
      <c r="J641" s="7" t="inlineStr">
        <is>
          <t>estandar</t>
        </is>
      </c>
      <c r="K641" s="7" t="inlineStr">
        <is>
          <t>importado</t>
        </is>
      </c>
      <c r="L641" s="7" t="inlineStr">
        <is>
          <t>Verificado</t>
        </is>
      </c>
      <c r="M641" s="8" t="n">
        <v>2</v>
      </c>
      <c r="N641" s="9" t="n">
        <v>703.59</v>
      </c>
      <c r="O641" s="9" t="n">
        <v>648.6799999999999</v>
      </c>
      <c r="P641" s="9" t="n">
        <v>758.5</v>
      </c>
      <c r="Q641" s="7" t="inlineStr">
        <is>
          <t>Sí</t>
        </is>
      </c>
      <c r="R641" s="9">
        <f>IF(N641="","",IF(Q641="Sí",ROUND(N641/1.18,2),N641))</f>
        <v/>
      </c>
      <c r="S641" s="7" t="inlineStr">
        <is>
          <t>2026-09-09</t>
        </is>
      </c>
      <c r="T641" s="5" t="inlineStr">
        <is>
          <t>2 cotizaciones de proveedores</t>
        </is>
      </c>
    </row>
    <row r="642">
      <c r="A642" s="7" t="inlineStr">
        <is>
          <t>MAT-19-015</t>
        </is>
      </c>
      <c r="B642" s="7" t="inlineStr">
        <is>
          <t>Materiales</t>
        </is>
      </c>
      <c r="C642" s="7" t="inlineStr">
        <is>
          <t>Perfiles y tubos de acero</t>
        </is>
      </c>
      <c r="D642" s="5" t="inlineStr">
        <is>
          <t>Perfil cuadrado galvanizado 1 1/2" x 1 1/2" x 20 pies, pared 1.6 mm</t>
        </is>
      </c>
      <c r="E642" s="5" t="inlineStr">
        <is>
          <t>Tubo estructural de sección cuadrado · 1 1/2" x 1 1/2" · pared 1.6 mm · acabado galvanizado</t>
        </is>
      </c>
      <c r="F642" s="5" t="inlineStr">
        <is>
          <t>Material retirado en almacén</t>
        </is>
      </c>
      <c r="G642" s="5" t="inlineStr">
        <is>
          <t>perfilería, tubo cuadrado, HSS</t>
        </is>
      </c>
      <c r="H642" s="7" t="inlineStr">
        <is>
          <t>unidad</t>
        </is>
      </c>
      <c r="I642" s="7" t="inlineStr">
        <is>
          <t>Estructura</t>
        </is>
      </c>
      <c r="J642" s="7" t="inlineStr">
        <is>
          <t>estandar</t>
        </is>
      </c>
      <c r="K642" s="7" t="inlineStr">
        <is>
          <t>importado</t>
        </is>
      </c>
      <c r="L642" s="7" t="inlineStr">
        <is>
          <t>Verificado</t>
        </is>
      </c>
      <c r="M642" s="8" t="n">
        <v>2</v>
      </c>
      <c r="N642" s="9" t="n">
        <v>885.17</v>
      </c>
      <c r="O642" s="9" t="n">
        <v>814.53</v>
      </c>
      <c r="P642" s="9" t="n">
        <v>955.8</v>
      </c>
      <c r="Q642" s="7" t="inlineStr">
        <is>
          <t>Sí</t>
        </is>
      </c>
      <c r="R642" s="9">
        <f>IF(N642="","",IF(Q642="Sí",ROUND(N642/1.18,2),N642))</f>
        <v/>
      </c>
      <c r="S642" s="7" t="inlineStr">
        <is>
          <t>2026-09-09</t>
        </is>
      </c>
      <c r="T642" s="5" t="inlineStr">
        <is>
          <t>2 cotizaciones de proveedores</t>
        </is>
      </c>
    </row>
    <row r="643">
      <c r="A643" s="7" t="inlineStr">
        <is>
          <t>MAT-19-016</t>
        </is>
      </c>
      <c r="B643" s="7" t="inlineStr">
        <is>
          <t>Materiales</t>
        </is>
      </c>
      <c r="C643" s="7" t="inlineStr">
        <is>
          <t>Perfiles y tubos de acero</t>
        </is>
      </c>
      <c r="D643" s="5" t="inlineStr">
        <is>
          <t>Perfil cuadrado galvanizado 2" x 2" x 20 pies, pared 1.6 mm</t>
        </is>
      </c>
      <c r="E643" s="5" t="inlineStr">
        <is>
          <t>Tubo estructural de sección cuadrado · 2" x 2" · pared 1.6 mm · acabado galvanizado</t>
        </is>
      </c>
      <c r="F643" s="5" t="inlineStr">
        <is>
          <t>Material retirado en almacén</t>
        </is>
      </c>
      <c r="G643" s="5" t="inlineStr">
        <is>
          <t>perfilería, tubo cuadrado, HSS</t>
        </is>
      </c>
      <c r="H643" s="7" t="inlineStr">
        <is>
          <t>unidad</t>
        </is>
      </c>
      <c r="I643" s="7" t="inlineStr">
        <is>
          <t>Estructura</t>
        </is>
      </c>
      <c r="J643" s="7" t="inlineStr">
        <is>
          <t>estandar</t>
        </is>
      </c>
      <c r="K643" s="7" t="inlineStr">
        <is>
          <t>importado</t>
        </is>
      </c>
      <c r="L643" s="7" t="inlineStr">
        <is>
          <t>Verificado</t>
        </is>
      </c>
      <c r="M643" s="8" t="n">
        <v>1</v>
      </c>
      <c r="N643" s="9" t="n">
        <v>1108.57</v>
      </c>
      <c r="O643" s="9" t="n">
        <v>1108.57</v>
      </c>
      <c r="P643" s="9" t="n">
        <v>1108.57</v>
      </c>
      <c r="Q643" s="7" t="inlineStr">
        <is>
          <t>Sí</t>
        </is>
      </c>
      <c r="R643" s="9">
        <f>IF(N643="","",IF(Q643="Sí",ROUND(N643/1.18,2),N643))</f>
        <v/>
      </c>
      <c r="S643" s="7" t="inlineStr">
        <is>
          <t>2026-09-09</t>
        </is>
      </c>
      <c r="T643" s="5" t="inlineStr">
        <is>
          <t>1 cotización de proveedores</t>
        </is>
      </c>
    </row>
    <row r="644">
      <c r="A644" s="7" t="inlineStr">
        <is>
          <t>MAT-19-017</t>
        </is>
      </c>
      <c r="B644" s="7" t="inlineStr">
        <is>
          <t>Materiales</t>
        </is>
      </c>
      <c r="C644" s="7" t="inlineStr">
        <is>
          <t>Perfiles y tubos de acero</t>
        </is>
      </c>
      <c r="D644" s="5" t="inlineStr">
        <is>
          <t>Perfil cuadrado galvanizado 3" x 3" x 20 pies, pared 1.5 mm</t>
        </is>
      </c>
      <c r="E644" s="5" t="inlineStr">
        <is>
          <t>Tubo estructural de sección cuadrado · 3" x 3" · pared 1.5 mm · acabado galvanizado</t>
        </is>
      </c>
      <c r="F644" s="5" t="inlineStr">
        <is>
          <t>Material retirado en almacén</t>
        </is>
      </c>
      <c r="G644" s="5" t="inlineStr">
        <is>
          <t>perfilería, tubo cuadrado, HSS</t>
        </is>
      </c>
      <c r="H644" s="7" t="inlineStr">
        <is>
          <t>unidad</t>
        </is>
      </c>
      <c r="I644" s="7" t="inlineStr">
        <is>
          <t>Estructura</t>
        </is>
      </c>
      <c r="J644" s="7" t="inlineStr">
        <is>
          <t>estandar</t>
        </is>
      </c>
      <c r="K644" s="7" t="inlineStr">
        <is>
          <t>importado</t>
        </is>
      </c>
      <c r="L644" s="7" t="inlineStr">
        <is>
          <t>Verificado</t>
        </is>
      </c>
      <c r="M644" s="8" t="n">
        <v>2</v>
      </c>
      <c r="N644" s="9" t="n">
        <v>1872.3</v>
      </c>
      <c r="O644" s="9" t="n">
        <v>1707.91</v>
      </c>
      <c r="P644" s="9" t="n">
        <v>2036.68</v>
      </c>
      <c r="Q644" s="7" t="inlineStr">
        <is>
          <t>Sí</t>
        </is>
      </c>
      <c r="R644" s="9">
        <f>IF(N644="","",IF(Q644="Sí",ROUND(N644/1.18,2),N644))</f>
        <v/>
      </c>
      <c r="S644" s="7" t="inlineStr">
        <is>
          <t>2026-09-09</t>
        </is>
      </c>
      <c r="T644" s="5" t="inlineStr">
        <is>
          <t>2 cotizaciones de proveedores</t>
        </is>
      </c>
    </row>
    <row r="645">
      <c r="A645" s="7" t="inlineStr">
        <is>
          <t>MAT-19-018</t>
        </is>
      </c>
      <c r="B645" s="7" t="inlineStr">
        <is>
          <t>Materiales</t>
        </is>
      </c>
      <c r="C645" s="7" t="inlineStr">
        <is>
          <t>Perfiles y tubos de acero</t>
        </is>
      </c>
      <c r="D645" s="5" t="inlineStr">
        <is>
          <t>Perfil rectangular negro 3/4" x 1 1/2" x 20 pies, pared 1.2 mm</t>
        </is>
      </c>
      <c r="E645" s="5" t="inlineStr">
        <is>
          <t>Tubo estructural de sección rectangular · 3/4" x 1 1/2" · pared 1.2 mm · acabado negro</t>
        </is>
      </c>
      <c r="F645" s="5" t="inlineStr">
        <is>
          <t>Material retirado en almacén</t>
        </is>
      </c>
      <c r="G645" s="5" t="inlineStr">
        <is>
          <t>perfilería, tubo cuadrado, HSS</t>
        </is>
      </c>
      <c r="H645" s="7" t="inlineStr">
        <is>
          <t>unidad</t>
        </is>
      </c>
      <c r="I645" s="7" t="inlineStr">
        <is>
          <t>Estructura</t>
        </is>
      </c>
      <c r="J645" s="7" t="inlineStr">
        <is>
          <t>estandar</t>
        </is>
      </c>
      <c r="K645" s="7" t="inlineStr">
        <is>
          <t>importado</t>
        </is>
      </c>
      <c r="L645" s="7" t="inlineStr">
        <is>
          <t>Verificado</t>
        </is>
      </c>
      <c r="M645" s="8" t="n">
        <v>1</v>
      </c>
      <c r="N645" s="9" t="n">
        <v>402.51</v>
      </c>
      <c r="O645" s="9" t="n">
        <v>402.51</v>
      </c>
      <c r="P645" s="9" t="n">
        <v>402.51</v>
      </c>
      <c r="Q645" s="7" t="inlineStr">
        <is>
          <t>Sí</t>
        </is>
      </c>
      <c r="R645" s="9">
        <f>IF(N645="","",IF(Q645="Sí",ROUND(N645/1.18,2),N645))</f>
        <v/>
      </c>
      <c r="S645" s="7" t="inlineStr">
        <is>
          <t>2026-09-09</t>
        </is>
      </c>
      <c r="T645" s="5" t="inlineStr">
        <is>
          <t>1 cotización de proveedores</t>
        </is>
      </c>
    </row>
    <row r="646">
      <c r="A646" s="7" t="inlineStr">
        <is>
          <t>MAT-19-019</t>
        </is>
      </c>
      <c r="B646" s="7" t="inlineStr">
        <is>
          <t>Materiales</t>
        </is>
      </c>
      <c r="C646" s="7" t="inlineStr">
        <is>
          <t>Perfiles y tubos de acero</t>
        </is>
      </c>
      <c r="D646" s="5" t="inlineStr">
        <is>
          <t>Perfil rectangular negro 3/4" x 1 1/2" x 20 pies, pared 1.6 mm</t>
        </is>
      </c>
      <c r="E646" s="5" t="inlineStr">
        <is>
          <t>Tubo estructural de sección rectangular · 3/4" x 1 1/2" · pared 1.6 mm · acabado negro</t>
        </is>
      </c>
      <c r="F646" s="5" t="inlineStr">
        <is>
          <t>Material retirado en almacén</t>
        </is>
      </c>
      <c r="G646" s="5" t="inlineStr">
        <is>
          <t>perfilería, tubo cuadrado, HSS</t>
        </is>
      </c>
      <c r="H646" s="7" t="inlineStr">
        <is>
          <t>unidad</t>
        </is>
      </c>
      <c r="I646" s="7" t="inlineStr">
        <is>
          <t>Estructura</t>
        </is>
      </c>
      <c r="J646" s="7" t="inlineStr">
        <is>
          <t>estandar</t>
        </is>
      </c>
      <c r="K646" s="7" t="inlineStr">
        <is>
          <t>importado</t>
        </is>
      </c>
      <c r="L646" s="7" t="inlineStr">
        <is>
          <t>Verificado</t>
        </is>
      </c>
      <c r="M646" s="8" t="n">
        <v>1</v>
      </c>
      <c r="N646" s="9" t="n">
        <v>472.19</v>
      </c>
      <c r="O646" s="9" t="n">
        <v>472.19</v>
      </c>
      <c r="P646" s="9" t="n">
        <v>472.19</v>
      </c>
      <c r="Q646" s="7" t="inlineStr">
        <is>
          <t>Sí</t>
        </is>
      </c>
      <c r="R646" s="9">
        <f>IF(N646="","",IF(Q646="Sí",ROUND(N646/1.18,2),N646))</f>
        <v/>
      </c>
      <c r="S646" s="7" t="inlineStr">
        <is>
          <t>2026-09-09</t>
        </is>
      </c>
      <c r="T646" s="5" t="inlineStr">
        <is>
          <t>1 cotización de proveedores</t>
        </is>
      </c>
    </row>
    <row r="647">
      <c r="A647" s="7" t="inlineStr">
        <is>
          <t>MAT-19-020</t>
        </is>
      </c>
      <c r="B647" s="7" t="inlineStr">
        <is>
          <t>Materiales</t>
        </is>
      </c>
      <c r="C647" s="7" t="inlineStr">
        <is>
          <t>Perfiles y tubos de acero</t>
        </is>
      </c>
      <c r="D647" s="5" t="inlineStr">
        <is>
          <t>Perfil rectangular negro 2" x 1" x 20 pies, pared 1.2 mm</t>
        </is>
      </c>
      <c r="E647" s="5" t="inlineStr">
        <is>
          <t>Tubo estructural de sección rectangular · 2" x 1" · pared 1.2 mm · acabado negro</t>
        </is>
      </c>
      <c r="F647" s="5" t="inlineStr">
        <is>
          <t>Material retirado en almacén</t>
        </is>
      </c>
      <c r="G647" s="5" t="inlineStr">
        <is>
          <t>perfilería, tubo cuadrado, HSS</t>
        </is>
      </c>
      <c r="H647" s="7" t="inlineStr">
        <is>
          <t>unidad</t>
        </is>
      </c>
      <c r="I647" s="7" t="inlineStr">
        <is>
          <t>Estructura</t>
        </is>
      </c>
      <c r="J647" s="7" t="inlineStr">
        <is>
          <t>estandar</t>
        </is>
      </c>
      <c r="K647" s="7" t="inlineStr">
        <is>
          <t>importado</t>
        </is>
      </c>
      <c r="L647" s="7" t="inlineStr">
        <is>
          <t>Verificado</t>
        </is>
      </c>
      <c r="M647" s="8" t="n">
        <v>1</v>
      </c>
      <c r="N647" s="9" t="n">
        <v>542.15</v>
      </c>
      <c r="O647" s="9" t="n">
        <v>542.15</v>
      </c>
      <c r="P647" s="9" t="n">
        <v>542.15</v>
      </c>
      <c r="Q647" s="7" t="inlineStr">
        <is>
          <t>Sí</t>
        </is>
      </c>
      <c r="R647" s="9">
        <f>IF(N647="","",IF(Q647="Sí",ROUND(N647/1.18,2),N647))</f>
        <v/>
      </c>
      <c r="S647" s="7" t="inlineStr">
        <is>
          <t>2026-09-09</t>
        </is>
      </c>
      <c r="T647" s="5" t="inlineStr">
        <is>
          <t>1 cotización de proveedores</t>
        </is>
      </c>
    </row>
    <row r="648">
      <c r="A648" s="7" t="inlineStr">
        <is>
          <t>MAT-19-021</t>
        </is>
      </c>
      <c r="B648" s="7" t="inlineStr">
        <is>
          <t>Materiales</t>
        </is>
      </c>
      <c r="C648" s="7" t="inlineStr">
        <is>
          <t>Perfiles y tubos de acero</t>
        </is>
      </c>
      <c r="D648" s="5" t="inlineStr">
        <is>
          <t>Perfil rectangular negro 2" x 1" x 20 pies, pared 1.6 mm</t>
        </is>
      </c>
      <c r="E648" s="5" t="inlineStr">
        <is>
          <t>Tubo estructural de sección rectangular · 2" x 1" · pared 1.6 mm · acabado negro</t>
        </is>
      </c>
      <c r="F648" s="5" t="inlineStr">
        <is>
          <t>Material retirado en almacén</t>
        </is>
      </c>
      <c r="G648" s="5" t="inlineStr">
        <is>
          <t>perfilería, tubo cuadrado, HSS</t>
        </is>
      </c>
      <c r="H648" s="7" t="inlineStr">
        <is>
          <t>unidad</t>
        </is>
      </c>
      <c r="I648" s="7" t="inlineStr">
        <is>
          <t>Estructura</t>
        </is>
      </c>
      <c r="J648" s="7" t="inlineStr">
        <is>
          <t>estandar</t>
        </is>
      </c>
      <c r="K648" s="7" t="inlineStr">
        <is>
          <t>importado</t>
        </is>
      </c>
      <c r="L648" s="7" t="inlineStr">
        <is>
          <t>Verificado</t>
        </is>
      </c>
      <c r="M648" s="8" t="n">
        <v>1</v>
      </c>
      <c r="N648" s="9" t="n">
        <v>639.71</v>
      </c>
      <c r="O648" s="9" t="n">
        <v>639.71</v>
      </c>
      <c r="P648" s="9" t="n">
        <v>639.71</v>
      </c>
      <c r="Q648" s="7" t="inlineStr">
        <is>
          <t>Sí</t>
        </is>
      </c>
      <c r="R648" s="9">
        <f>IF(N648="","",IF(Q648="Sí",ROUND(N648/1.18,2),N648))</f>
        <v/>
      </c>
      <c r="S648" s="7" t="inlineStr">
        <is>
          <t>2026-09-09</t>
        </is>
      </c>
      <c r="T648" s="5" t="inlineStr">
        <is>
          <t>1 cotización de proveedores</t>
        </is>
      </c>
    </row>
    <row r="649">
      <c r="A649" s="7" t="inlineStr">
        <is>
          <t>MAT-19-022</t>
        </is>
      </c>
      <c r="B649" s="7" t="inlineStr">
        <is>
          <t>Materiales</t>
        </is>
      </c>
      <c r="C649" s="7" t="inlineStr">
        <is>
          <t>Perfiles y tubos de acero</t>
        </is>
      </c>
      <c r="D649" s="5" t="inlineStr">
        <is>
          <t>Perfil rectangular negro 2" x 3" x 20 pies, pared 1.6 mm</t>
        </is>
      </c>
      <c r="E649" s="5" t="inlineStr">
        <is>
          <t>Tubo estructural de sección rectangular · 2" x 3" · pared 1.6 mm · acabado negro</t>
        </is>
      </c>
      <c r="F649" s="5" t="inlineStr">
        <is>
          <t>Material retirado en almacén</t>
        </is>
      </c>
      <c r="G649" s="5" t="inlineStr">
        <is>
          <t>perfilería, tubo cuadrado, HSS</t>
        </is>
      </c>
      <c r="H649" s="7" t="inlineStr">
        <is>
          <t>unidad</t>
        </is>
      </c>
      <c r="I649" s="7" t="inlineStr">
        <is>
          <t>Estructura</t>
        </is>
      </c>
      <c r="J649" s="7" t="inlineStr">
        <is>
          <t>estandar</t>
        </is>
      </c>
      <c r="K649" s="7" t="inlineStr">
        <is>
          <t>importado</t>
        </is>
      </c>
      <c r="L649" s="7" t="inlineStr">
        <is>
          <t>Verificado</t>
        </is>
      </c>
      <c r="M649" s="8" t="n">
        <v>1</v>
      </c>
      <c r="N649" s="9" t="n">
        <v>1082.3</v>
      </c>
      <c r="O649" s="9" t="n">
        <v>1082.3</v>
      </c>
      <c r="P649" s="9" t="n">
        <v>1082.3</v>
      </c>
      <c r="Q649" s="7" t="inlineStr">
        <is>
          <t>Sí</t>
        </is>
      </c>
      <c r="R649" s="9">
        <f>IF(N649="","",IF(Q649="Sí",ROUND(N649/1.18,2),N649))</f>
        <v/>
      </c>
      <c r="S649" s="7" t="inlineStr">
        <is>
          <t>2026-09-09</t>
        </is>
      </c>
      <c r="T649" s="5" t="inlineStr">
        <is>
          <t>1 cotización de proveedores</t>
        </is>
      </c>
    </row>
    <row r="650">
      <c r="A650" s="7" t="inlineStr">
        <is>
          <t>MAT-19-023</t>
        </is>
      </c>
      <c r="B650" s="7" t="inlineStr">
        <is>
          <t>Materiales</t>
        </is>
      </c>
      <c r="C650" s="7" t="inlineStr">
        <is>
          <t>Perfiles y tubos de acero</t>
        </is>
      </c>
      <c r="D650" s="5" t="inlineStr">
        <is>
          <t>Perfil rectangular negro 2" x 4" x 20 pies, pared 1.6 mm</t>
        </is>
      </c>
      <c r="E650" s="5" t="inlineStr">
        <is>
          <t>Tubo estructural de sección rectangular · 2" x 4" · pared 1.6 mm · acabado negro</t>
        </is>
      </c>
      <c r="F650" s="5" t="inlineStr">
        <is>
          <t>Material retirado en almacén</t>
        </is>
      </c>
      <c r="G650" s="5" t="inlineStr">
        <is>
          <t>perfilería, tubo cuadrado, HSS</t>
        </is>
      </c>
      <c r="H650" s="7" t="inlineStr">
        <is>
          <t>unidad</t>
        </is>
      </c>
      <c r="I650" s="7" t="inlineStr">
        <is>
          <t>Estructura</t>
        </is>
      </c>
      <c r="J650" s="7" t="inlineStr">
        <is>
          <t>estandar</t>
        </is>
      </c>
      <c r="K650" s="7" t="inlineStr">
        <is>
          <t>importado</t>
        </is>
      </c>
      <c r="L650" s="7" t="inlineStr">
        <is>
          <t>Verificado</t>
        </is>
      </c>
      <c r="M650" s="8" t="n">
        <v>1</v>
      </c>
      <c r="N650" s="9" t="n">
        <v>1349.04</v>
      </c>
      <c r="O650" s="9" t="n">
        <v>1349.04</v>
      </c>
      <c r="P650" s="9" t="n">
        <v>1349.04</v>
      </c>
      <c r="Q650" s="7" t="inlineStr">
        <is>
          <t>Sí</t>
        </is>
      </c>
      <c r="R650" s="9">
        <f>IF(N650="","",IF(Q650="Sí",ROUND(N650/1.18,2),N650))</f>
        <v/>
      </c>
      <c r="S650" s="7" t="inlineStr">
        <is>
          <t>2026-09-09</t>
        </is>
      </c>
      <c r="T650" s="5" t="inlineStr">
        <is>
          <t>1 cotización de proveedores</t>
        </is>
      </c>
    </row>
    <row r="651">
      <c r="A651" s="7" t="inlineStr">
        <is>
          <t>MAT-19-024</t>
        </is>
      </c>
      <c r="B651" s="7" t="inlineStr">
        <is>
          <t>Materiales</t>
        </is>
      </c>
      <c r="C651" s="7" t="inlineStr">
        <is>
          <t>Perfiles y tubos de acero</t>
        </is>
      </c>
      <c r="D651" s="5" t="inlineStr">
        <is>
          <t>Perfil rectangular negro 3" x 1 1/2" x 20 pies, pared 1.6 mm</t>
        </is>
      </c>
      <c r="E651" s="5" t="inlineStr">
        <is>
          <t>Tubo estructural de sección rectangular · 3" x 1 1/2" · pared 1.6 mm · acabado negro</t>
        </is>
      </c>
      <c r="F651" s="5" t="inlineStr">
        <is>
          <t>Material retirado en almacén</t>
        </is>
      </c>
      <c r="G651" s="5" t="inlineStr">
        <is>
          <t>perfilería, tubo cuadrado, HSS</t>
        </is>
      </c>
      <c r="H651" s="7" t="inlineStr">
        <is>
          <t>unidad</t>
        </is>
      </c>
      <c r="I651" s="7" t="inlineStr">
        <is>
          <t>Estructura</t>
        </is>
      </c>
      <c r="J651" s="7" t="inlineStr">
        <is>
          <t>estandar</t>
        </is>
      </c>
      <c r="K651" s="7" t="inlineStr">
        <is>
          <t>importado</t>
        </is>
      </c>
      <c r="L651" s="7" t="inlineStr">
        <is>
          <t>Verificado</t>
        </is>
      </c>
      <c r="M651" s="8" t="n">
        <v>1</v>
      </c>
      <c r="N651" s="9" t="n">
        <v>973.59</v>
      </c>
      <c r="O651" s="9" t="n">
        <v>973.59</v>
      </c>
      <c r="P651" s="9" t="n">
        <v>973.59</v>
      </c>
      <c r="Q651" s="7" t="inlineStr">
        <is>
          <t>Sí</t>
        </is>
      </c>
      <c r="R651" s="9">
        <f>IF(N651="","",IF(Q651="Sí",ROUND(N651/1.18,2),N651))</f>
        <v/>
      </c>
      <c r="S651" s="7" t="inlineStr">
        <is>
          <t>2026-09-09</t>
        </is>
      </c>
      <c r="T651" s="5" t="inlineStr">
        <is>
          <t>1 cotización de proveedores</t>
        </is>
      </c>
    </row>
    <row r="652">
      <c r="A652" s="7" t="inlineStr">
        <is>
          <t>MAT-19-025</t>
        </is>
      </c>
      <c r="B652" s="7" t="inlineStr">
        <is>
          <t>Materiales</t>
        </is>
      </c>
      <c r="C652" s="7" t="inlineStr">
        <is>
          <t>Perfiles y tubos de acero</t>
        </is>
      </c>
      <c r="D652" s="5" t="inlineStr">
        <is>
          <t>Perfil rectangular galvanizado 3/4" x 1 1/2" x 20 pies, pared 1.2 mm</t>
        </is>
      </c>
      <c r="E652" s="5" t="inlineStr">
        <is>
          <t>Tubo estructural de sección rectangular · 3/4" x 1 1/2" · pared 1.2 mm · acabado galvanizado</t>
        </is>
      </c>
      <c r="F652" s="5" t="inlineStr">
        <is>
          <t>Material retirado en almacén</t>
        </is>
      </c>
      <c r="G652" s="5" t="inlineStr">
        <is>
          <t>perfilería, tubo cuadrado, HSS</t>
        </is>
      </c>
      <c r="H652" s="7" t="inlineStr">
        <is>
          <t>unidad</t>
        </is>
      </c>
      <c r="I652" s="7" t="inlineStr">
        <is>
          <t>Estructura</t>
        </is>
      </c>
      <c r="J652" s="7" t="inlineStr">
        <is>
          <t>estandar</t>
        </is>
      </c>
      <c r="K652" s="7" t="inlineStr">
        <is>
          <t>importado</t>
        </is>
      </c>
      <c r="L652" s="7" t="inlineStr">
        <is>
          <t>Verificado</t>
        </is>
      </c>
      <c r="M652" s="8" t="n">
        <v>1</v>
      </c>
      <c r="N652" s="9" t="n">
        <v>492.8</v>
      </c>
      <c r="O652" s="9" t="n">
        <v>492.8</v>
      </c>
      <c r="P652" s="9" t="n">
        <v>492.8</v>
      </c>
      <c r="Q652" s="7" t="inlineStr">
        <is>
          <t>Sí</t>
        </is>
      </c>
      <c r="R652" s="9">
        <f>IF(N652="","",IF(Q652="Sí",ROUND(N652/1.18,2),N652))</f>
        <v/>
      </c>
      <c r="S652" s="7" t="inlineStr">
        <is>
          <t>2026-09-09</t>
        </is>
      </c>
      <c r="T652" s="5" t="inlineStr">
        <is>
          <t>1 cotización de proveedores</t>
        </is>
      </c>
    </row>
    <row r="653">
      <c r="A653" s="7" t="inlineStr">
        <is>
          <t>MAT-19-026</t>
        </is>
      </c>
      <c r="B653" s="7" t="inlineStr">
        <is>
          <t>Materiales</t>
        </is>
      </c>
      <c r="C653" s="7" t="inlineStr">
        <is>
          <t>Perfiles y tubos de acero</t>
        </is>
      </c>
      <c r="D653" s="5" t="inlineStr">
        <is>
          <t>Perfil rectangular galvanizado 3/4" x 1 1/2" x 20 pies, pared 1.5 mm</t>
        </is>
      </c>
      <c r="E653" s="5" t="inlineStr">
        <is>
          <t>Tubo estructural de sección rectangular · 3/4" x 1 1/2" · pared 1.5 mm · acabado galvanizado</t>
        </is>
      </c>
      <c r="F653" s="5" t="inlineStr">
        <is>
          <t>Material retirado en almacén</t>
        </is>
      </c>
      <c r="G653" s="5" t="inlineStr">
        <is>
          <t>perfilería, tubo cuadrado, HSS</t>
        </is>
      </c>
      <c r="H653" s="7" t="inlineStr">
        <is>
          <t>unidad</t>
        </is>
      </c>
      <c r="I653" s="7" t="inlineStr">
        <is>
          <t>Estructura</t>
        </is>
      </c>
      <c r="J653" s="7" t="inlineStr">
        <is>
          <t>estandar</t>
        </is>
      </c>
      <c r="K653" s="7" t="inlineStr">
        <is>
          <t>importado</t>
        </is>
      </c>
      <c r="L653" s="7" t="inlineStr">
        <is>
          <t>Verificado</t>
        </is>
      </c>
      <c r="M653" s="8" t="n">
        <v>1</v>
      </c>
      <c r="N653" s="9" t="n">
        <v>626.88</v>
      </c>
      <c r="O653" s="9" t="n">
        <v>626.88</v>
      </c>
      <c r="P653" s="9" t="n">
        <v>626.88</v>
      </c>
      <c r="Q653" s="7" t="inlineStr">
        <is>
          <t>Sí</t>
        </is>
      </c>
      <c r="R653" s="9">
        <f>IF(N653="","",IF(Q653="Sí",ROUND(N653/1.18,2),N653))</f>
        <v/>
      </c>
      <c r="S653" s="7" t="inlineStr">
        <is>
          <t>2026-09-09</t>
        </is>
      </c>
      <c r="T653" s="5" t="inlineStr">
        <is>
          <t>1 cotización de proveedores</t>
        </is>
      </c>
    </row>
    <row r="654">
      <c r="A654" s="7" t="inlineStr">
        <is>
          <t>MAT-19-027</t>
        </is>
      </c>
      <c r="B654" s="7" t="inlineStr">
        <is>
          <t>Materiales</t>
        </is>
      </c>
      <c r="C654" s="7" t="inlineStr">
        <is>
          <t>Perfiles y tubos de acero</t>
        </is>
      </c>
      <c r="D654" s="5" t="inlineStr">
        <is>
          <t>Perfil rectangular galvanizado 2" x 1" x 20 pies, pared 1.2 mm</t>
        </is>
      </c>
      <c r="E654" s="5" t="inlineStr">
        <is>
          <t>Tubo estructural de sección rectangular · 2" x 1" · pared 1.2 mm · acabado galvanizado</t>
        </is>
      </c>
      <c r="F654" s="5" t="inlineStr">
        <is>
          <t>Material retirado en almacén</t>
        </is>
      </c>
      <c r="G654" s="5" t="inlineStr">
        <is>
          <t>perfilería, tubo cuadrado, HSS</t>
        </is>
      </c>
      <c r="H654" s="7" t="inlineStr">
        <is>
          <t>unidad</t>
        </is>
      </c>
      <c r="I654" s="7" t="inlineStr">
        <is>
          <t>Estructura</t>
        </is>
      </c>
      <c r="J654" s="7" t="inlineStr">
        <is>
          <t>estandar</t>
        </is>
      </c>
      <c r="K654" s="7" t="inlineStr">
        <is>
          <t>importado</t>
        </is>
      </c>
      <c r="L654" s="7" t="inlineStr">
        <is>
          <t>Verificado</t>
        </is>
      </c>
      <c r="M654" s="8" t="n">
        <v>1</v>
      </c>
      <c r="N654" s="9" t="n">
        <v>646.73</v>
      </c>
      <c r="O654" s="9" t="n">
        <v>646.73</v>
      </c>
      <c r="P654" s="9" t="n">
        <v>646.73</v>
      </c>
      <c r="Q654" s="7" t="inlineStr">
        <is>
          <t>Sí</t>
        </is>
      </c>
      <c r="R654" s="9">
        <f>IF(N654="","",IF(Q654="Sí",ROUND(N654/1.18,2),N654))</f>
        <v/>
      </c>
      <c r="S654" s="7" t="inlineStr">
        <is>
          <t>2026-09-09</t>
        </is>
      </c>
      <c r="T654" s="5" t="inlineStr">
        <is>
          <t>1 cotización de proveedores</t>
        </is>
      </c>
    </row>
    <row r="655">
      <c r="A655" s="7" t="inlineStr">
        <is>
          <t>MAT-19-028</t>
        </is>
      </c>
      <c r="B655" s="7" t="inlineStr">
        <is>
          <t>Materiales</t>
        </is>
      </c>
      <c r="C655" s="7" t="inlineStr">
        <is>
          <t>Perfiles y tubos de acero</t>
        </is>
      </c>
      <c r="D655" s="5" t="inlineStr">
        <is>
          <t>Perfil rectangular galvanizado 2" x 1" x 20 pies, pared 1.6 mm</t>
        </is>
      </c>
      <c r="E655" s="5" t="inlineStr">
        <is>
          <t>Tubo estructural de sección rectangular · 2" x 1" · pared 1.6 mm · acabado galvanizado</t>
        </is>
      </c>
      <c r="F655" s="5" t="inlineStr">
        <is>
          <t>Material retirado en almacén</t>
        </is>
      </c>
      <c r="G655" s="5" t="inlineStr">
        <is>
          <t>perfilería, tubo cuadrado, HSS</t>
        </is>
      </c>
      <c r="H655" s="7" t="inlineStr">
        <is>
          <t>unidad</t>
        </is>
      </c>
      <c r="I655" s="7" t="inlineStr">
        <is>
          <t>Estructura</t>
        </is>
      </c>
      <c r="J655" s="7" t="inlineStr">
        <is>
          <t>estandar</t>
        </is>
      </c>
      <c r="K655" s="7" t="inlineStr">
        <is>
          <t>importado</t>
        </is>
      </c>
      <c r="L655" s="7" t="inlineStr">
        <is>
          <t>Verificado</t>
        </is>
      </c>
      <c r="M655" s="8" t="n">
        <v>1</v>
      </c>
      <c r="N655" s="9" t="n">
        <v>812.22</v>
      </c>
      <c r="O655" s="9" t="n">
        <v>812.22</v>
      </c>
      <c r="P655" s="9" t="n">
        <v>812.22</v>
      </c>
      <c r="Q655" s="7" t="inlineStr">
        <is>
          <t>Sí</t>
        </is>
      </c>
      <c r="R655" s="9">
        <f>IF(N655="","",IF(Q655="Sí",ROUND(N655/1.18,2),N655))</f>
        <v/>
      </c>
      <c r="S655" s="7" t="inlineStr">
        <is>
          <t>2026-09-09</t>
        </is>
      </c>
      <c r="T655" s="5" t="inlineStr">
        <is>
          <t>1 cotización de proveedores</t>
        </is>
      </c>
    </row>
    <row r="656">
      <c r="A656" s="7" t="inlineStr">
        <is>
          <t>MAT-19-029</t>
        </is>
      </c>
      <c r="B656" s="7" t="inlineStr">
        <is>
          <t>Materiales</t>
        </is>
      </c>
      <c r="C656" s="7" t="inlineStr">
        <is>
          <t>Perfiles y tubos de acero</t>
        </is>
      </c>
      <c r="D656" s="5" t="inlineStr">
        <is>
          <t>Perfil rectangular galvanizado 2" x 3" x 20 pies, pared 1.6 mm</t>
        </is>
      </c>
      <c r="E656" s="5" t="inlineStr">
        <is>
          <t>Tubo estructural de sección rectangular · 2" x 3" · pared 1.6 mm · acabado galvanizado</t>
        </is>
      </c>
      <c r="F656" s="5" t="inlineStr">
        <is>
          <t>Material retirado en almacén</t>
        </is>
      </c>
      <c r="G656" s="5" t="inlineStr">
        <is>
          <t>perfilería, tubo cuadrado, HSS</t>
        </is>
      </c>
      <c r="H656" s="7" t="inlineStr">
        <is>
          <t>unidad</t>
        </is>
      </c>
      <c r="I656" s="7" t="inlineStr">
        <is>
          <t>Estructura</t>
        </is>
      </c>
      <c r="J656" s="7" t="inlineStr">
        <is>
          <t>estandar</t>
        </is>
      </c>
      <c r="K656" s="7" t="inlineStr">
        <is>
          <t>importado</t>
        </is>
      </c>
      <c r="L656" s="7" t="inlineStr">
        <is>
          <t>Verificado</t>
        </is>
      </c>
      <c r="M656" s="8" t="n">
        <v>1</v>
      </c>
      <c r="N656" s="9" t="n">
        <v>1400.9</v>
      </c>
      <c r="O656" s="9" t="n">
        <v>1400.9</v>
      </c>
      <c r="P656" s="9" t="n">
        <v>1400.9</v>
      </c>
      <c r="Q656" s="7" t="inlineStr">
        <is>
          <t>Sí</t>
        </is>
      </c>
      <c r="R656" s="9">
        <f>IF(N656="","",IF(Q656="Sí",ROUND(N656/1.18,2),N656))</f>
        <v/>
      </c>
      <c r="S656" s="7" t="inlineStr">
        <is>
          <t>2026-09-09</t>
        </is>
      </c>
      <c r="T656" s="5" t="inlineStr">
        <is>
          <t>1 cotización de proveedores</t>
        </is>
      </c>
    </row>
    <row r="657">
      <c r="A657" s="7" t="inlineStr">
        <is>
          <t>MAT-19-030</t>
        </is>
      </c>
      <c r="B657" s="7" t="inlineStr">
        <is>
          <t>Materiales</t>
        </is>
      </c>
      <c r="C657" s="7" t="inlineStr">
        <is>
          <t>Perfiles y tubos de acero</t>
        </is>
      </c>
      <c r="D657" s="5" t="inlineStr">
        <is>
          <t>Perfil rectangular galvanizado 2" x 4" x 20 pies, pared 1.6 mm</t>
        </is>
      </c>
      <c r="E657" s="5" t="inlineStr">
        <is>
          <t>Tubo estructural de sección rectangular · 2" x 4" · pared 1.6 mm · acabado galvanizado</t>
        </is>
      </c>
      <c r="F657" s="5" t="inlineStr">
        <is>
          <t>Material retirado en almacén</t>
        </is>
      </c>
      <c r="G657" s="5" t="inlineStr">
        <is>
          <t>perfilería, tubo cuadrado, HSS</t>
        </is>
      </c>
      <c r="H657" s="7" t="inlineStr">
        <is>
          <t>unidad</t>
        </is>
      </c>
      <c r="I657" s="7" t="inlineStr">
        <is>
          <t>Estructura</t>
        </is>
      </c>
      <c r="J657" s="7" t="inlineStr">
        <is>
          <t>estandar</t>
        </is>
      </c>
      <c r="K657" s="7" t="inlineStr">
        <is>
          <t>importado</t>
        </is>
      </c>
      <c r="L657" s="7" t="inlineStr">
        <is>
          <t>Verificado</t>
        </is>
      </c>
      <c r="M657" s="8" t="n">
        <v>1</v>
      </c>
      <c r="N657" s="9" t="n">
        <v>1695.85</v>
      </c>
      <c r="O657" s="9" t="n">
        <v>1695.85</v>
      </c>
      <c r="P657" s="9" t="n">
        <v>1695.85</v>
      </c>
      <c r="Q657" s="7" t="inlineStr">
        <is>
          <t>Sí</t>
        </is>
      </c>
      <c r="R657" s="9">
        <f>IF(N657="","",IF(Q657="Sí",ROUND(N657/1.18,2),N657))</f>
        <v/>
      </c>
      <c r="S657" s="7" t="inlineStr">
        <is>
          <t>2026-09-09</t>
        </is>
      </c>
      <c r="T657" s="5" t="inlineStr">
        <is>
          <t>1 cotización de proveedores</t>
        </is>
      </c>
    </row>
    <row r="658">
      <c r="A658" s="7" t="inlineStr">
        <is>
          <t>MAT-19-031</t>
        </is>
      </c>
      <c r="B658" s="7" t="inlineStr">
        <is>
          <t>Materiales</t>
        </is>
      </c>
      <c r="C658" s="7" t="inlineStr">
        <is>
          <t>Perfiles y tubos de acero</t>
        </is>
      </c>
      <c r="D658" s="5" t="inlineStr">
        <is>
          <t>Perfil rectangular galvanizado 3" x 1 1/2" x 20 pies, pared 1.6 mm</t>
        </is>
      </c>
      <c r="E658" s="5" t="inlineStr">
        <is>
          <t>Tubo estructural de sección rectangular · 3" x 1 1/2" · pared 1.6 mm · acabado galvanizado</t>
        </is>
      </c>
      <c r="F658" s="5" t="inlineStr">
        <is>
          <t>Material retirado en almacén</t>
        </is>
      </c>
      <c r="G658" s="5" t="inlineStr">
        <is>
          <t>perfilería, tubo cuadrado, HSS</t>
        </is>
      </c>
      <c r="H658" s="7" t="inlineStr">
        <is>
          <t>unidad</t>
        </is>
      </c>
      <c r="I658" s="7" t="inlineStr">
        <is>
          <t>Estructura</t>
        </is>
      </c>
      <c r="J658" s="7" t="inlineStr">
        <is>
          <t>estandar</t>
        </is>
      </c>
      <c r="K658" s="7" t="inlineStr">
        <is>
          <t>importado</t>
        </is>
      </c>
      <c r="L658" s="7" t="inlineStr">
        <is>
          <t>Verificado</t>
        </is>
      </c>
      <c r="M658" s="8" t="n">
        <v>1</v>
      </c>
      <c r="N658" s="9" t="n">
        <v>1275.97</v>
      </c>
      <c r="O658" s="9" t="n">
        <v>1275.97</v>
      </c>
      <c r="P658" s="9" t="n">
        <v>1275.97</v>
      </c>
      <c r="Q658" s="7" t="inlineStr">
        <is>
          <t>Sí</t>
        </is>
      </c>
      <c r="R658" s="9">
        <f>IF(N658="","",IF(Q658="Sí",ROUND(N658/1.18,2),N658))</f>
        <v/>
      </c>
      <c r="S658" s="7" t="inlineStr">
        <is>
          <t>2026-09-09</t>
        </is>
      </c>
      <c r="T658" s="5" t="inlineStr">
        <is>
          <t>1 cotización de proveedores</t>
        </is>
      </c>
    </row>
    <row r="659">
      <c r="A659" s="7" t="inlineStr">
        <is>
          <t>MAT-19-032</t>
        </is>
      </c>
      <c r="B659" s="7" t="inlineStr">
        <is>
          <t>Materiales</t>
        </is>
      </c>
      <c r="C659" s="7" t="inlineStr">
        <is>
          <t>Perfiles y tubos de acero</t>
        </is>
      </c>
      <c r="D659" s="5" t="inlineStr">
        <is>
          <t>Tubo negro redondo 1/2" x 20 pies, pared 2.77 mm</t>
        </is>
      </c>
      <c r="E659" s="5" t="inlineStr">
        <is>
          <t>Tubería de acero negro sin recubrimiento · 1/2" · pared 2.77 mm · tramo de 20 pies</t>
        </is>
      </c>
      <c r="F659" s="5" t="inlineStr">
        <is>
          <t>Material retirado en almacén</t>
        </is>
      </c>
      <c r="G659" s="5" t="inlineStr">
        <is>
          <t>tubo de hierro, tubería negra</t>
        </is>
      </c>
      <c r="H659" s="7" t="inlineStr">
        <is>
          <t>unidad</t>
        </is>
      </c>
      <c r="I659" s="7" t="inlineStr">
        <is>
          <t>Estructura</t>
        </is>
      </c>
      <c r="J659" s="7" t="inlineStr">
        <is>
          <t>estandar</t>
        </is>
      </c>
      <c r="K659" s="7" t="inlineStr">
        <is>
          <t>importado</t>
        </is>
      </c>
      <c r="L659" s="7" t="inlineStr">
        <is>
          <t>Verificado</t>
        </is>
      </c>
      <c r="M659" s="8" t="n">
        <v>1</v>
      </c>
      <c r="N659" s="9" t="n">
        <v>620.21</v>
      </c>
      <c r="O659" s="9" t="n">
        <v>620.21</v>
      </c>
      <c r="P659" s="9" t="n">
        <v>620.21</v>
      </c>
      <c r="Q659" s="7" t="inlineStr">
        <is>
          <t>Sí</t>
        </is>
      </c>
      <c r="R659" s="9">
        <f>IF(N659="","",IF(Q659="Sí",ROUND(N659/1.18,2),N659))</f>
        <v/>
      </c>
      <c r="S659" s="7" t="inlineStr">
        <is>
          <t>2026-09-09</t>
        </is>
      </c>
      <c r="T659" s="5" t="inlineStr">
        <is>
          <t>1 cotización de proveedores</t>
        </is>
      </c>
    </row>
    <row r="660">
      <c r="A660" s="7" t="inlineStr">
        <is>
          <t>MAT-19-033</t>
        </is>
      </c>
      <c r="B660" s="7" t="inlineStr">
        <is>
          <t>Materiales</t>
        </is>
      </c>
      <c r="C660" s="7" t="inlineStr">
        <is>
          <t>Perfiles y tubos de acero</t>
        </is>
      </c>
      <c r="D660" s="5" t="inlineStr">
        <is>
          <t>Tubo negro redondo 3/4" x 20 pies, pared 2.87 mm</t>
        </is>
      </c>
      <c r="E660" s="5" t="inlineStr">
        <is>
          <t>Tubería de acero negro sin recubrimiento · 3/4" · pared 2.87 mm · tramo de 20 pies</t>
        </is>
      </c>
      <c r="F660" s="5" t="inlineStr">
        <is>
          <t>Material retirado en almacén</t>
        </is>
      </c>
      <c r="G660" s="5" t="inlineStr">
        <is>
          <t>tubo de hierro, tubería negra</t>
        </is>
      </c>
      <c r="H660" s="7" t="inlineStr">
        <is>
          <t>unidad</t>
        </is>
      </c>
      <c r="I660" s="7" t="inlineStr">
        <is>
          <t>Estructura</t>
        </is>
      </c>
      <c r="J660" s="7" t="inlineStr">
        <is>
          <t>estandar</t>
        </is>
      </c>
      <c r="K660" s="7" t="inlineStr">
        <is>
          <t>importado</t>
        </is>
      </c>
      <c r="L660" s="7" t="inlineStr">
        <is>
          <t>Verificado</t>
        </is>
      </c>
      <c r="M660" s="8" t="n">
        <v>1</v>
      </c>
      <c r="N660" s="9" t="n">
        <v>826</v>
      </c>
      <c r="O660" s="9" t="n">
        <v>826</v>
      </c>
      <c r="P660" s="9" t="n">
        <v>826</v>
      </c>
      <c r="Q660" s="7" t="inlineStr">
        <is>
          <t>Sí</t>
        </is>
      </c>
      <c r="R660" s="9">
        <f>IF(N660="","",IF(Q660="Sí",ROUND(N660/1.18,2),N660))</f>
        <v/>
      </c>
      <c r="S660" s="7" t="inlineStr">
        <is>
          <t>2026-09-09</t>
        </is>
      </c>
      <c r="T660" s="5" t="inlineStr">
        <is>
          <t>1 cotización de proveedores</t>
        </is>
      </c>
    </row>
    <row r="661">
      <c r="A661" s="7" t="inlineStr">
        <is>
          <t>MAT-19-034</t>
        </is>
      </c>
      <c r="B661" s="7" t="inlineStr">
        <is>
          <t>Materiales</t>
        </is>
      </c>
      <c r="C661" s="7" t="inlineStr">
        <is>
          <t>Perfiles y tubos de acero</t>
        </is>
      </c>
      <c r="D661" s="5" t="inlineStr">
        <is>
          <t>Tubo negro redondo 1" x 20 pies, pared 3.38 mm</t>
        </is>
      </c>
      <c r="E661" s="5" t="inlineStr">
        <is>
          <t>Tubería de acero negro sin recubrimiento · 1" · pared 3.38 mm · tramo de 20 pies</t>
        </is>
      </c>
      <c r="F661" s="5" t="inlineStr">
        <is>
          <t>Material retirado en almacén</t>
        </is>
      </c>
      <c r="G661" s="5" t="inlineStr">
        <is>
          <t>tubo de hierro, tubería negra</t>
        </is>
      </c>
      <c r="H661" s="7" t="inlineStr">
        <is>
          <t>unidad</t>
        </is>
      </c>
      <c r="I661" s="7" t="inlineStr">
        <is>
          <t>Estructura</t>
        </is>
      </c>
      <c r="J661" s="7" t="inlineStr">
        <is>
          <t>estandar</t>
        </is>
      </c>
      <c r="K661" s="7" t="inlineStr">
        <is>
          <t>importado</t>
        </is>
      </c>
      <c r="L661" s="7" t="inlineStr">
        <is>
          <t>Verificado</t>
        </is>
      </c>
      <c r="M661" s="8" t="n">
        <v>1</v>
      </c>
      <c r="N661" s="9" t="n">
        <v>1206.29</v>
      </c>
      <c r="O661" s="9" t="n">
        <v>1206.29</v>
      </c>
      <c r="P661" s="9" t="n">
        <v>1206.29</v>
      </c>
      <c r="Q661" s="7" t="inlineStr">
        <is>
          <t>Sí</t>
        </is>
      </c>
      <c r="R661" s="9">
        <f>IF(N661="","",IF(Q661="Sí",ROUND(N661/1.18,2),N661))</f>
        <v/>
      </c>
      <c r="S661" s="7" t="inlineStr">
        <is>
          <t>2026-09-09</t>
        </is>
      </c>
      <c r="T661" s="5" t="inlineStr">
        <is>
          <t>1 cotización de proveedores</t>
        </is>
      </c>
    </row>
    <row r="662">
      <c r="A662" s="7" t="inlineStr">
        <is>
          <t>MAT-19-035</t>
        </is>
      </c>
      <c r="B662" s="7" t="inlineStr">
        <is>
          <t>Materiales</t>
        </is>
      </c>
      <c r="C662" s="7" t="inlineStr">
        <is>
          <t>Perfiles y tubos de acero</t>
        </is>
      </c>
      <c r="D662" s="5" t="inlineStr">
        <is>
          <t>Tubo negro redondo 1 1/4" x 20 pies, pared 3.56 mm</t>
        </is>
      </c>
      <c r="E662" s="5" t="inlineStr">
        <is>
          <t>Tubería de acero negro sin recubrimiento · 1 1/4" · pared 3.56 mm · tramo de 20 pies</t>
        </is>
      </c>
      <c r="F662" s="5" t="inlineStr">
        <is>
          <t>Material retirado en almacén</t>
        </is>
      </c>
      <c r="G662" s="5" t="inlineStr">
        <is>
          <t>tubo de hierro, tubería negra</t>
        </is>
      </c>
      <c r="H662" s="7" t="inlineStr">
        <is>
          <t>unidad</t>
        </is>
      </c>
      <c r="I662" s="7" t="inlineStr">
        <is>
          <t>Estructura</t>
        </is>
      </c>
      <c r="J662" s="7" t="inlineStr">
        <is>
          <t>estandar</t>
        </is>
      </c>
      <c r="K662" s="7" t="inlineStr">
        <is>
          <t>importado</t>
        </is>
      </c>
      <c r="L662" s="7" t="inlineStr">
        <is>
          <t>Verificado</t>
        </is>
      </c>
      <c r="M662" s="8" t="n">
        <v>1</v>
      </c>
      <c r="N662" s="9" t="n">
        <v>1507.57</v>
      </c>
      <c r="O662" s="9" t="n">
        <v>1507.57</v>
      </c>
      <c r="P662" s="9" t="n">
        <v>1507.57</v>
      </c>
      <c r="Q662" s="7" t="inlineStr">
        <is>
          <t>Sí</t>
        </is>
      </c>
      <c r="R662" s="9">
        <f>IF(N662="","",IF(Q662="Sí",ROUND(N662/1.18,2),N662))</f>
        <v/>
      </c>
      <c r="S662" s="7" t="inlineStr">
        <is>
          <t>2026-09-09</t>
        </is>
      </c>
      <c r="T662" s="5" t="inlineStr">
        <is>
          <t>1 cotización de proveedores</t>
        </is>
      </c>
    </row>
    <row r="663">
      <c r="A663" s="7" t="inlineStr">
        <is>
          <t>MAT-19-036</t>
        </is>
      </c>
      <c r="B663" s="7" t="inlineStr">
        <is>
          <t>Materiales</t>
        </is>
      </c>
      <c r="C663" s="7" t="inlineStr">
        <is>
          <t>Perfiles y tubos de acero</t>
        </is>
      </c>
      <c r="D663" s="5" t="inlineStr">
        <is>
          <t>Tubo negro redondo 1 1/2" x 20 pies, pared 3.68 mm</t>
        </is>
      </c>
      <c r="E663" s="5" t="inlineStr">
        <is>
          <t>Tubería de acero negro sin recubrimiento · 1 1/2" · pared 3.68 mm · tramo de 20 pies</t>
        </is>
      </c>
      <c r="F663" s="5" t="inlineStr">
        <is>
          <t>Material retirado en almacén</t>
        </is>
      </c>
      <c r="G663" s="5" t="inlineStr">
        <is>
          <t>tubo de hierro, tubería negra</t>
        </is>
      </c>
      <c r="H663" s="7" t="inlineStr">
        <is>
          <t>unidad</t>
        </is>
      </c>
      <c r="I663" s="7" t="inlineStr">
        <is>
          <t>Estructura</t>
        </is>
      </c>
      <c r="J663" s="7" t="inlineStr">
        <is>
          <t>estandar</t>
        </is>
      </c>
      <c r="K663" s="7" t="inlineStr">
        <is>
          <t>importado</t>
        </is>
      </c>
      <c r="L663" s="7" t="inlineStr">
        <is>
          <t>Verificado</t>
        </is>
      </c>
      <c r="M663" s="8" t="n">
        <v>1</v>
      </c>
      <c r="N663" s="9" t="n">
        <v>1952.51</v>
      </c>
      <c r="O663" s="9" t="n">
        <v>1952.51</v>
      </c>
      <c r="P663" s="9" t="n">
        <v>1952.51</v>
      </c>
      <c r="Q663" s="7" t="inlineStr">
        <is>
          <t>Sí</t>
        </is>
      </c>
      <c r="R663" s="9">
        <f>IF(N663="","",IF(Q663="Sí",ROUND(N663/1.18,2),N663))</f>
        <v/>
      </c>
      <c r="S663" s="7" t="inlineStr">
        <is>
          <t>2026-09-09</t>
        </is>
      </c>
      <c r="T663" s="5" t="inlineStr">
        <is>
          <t>1 cotización de proveedores</t>
        </is>
      </c>
    </row>
    <row r="664">
      <c r="A664" s="7" t="inlineStr">
        <is>
          <t>MAT-19-037</t>
        </is>
      </c>
      <c r="B664" s="7" t="inlineStr">
        <is>
          <t>Materiales</t>
        </is>
      </c>
      <c r="C664" s="7" t="inlineStr">
        <is>
          <t>Perfiles y tubos de acero</t>
        </is>
      </c>
      <c r="D664" s="5" t="inlineStr">
        <is>
          <t>Tubo negro redondo 2" x 20 pies, pared 3.91 mm</t>
        </is>
      </c>
      <c r="E664" s="5" t="inlineStr">
        <is>
          <t>Tubería de acero negro sin recubrimiento · 2" · pared 3.91 mm · tramo de 20 pies</t>
        </is>
      </c>
      <c r="F664" s="5" t="inlineStr">
        <is>
          <t>Material retirado en almacén</t>
        </is>
      </c>
      <c r="G664" s="5" t="inlineStr">
        <is>
          <t>tubo de hierro, tubería negra</t>
        </is>
      </c>
      <c r="H664" s="7" t="inlineStr">
        <is>
          <t>unidad</t>
        </is>
      </c>
      <c r="I664" s="7" t="inlineStr">
        <is>
          <t>Estructura</t>
        </is>
      </c>
      <c r="J664" s="7" t="inlineStr">
        <is>
          <t>estandar</t>
        </is>
      </c>
      <c r="K664" s="7" t="inlineStr">
        <is>
          <t>importado</t>
        </is>
      </c>
      <c r="L664" s="7" t="inlineStr">
        <is>
          <t>Verificado</t>
        </is>
      </c>
      <c r="M664" s="8" t="n">
        <v>1</v>
      </c>
      <c r="N664" s="9" t="n">
        <v>2634.08</v>
      </c>
      <c r="O664" s="9" t="n">
        <v>2634.08</v>
      </c>
      <c r="P664" s="9" t="n">
        <v>2634.08</v>
      </c>
      <c r="Q664" s="7" t="inlineStr">
        <is>
          <t>Sí</t>
        </is>
      </c>
      <c r="R664" s="9">
        <f>IF(N664="","",IF(Q664="Sí",ROUND(N664/1.18,2),N664))</f>
        <v/>
      </c>
      <c r="S664" s="7" t="inlineStr">
        <is>
          <t>2026-09-09</t>
        </is>
      </c>
      <c r="T664" s="5" t="inlineStr">
        <is>
          <t>1 cotización de proveedores</t>
        </is>
      </c>
    </row>
    <row r="665">
      <c r="A665" s="7" t="inlineStr">
        <is>
          <t>MAT-19-038</t>
        </is>
      </c>
      <c r="B665" s="7" t="inlineStr">
        <is>
          <t>Materiales</t>
        </is>
      </c>
      <c r="C665" s="7" t="inlineStr">
        <is>
          <t>Perfiles y tubos de acero</t>
        </is>
      </c>
      <c r="D665" s="5" t="inlineStr">
        <is>
          <t>Tubo negro redondo 2 1/2" x 20 pies</t>
        </is>
      </c>
      <c r="E665" s="5" t="inlineStr">
        <is>
          <t>Tubería de acero negro sin recubrimiento · 2 1/2" · tramo de 20 pies</t>
        </is>
      </c>
      <c r="F665" s="5" t="inlineStr">
        <is>
          <t>Material retirado en almacén</t>
        </is>
      </c>
      <c r="G665" s="5" t="inlineStr">
        <is>
          <t>tubo de hierro, tubería negra</t>
        </is>
      </c>
      <c r="H665" s="7" t="inlineStr">
        <is>
          <t>unidad</t>
        </is>
      </c>
      <c r="I665" s="7" t="inlineStr">
        <is>
          <t>Estructura</t>
        </is>
      </c>
      <c r="J665" s="7" t="inlineStr">
        <is>
          <t>estandar</t>
        </is>
      </c>
      <c r="K665" s="7" t="inlineStr">
        <is>
          <t>importado</t>
        </is>
      </c>
      <c r="L665" s="7" t="inlineStr">
        <is>
          <t>Verificado</t>
        </is>
      </c>
      <c r="M665" s="8" t="n">
        <v>1</v>
      </c>
      <c r="N665" s="9" t="n">
        <v>4173.42</v>
      </c>
      <c r="O665" s="9" t="n">
        <v>4173.42</v>
      </c>
      <c r="P665" s="9" t="n">
        <v>4173.42</v>
      </c>
      <c r="Q665" s="7" t="inlineStr">
        <is>
          <t>Sí</t>
        </is>
      </c>
      <c r="R665" s="9">
        <f>IF(N665="","",IF(Q665="Sí",ROUND(N665/1.18,2),N665))</f>
        <v/>
      </c>
      <c r="S665" s="7" t="inlineStr">
        <is>
          <t>2026-09-09</t>
        </is>
      </c>
      <c r="T665" s="5" t="inlineStr">
        <is>
          <t>1 cotización de proveedores</t>
        </is>
      </c>
    </row>
    <row r="666">
      <c r="A666" s="7" t="inlineStr">
        <is>
          <t>MAT-19-039</t>
        </is>
      </c>
      <c r="B666" s="7" t="inlineStr">
        <is>
          <t>Materiales</t>
        </is>
      </c>
      <c r="C666" s="7" t="inlineStr">
        <is>
          <t>Perfiles y tubos de acero</t>
        </is>
      </c>
      <c r="D666" s="5" t="inlineStr">
        <is>
          <t>Tubo negro redondo 3" x 20 pies</t>
        </is>
      </c>
      <c r="E666" s="5" t="inlineStr">
        <is>
          <t>Tubería de acero negro sin recubrimiento · 3" · tramo de 20 pies</t>
        </is>
      </c>
      <c r="F666" s="5" t="inlineStr">
        <is>
          <t>Material retirado en almacén</t>
        </is>
      </c>
      <c r="G666" s="5" t="inlineStr">
        <is>
          <t>tubo de hierro, tubería negra</t>
        </is>
      </c>
      <c r="H666" s="7" t="inlineStr">
        <is>
          <t>unidad</t>
        </is>
      </c>
      <c r="I666" s="7" t="inlineStr">
        <is>
          <t>Estructura</t>
        </is>
      </c>
      <c r="J666" s="7" t="inlineStr">
        <is>
          <t>estandar</t>
        </is>
      </c>
      <c r="K666" s="7" t="inlineStr">
        <is>
          <t>importado</t>
        </is>
      </c>
      <c r="L666" s="7" t="inlineStr">
        <is>
          <t>Verificado</t>
        </is>
      </c>
      <c r="M666" s="8" t="n">
        <v>1</v>
      </c>
      <c r="N666" s="9" t="n">
        <v>5029.28</v>
      </c>
      <c r="O666" s="9" t="n">
        <v>5029.28</v>
      </c>
      <c r="P666" s="9" t="n">
        <v>5029.28</v>
      </c>
      <c r="Q666" s="7" t="inlineStr">
        <is>
          <t>Sí</t>
        </is>
      </c>
      <c r="R666" s="9">
        <f>IF(N666="","",IF(Q666="Sí",ROUND(N666/1.18,2),N666))</f>
        <v/>
      </c>
      <c r="S666" s="7" t="inlineStr">
        <is>
          <t>2026-09-09</t>
        </is>
      </c>
      <c r="T666" s="5" t="inlineStr">
        <is>
          <t>1 cotización de proveedores</t>
        </is>
      </c>
    </row>
    <row r="667">
      <c r="A667" s="7" t="inlineStr">
        <is>
          <t>MAT-19-040</t>
        </is>
      </c>
      <c r="B667" s="7" t="inlineStr">
        <is>
          <t>Materiales</t>
        </is>
      </c>
      <c r="C667" s="7" t="inlineStr">
        <is>
          <t>Perfiles y tubos de acero</t>
        </is>
      </c>
      <c r="D667" s="5" t="inlineStr">
        <is>
          <t>Tubo negro redondo 8" x 20 pies, pared 6 mm</t>
        </is>
      </c>
      <c r="E667" s="5" t="inlineStr">
        <is>
          <t>Tubería de acero negro sin recubrimiento · 8" · pared 6 mm · tramo de 20 pies</t>
        </is>
      </c>
      <c r="F667" s="5" t="inlineStr">
        <is>
          <t>Material retirado en almacén</t>
        </is>
      </c>
      <c r="G667" s="5" t="inlineStr">
        <is>
          <t>tubo de hierro, tubería negra</t>
        </is>
      </c>
      <c r="H667" s="7" t="inlineStr">
        <is>
          <t>unidad</t>
        </is>
      </c>
      <c r="I667" s="7" t="inlineStr">
        <is>
          <t>Estructura</t>
        </is>
      </c>
      <c r="J667" s="7" t="inlineStr">
        <is>
          <t>estandar</t>
        </is>
      </c>
      <c r="K667" s="7" t="inlineStr">
        <is>
          <t>importado</t>
        </is>
      </c>
      <c r="L667" s="7" t="inlineStr">
        <is>
          <t>Verificado</t>
        </is>
      </c>
      <c r="M667" s="8" t="n">
        <v>1</v>
      </c>
      <c r="N667" s="9" t="n">
        <v>15250.64</v>
      </c>
      <c r="O667" s="9" t="n">
        <v>15250.64</v>
      </c>
      <c r="P667" s="9" t="n">
        <v>15250.64</v>
      </c>
      <c r="Q667" s="7" t="inlineStr">
        <is>
          <t>Sí</t>
        </is>
      </c>
      <c r="R667" s="9">
        <f>IF(N667="","",IF(Q667="Sí",ROUND(N667/1.18,2),N667))</f>
        <v/>
      </c>
      <c r="S667" s="7" t="inlineStr">
        <is>
          <t>2026-09-09</t>
        </is>
      </c>
      <c r="T667" s="5" t="inlineStr">
        <is>
          <t>1 cotización de proveedores</t>
        </is>
      </c>
    </row>
    <row r="668">
      <c r="A668" s="7" t="inlineStr">
        <is>
          <t>MAT-19-041</t>
        </is>
      </c>
      <c r="B668" s="7" t="inlineStr">
        <is>
          <t>Materiales</t>
        </is>
      </c>
      <c r="C668" s="7" t="inlineStr">
        <is>
          <t>Perfiles y tubos de acero</t>
        </is>
      </c>
      <c r="D668" s="5" t="inlineStr">
        <is>
          <t>Tubo negro redondo 8" x 20 pies, pared 6.35 mm</t>
        </is>
      </c>
      <c r="E668" s="5" t="inlineStr">
        <is>
          <t>Tubería de acero negro sin recubrimiento · 8" · pared 6.35 mm · tramo de 20 pies</t>
        </is>
      </c>
      <c r="F668" s="5" t="inlineStr">
        <is>
          <t>Material retirado en almacén</t>
        </is>
      </c>
      <c r="G668" s="5" t="inlineStr">
        <is>
          <t>tubo de hierro, tubería negra</t>
        </is>
      </c>
      <c r="H668" s="7" t="inlineStr">
        <is>
          <t>unidad</t>
        </is>
      </c>
      <c r="I668" s="7" t="inlineStr">
        <is>
          <t>Estructura</t>
        </is>
      </c>
      <c r="J668" s="7" t="inlineStr">
        <is>
          <t>estandar</t>
        </is>
      </c>
      <c r="K668" s="7" t="inlineStr">
        <is>
          <t>importado</t>
        </is>
      </c>
      <c r="L668" s="7" t="inlineStr">
        <is>
          <t>Verificado</t>
        </is>
      </c>
      <c r="M668" s="8" t="n">
        <v>1</v>
      </c>
      <c r="N668" s="9" t="n">
        <v>11671.14</v>
      </c>
      <c r="O668" s="9" t="n">
        <v>11671.14</v>
      </c>
      <c r="P668" s="9" t="n">
        <v>11671.14</v>
      </c>
      <c r="Q668" s="7" t="inlineStr">
        <is>
          <t>Sí</t>
        </is>
      </c>
      <c r="R668" s="9">
        <f>IF(N668="","",IF(Q668="Sí",ROUND(N668/1.18,2),N668))</f>
        <v/>
      </c>
      <c r="S668" s="7" t="inlineStr">
        <is>
          <t>2026-09-09</t>
        </is>
      </c>
      <c r="T668" s="5" t="inlineStr">
        <is>
          <t>1 cotización de proveedores</t>
        </is>
      </c>
    </row>
    <row r="669">
      <c r="A669" s="7" t="inlineStr">
        <is>
          <t>MAT-19-042</t>
        </is>
      </c>
      <c r="B669" s="7" t="inlineStr">
        <is>
          <t>Materiales</t>
        </is>
      </c>
      <c r="C669" s="7" t="inlineStr">
        <is>
          <t>Perfiles y tubos de acero</t>
        </is>
      </c>
      <c r="D669" s="5" t="inlineStr">
        <is>
          <t>Tubo negro redondo 10" x 20 pies, pared 6.00 mm</t>
        </is>
      </c>
      <c r="E669" s="5" t="inlineStr">
        <is>
          <t>Tubería de acero negro sin recubrimiento · 10" · pared 6.00 mm · tramo de 20 pies</t>
        </is>
      </c>
      <c r="F669" s="5" t="inlineStr">
        <is>
          <t>Material retirado en almacén</t>
        </is>
      </c>
      <c r="G669" s="5" t="inlineStr">
        <is>
          <t>tubo de hierro, tubería negra</t>
        </is>
      </c>
      <c r="H669" s="7" t="inlineStr">
        <is>
          <t>unidad</t>
        </is>
      </c>
      <c r="I669" s="7" t="inlineStr">
        <is>
          <t>Estructura</t>
        </is>
      </c>
      <c r="J669" s="7" t="inlineStr">
        <is>
          <t>estandar</t>
        </is>
      </c>
      <c r="K669" s="7" t="inlineStr">
        <is>
          <t>importado</t>
        </is>
      </c>
      <c r="L669" s="7" t="inlineStr">
        <is>
          <t>Verificado</t>
        </is>
      </c>
      <c r="M669" s="8" t="n">
        <v>1</v>
      </c>
      <c r="N669" s="9" t="n">
        <v>18313.02</v>
      </c>
      <c r="O669" s="9" t="n">
        <v>18313.02</v>
      </c>
      <c r="P669" s="9" t="n">
        <v>18313.02</v>
      </c>
      <c r="Q669" s="7" t="inlineStr">
        <is>
          <t>Sí</t>
        </is>
      </c>
      <c r="R669" s="9">
        <f>IF(N669="","",IF(Q669="Sí",ROUND(N669/1.18,2),N669))</f>
        <v/>
      </c>
      <c r="S669" s="7" t="inlineStr">
        <is>
          <t>2026-09-09</t>
        </is>
      </c>
      <c r="T669" s="5" t="inlineStr">
        <is>
          <t>1 cotización de proveedores</t>
        </is>
      </c>
    </row>
    <row r="670">
      <c r="A670" s="7" t="inlineStr">
        <is>
          <t>MAT-19-043</t>
        </is>
      </c>
      <c r="B670" s="7" t="inlineStr">
        <is>
          <t>Materiales</t>
        </is>
      </c>
      <c r="C670" s="7" t="inlineStr">
        <is>
          <t>Perfiles y tubos de acero</t>
        </is>
      </c>
      <c r="D670" s="5" t="inlineStr">
        <is>
          <t>Tubo negro redondo 14" x 20 pies, pared 6 mm</t>
        </is>
      </c>
      <c r="E670" s="5" t="inlineStr">
        <is>
          <t>Tubería de acero negro sin recubrimiento · 14" · pared 6 mm · tramo de 20 pies</t>
        </is>
      </c>
      <c r="F670" s="5" t="inlineStr">
        <is>
          <t>Material retirado en almacén</t>
        </is>
      </c>
      <c r="G670" s="5" t="inlineStr">
        <is>
          <t>tubo de hierro, tubería negra</t>
        </is>
      </c>
      <c r="H670" s="7" t="inlineStr">
        <is>
          <t>unidad</t>
        </is>
      </c>
      <c r="I670" s="7" t="inlineStr">
        <is>
          <t>Estructura</t>
        </is>
      </c>
      <c r="J670" s="7" t="inlineStr">
        <is>
          <t>estandar</t>
        </is>
      </c>
      <c r="K670" s="7" t="inlineStr">
        <is>
          <t>importado</t>
        </is>
      </c>
      <c r="L670" s="7" t="inlineStr">
        <is>
          <t>Verificado</t>
        </is>
      </c>
      <c r="M670" s="8" t="n">
        <v>1</v>
      </c>
      <c r="N670" s="9" t="n">
        <v>27695.11</v>
      </c>
      <c r="O670" s="9" t="n">
        <v>27695.11</v>
      </c>
      <c r="P670" s="9" t="n">
        <v>27695.11</v>
      </c>
      <c r="Q670" s="7" t="inlineStr">
        <is>
          <t>Sí</t>
        </is>
      </c>
      <c r="R670" s="9">
        <f>IF(N670="","",IF(Q670="Sí",ROUND(N670/1.18,2),N670))</f>
        <v/>
      </c>
      <c r="S670" s="7" t="inlineStr">
        <is>
          <t>2026-09-09</t>
        </is>
      </c>
      <c r="T670" s="5" t="inlineStr">
        <is>
          <t>1 cotización de proveedores</t>
        </is>
      </c>
    </row>
    <row r="671">
      <c r="A671" s="7" t="inlineStr">
        <is>
          <t>MAT-19-044</t>
        </is>
      </c>
      <c r="B671" s="7" t="inlineStr">
        <is>
          <t>Materiales</t>
        </is>
      </c>
      <c r="C671" s="7" t="inlineStr">
        <is>
          <t>Perfiles y tubos de acero</t>
        </is>
      </c>
      <c r="D671" s="5" t="inlineStr">
        <is>
          <t>Tubo negro redondo 16" x 20 pies, pared 12.70 mm</t>
        </is>
      </c>
      <c r="E671" s="5" t="inlineStr">
        <is>
          <t>Tubería de acero negro sin recubrimiento · 16" · pared 12.70 mm · tramo de 20 pies</t>
        </is>
      </c>
      <c r="F671" s="5" t="inlineStr">
        <is>
          <t>Material retirado en almacén</t>
        </is>
      </c>
      <c r="G671" s="5" t="inlineStr">
        <is>
          <t>tubo de hierro, tubería negra</t>
        </is>
      </c>
      <c r="H671" s="7" t="inlineStr">
        <is>
          <t>unidad</t>
        </is>
      </c>
      <c r="I671" s="7" t="inlineStr">
        <is>
          <t>Estructura</t>
        </is>
      </c>
      <c r="J671" s="7" t="inlineStr">
        <is>
          <t>estandar</t>
        </is>
      </c>
      <c r="K671" s="7" t="inlineStr">
        <is>
          <t>importado</t>
        </is>
      </c>
      <c r="L671" s="7" t="inlineStr">
        <is>
          <t>Verificado</t>
        </is>
      </c>
      <c r="M671" s="8" t="n">
        <v>1</v>
      </c>
      <c r="N671" s="9" t="n">
        <v>62026.36</v>
      </c>
      <c r="O671" s="9" t="n">
        <v>62026.36</v>
      </c>
      <c r="P671" s="9" t="n">
        <v>62026.36</v>
      </c>
      <c r="Q671" s="7" t="inlineStr">
        <is>
          <t>Sí</t>
        </is>
      </c>
      <c r="R671" s="9">
        <f>IF(N671="","",IF(Q671="Sí",ROUND(N671/1.18,2),N671))</f>
        <v/>
      </c>
      <c r="S671" s="7" t="inlineStr">
        <is>
          <t>2026-09-09</t>
        </is>
      </c>
      <c r="T671" s="5" t="inlineStr">
        <is>
          <t>1 cotización de proveedores</t>
        </is>
      </c>
    </row>
    <row r="672">
      <c r="A672" s="7" t="inlineStr">
        <is>
          <t>MAT-19-045</t>
        </is>
      </c>
      <c r="B672" s="7" t="inlineStr">
        <is>
          <t>Materiales</t>
        </is>
      </c>
      <c r="C672" s="7" t="inlineStr">
        <is>
          <t>Perfiles y tubos de acero</t>
        </is>
      </c>
      <c r="D672" s="5" t="inlineStr">
        <is>
          <t>Correa galvanizada tipo Z 6" x 1/16" x 20 pies</t>
        </is>
      </c>
      <c r="E672" s="5" t="inlineStr">
        <is>
          <t>Perfil Z galvanizado para correas de techo · alma 6" · espesor 1/16" · tramo de 20 pies</t>
        </is>
      </c>
      <c r="F672" s="5" t="inlineStr">
        <is>
          <t>Material retirado en almacén</t>
        </is>
      </c>
      <c r="G672" s="5" t="inlineStr">
        <is>
          <t>correa Z, perlín, larguero de techo</t>
        </is>
      </c>
      <c r="H672" s="7" t="inlineStr">
        <is>
          <t>unidad</t>
        </is>
      </c>
      <c r="I672" s="7" t="inlineStr">
        <is>
          <t>Techos</t>
        </is>
      </c>
      <c r="J672" s="7" t="inlineStr">
        <is>
          <t>estandar</t>
        </is>
      </c>
      <c r="K672" s="7" t="inlineStr">
        <is>
          <t>importado</t>
        </is>
      </c>
      <c r="L672" s="7" t="inlineStr">
        <is>
          <t>Verificado</t>
        </is>
      </c>
      <c r="M672" s="8" t="n">
        <v>1</v>
      </c>
      <c r="N672" s="9" t="n">
        <v>2658</v>
      </c>
      <c r="O672" s="9" t="n">
        <v>2658</v>
      </c>
      <c r="P672" s="9" t="n">
        <v>2658</v>
      </c>
      <c r="Q672" s="7" t="inlineStr">
        <is>
          <t>Sí</t>
        </is>
      </c>
      <c r="R672" s="9">
        <f>IF(N672="","",IF(Q672="Sí",ROUND(N672/1.18,2),N672))</f>
        <v/>
      </c>
      <c r="S672" s="7" t="inlineStr">
        <is>
          <t>2026-09-09</t>
        </is>
      </c>
      <c r="T672" s="5" t="inlineStr">
        <is>
          <t>1 cotización de proveedores</t>
        </is>
      </c>
    </row>
    <row r="673">
      <c r="A673" s="7" t="inlineStr">
        <is>
          <t>MAT-19-046</t>
        </is>
      </c>
      <c r="B673" s="7" t="inlineStr">
        <is>
          <t>Materiales</t>
        </is>
      </c>
      <c r="C673" s="7" t="inlineStr">
        <is>
          <t>Perfiles y tubos de acero</t>
        </is>
      </c>
      <c r="D673" s="5" t="inlineStr">
        <is>
          <t>Correa galvanizada tipo Z 8" x 1/16" x 20 pies</t>
        </is>
      </c>
      <c r="E673" s="5" t="inlineStr">
        <is>
          <t>Perfil Z galvanizado para correas de techo · alma 8" · espesor 1/16" · tramo de 20 pies</t>
        </is>
      </c>
      <c r="F673" s="5" t="inlineStr">
        <is>
          <t>Material retirado en almacén</t>
        </is>
      </c>
      <c r="G673" s="5" t="inlineStr">
        <is>
          <t>correa Z, perlín, larguero de techo</t>
        </is>
      </c>
      <c r="H673" s="7" t="inlineStr">
        <is>
          <t>unidad</t>
        </is>
      </c>
      <c r="I673" s="7" t="inlineStr">
        <is>
          <t>Techos</t>
        </is>
      </c>
      <c r="J673" s="7" t="inlineStr">
        <is>
          <t>estandar</t>
        </is>
      </c>
      <c r="K673" s="7" t="inlineStr">
        <is>
          <t>importado</t>
        </is>
      </c>
      <c r="L673" s="7" t="inlineStr">
        <is>
          <t>Verificado</t>
        </is>
      </c>
      <c r="M673" s="8" t="n">
        <v>1</v>
      </c>
      <c r="N673" s="9" t="n">
        <v>3039.2</v>
      </c>
      <c r="O673" s="9" t="n">
        <v>3039.2</v>
      </c>
      <c r="P673" s="9" t="n">
        <v>3039.2</v>
      </c>
      <c r="Q673" s="7" t="inlineStr">
        <is>
          <t>Sí</t>
        </is>
      </c>
      <c r="R673" s="9">
        <f>IF(N673="","",IF(Q673="Sí",ROUND(N673/1.18,2),N673))</f>
        <v/>
      </c>
      <c r="S673" s="7" t="inlineStr">
        <is>
          <t>2026-09-09</t>
        </is>
      </c>
      <c r="T673" s="5" t="inlineStr">
        <is>
          <t>1 cotización de proveedores</t>
        </is>
      </c>
    </row>
    <row r="674">
      <c r="A674" s="7" t="inlineStr">
        <is>
          <t>MAT-20-001</t>
        </is>
      </c>
      <c r="B674" s="7" t="inlineStr">
        <is>
          <t>Materiales</t>
        </is>
      </c>
      <c r="C674" s="7" t="inlineStr">
        <is>
          <t>Angulares, planchuelas y barras</t>
        </is>
      </c>
      <c r="D674" s="5" t="inlineStr">
        <is>
          <t>Angular de hierro negro 3/4" x 1/8" x 20 pies</t>
        </is>
      </c>
      <c r="E674" s="5" t="inlineStr">
        <is>
          <t>Perfil L de acero al carbono · 3/4" x 1/8" · barra de 20 pies</t>
        </is>
      </c>
      <c r="F674" s="5" t="inlineStr">
        <is>
          <t>Material retirado en almacén</t>
        </is>
      </c>
      <c r="G674" s="5" t="inlineStr">
        <is>
          <t>perfil L, ángulo de hierro, angular</t>
        </is>
      </c>
      <c r="H674" s="7" t="inlineStr">
        <is>
          <t>unidad</t>
        </is>
      </c>
      <c r="I674" s="7" t="inlineStr">
        <is>
          <t>Estructura</t>
        </is>
      </c>
      <c r="J674" s="7" t="inlineStr">
        <is>
          <t>estandar</t>
        </is>
      </c>
      <c r="K674" s="7" t="inlineStr">
        <is>
          <t>importado</t>
        </is>
      </c>
      <c r="L674" s="7" t="inlineStr">
        <is>
          <t>Verificado</t>
        </is>
      </c>
      <c r="M674" s="8" t="n">
        <v>1</v>
      </c>
      <c r="N674" s="9" t="n">
        <v>449.99</v>
      </c>
      <c r="O674" s="9" t="n">
        <v>449.99</v>
      </c>
      <c r="P674" s="9" t="n">
        <v>449.99</v>
      </c>
      <c r="Q674" s="7" t="inlineStr">
        <is>
          <t>Sí</t>
        </is>
      </c>
      <c r="R674" s="9">
        <f>IF(N674="","",IF(Q674="Sí",ROUND(N674/1.18,2),N674))</f>
        <v/>
      </c>
      <c r="S674" s="7" t="inlineStr">
        <is>
          <t>2026-09-09</t>
        </is>
      </c>
      <c r="T674" s="5" t="inlineStr">
        <is>
          <t>1 cotización de proveedores</t>
        </is>
      </c>
    </row>
    <row r="675">
      <c r="A675" s="7" t="inlineStr">
        <is>
          <t>MAT-20-002</t>
        </is>
      </c>
      <c r="B675" s="7" t="inlineStr">
        <is>
          <t>Materiales</t>
        </is>
      </c>
      <c r="C675" s="7" t="inlineStr">
        <is>
          <t>Angulares, planchuelas y barras</t>
        </is>
      </c>
      <c r="D675" s="5" t="inlineStr">
        <is>
          <t>Angular de hierro negro 1" x 1/8" x 20 pies</t>
        </is>
      </c>
      <c r="E675" s="5" t="inlineStr">
        <is>
          <t>Perfil L de acero al carbono · 1" x 1/8" · barra de 20 pies</t>
        </is>
      </c>
      <c r="F675" s="5" t="inlineStr">
        <is>
          <t>Material retirado en almacén</t>
        </is>
      </c>
      <c r="G675" s="5" t="inlineStr">
        <is>
          <t>perfil L, ángulo de hierro, angular</t>
        </is>
      </c>
      <c r="H675" s="7" t="inlineStr">
        <is>
          <t>unidad</t>
        </is>
      </c>
      <c r="I675" s="7" t="inlineStr">
        <is>
          <t>Estructura</t>
        </is>
      </c>
      <c r="J675" s="7" t="inlineStr">
        <is>
          <t>estandar</t>
        </is>
      </c>
      <c r="K675" s="7" t="inlineStr">
        <is>
          <t>importado</t>
        </is>
      </c>
      <c r="L675" s="7" t="inlineStr">
        <is>
          <t>Verificado</t>
        </is>
      </c>
      <c r="M675" s="8" t="n">
        <v>2</v>
      </c>
      <c r="N675" s="9" t="n">
        <v>622.2</v>
      </c>
      <c r="O675" s="9" t="n">
        <v>560</v>
      </c>
      <c r="P675" s="9" t="n">
        <v>684.4</v>
      </c>
      <c r="Q675" s="7" t="inlineStr">
        <is>
          <t>Sí</t>
        </is>
      </c>
      <c r="R675" s="9">
        <f>IF(N675="","",IF(Q675="Sí",ROUND(N675/1.18,2),N675))</f>
        <v/>
      </c>
      <c r="S675" s="7" t="inlineStr">
        <is>
          <t>2026-09-09</t>
        </is>
      </c>
      <c r="T675" s="5" t="inlineStr">
        <is>
          <t>2 cotizaciones de proveedores</t>
        </is>
      </c>
    </row>
    <row r="676">
      <c r="A676" s="7" t="inlineStr">
        <is>
          <t>MAT-20-003</t>
        </is>
      </c>
      <c r="B676" s="7" t="inlineStr">
        <is>
          <t>Materiales</t>
        </is>
      </c>
      <c r="C676" s="7" t="inlineStr">
        <is>
          <t>Angulares, planchuelas y barras</t>
        </is>
      </c>
      <c r="D676" s="5" t="inlineStr">
        <is>
          <t>Angular de hierro negro 1" x 3/16" x 20 pies</t>
        </is>
      </c>
      <c r="E676" s="5" t="inlineStr">
        <is>
          <t>Perfil L de acero al carbono · 1" x 3/16" · barra de 20 pies</t>
        </is>
      </c>
      <c r="F676" s="5" t="inlineStr">
        <is>
          <t>Material retirado en almacén</t>
        </is>
      </c>
      <c r="G676" s="5" t="inlineStr">
        <is>
          <t>perfil L, ángulo de hierro, angular</t>
        </is>
      </c>
      <c r="H676" s="7" t="inlineStr">
        <is>
          <t>unidad</t>
        </is>
      </c>
      <c r="I676" s="7" t="inlineStr">
        <is>
          <t>Estructura</t>
        </is>
      </c>
      <c r="J676" s="7" t="inlineStr">
        <is>
          <t>estandar</t>
        </is>
      </c>
      <c r="K676" s="7" t="inlineStr">
        <is>
          <t>importado</t>
        </is>
      </c>
      <c r="L676" s="7" t="inlineStr">
        <is>
          <t>Verificado</t>
        </is>
      </c>
      <c r="M676" s="8" t="n">
        <v>2</v>
      </c>
      <c r="N676" s="9" t="n">
        <v>918.71</v>
      </c>
      <c r="O676" s="9" t="n">
        <v>812.01</v>
      </c>
      <c r="P676" s="9" t="n">
        <v>1025.42</v>
      </c>
      <c r="Q676" s="7" t="inlineStr">
        <is>
          <t>Sí</t>
        </is>
      </c>
      <c r="R676" s="9">
        <f>IF(N676="","",IF(Q676="Sí",ROUND(N676/1.18,2),N676))</f>
        <v/>
      </c>
      <c r="S676" s="7" t="inlineStr">
        <is>
          <t>2026-09-09</t>
        </is>
      </c>
      <c r="T676" s="5" t="inlineStr">
        <is>
          <t>2 cotizaciones de proveedores</t>
        </is>
      </c>
    </row>
    <row r="677">
      <c r="A677" s="7" t="inlineStr">
        <is>
          <t>MAT-20-004</t>
        </is>
      </c>
      <c r="B677" s="7" t="inlineStr">
        <is>
          <t>Materiales</t>
        </is>
      </c>
      <c r="C677" s="7" t="inlineStr">
        <is>
          <t>Angulares, planchuelas y barras</t>
        </is>
      </c>
      <c r="D677" s="5" t="inlineStr">
        <is>
          <t>Angular de hierro negro 1" x 1/4" x 20 pies</t>
        </is>
      </c>
      <c r="E677" s="5" t="inlineStr">
        <is>
          <t>Perfil L de acero al carbono · 1" x 1/4" · barra de 20 pies</t>
        </is>
      </c>
      <c r="F677" s="5" t="inlineStr">
        <is>
          <t>Material retirado en almacén</t>
        </is>
      </c>
      <c r="G677" s="5" t="inlineStr">
        <is>
          <t>perfil L, ángulo de hierro, angular</t>
        </is>
      </c>
      <c r="H677" s="7" t="inlineStr">
        <is>
          <t>unidad</t>
        </is>
      </c>
      <c r="I677" s="7" t="inlineStr">
        <is>
          <t>Estructura</t>
        </is>
      </c>
      <c r="J677" s="7" t="inlineStr">
        <is>
          <t>estandar</t>
        </is>
      </c>
      <c r="K677" s="7" t="inlineStr">
        <is>
          <t>importado</t>
        </is>
      </c>
      <c r="L677" s="7" t="inlineStr">
        <is>
          <t>Verificado</t>
        </is>
      </c>
      <c r="M677" s="8" t="n">
        <v>1</v>
      </c>
      <c r="N677" s="9" t="n">
        <v>1163.48</v>
      </c>
      <c r="O677" s="9" t="n">
        <v>1163.48</v>
      </c>
      <c r="P677" s="9" t="n">
        <v>1163.48</v>
      </c>
      <c r="Q677" s="7" t="inlineStr">
        <is>
          <t>Sí</t>
        </is>
      </c>
      <c r="R677" s="9">
        <f>IF(N677="","",IF(Q677="Sí",ROUND(N677/1.18,2),N677))</f>
        <v/>
      </c>
      <c r="S677" s="7" t="inlineStr">
        <is>
          <t>2026-09-09</t>
        </is>
      </c>
      <c r="T677" s="5" t="inlineStr">
        <is>
          <t>1 cotización de proveedores</t>
        </is>
      </c>
    </row>
    <row r="678">
      <c r="A678" s="7" t="inlineStr">
        <is>
          <t>MAT-20-005</t>
        </is>
      </c>
      <c r="B678" s="7" t="inlineStr">
        <is>
          <t>Materiales</t>
        </is>
      </c>
      <c r="C678" s="7" t="inlineStr">
        <is>
          <t>Angulares, planchuelas y barras</t>
        </is>
      </c>
      <c r="D678" s="5" t="inlineStr">
        <is>
          <t>Angular de hierro negro 1 1/4" x 1/8" x 20 pies</t>
        </is>
      </c>
      <c r="E678" s="5" t="inlineStr">
        <is>
          <t>Perfil L de acero al carbono · 1 1/4" x 1/8" · barra de 20 pies</t>
        </is>
      </c>
      <c r="F678" s="5" t="inlineStr">
        <is>
          <t>Material retirado en almacén</t>
        </is>
      </c>
      <c r="G678" s="5" t="inlineStr">
        <is>
          <t>perfil L, ángulo de hierro, angular</t>
        </is>
      </c>
      <c r="H678" s="7" t="inlineStr">
        <is>
          <t>unidad</t>
        </is>
      </c>
      <c r="I678" s="7" t="inlineStr">
        <is>
          <t>Estructura</t>
        </is>
      </c>
      <c r="J678" s="7" t="inlineStr">
        <is>
          <t>estandar</t>
        </is>
      </c>
      <c r="K678" s="7" t="inlineStr">
        <is>
          <t>importado</t>
        </is>
      </c>
      <c r="L678" s="7" t="inlineStr">
        <is>
          <t>Verificado</t>
        </is>
      </c>
      <c r="M678" s="8" t="n">
        <v>1</v>
      </c>
      <c r="N678" s="9" t="n">
        <v>781</v>
      </c>
      <c r="O678" s="9" t="n">
        <v>781</v>
      </c>
      <c r="P678" s="9" t="n">
        <v>781</v>
      </c>
      <c r="Q678" s="7" t="inlineStr">
        <is>
          <t>Sí</t>
        </is>
      </c>
      <c r="R678" s="9">
        <f>IF(N678="","",IF(Q678="Sí",ROUND(N678/1.18,2),N678))</f>
        <v/>
      </c>
      <c r="S678" s="7" t="inlineStr">
        <is>
          <t>2026-09-09</t>
        </is>
      </c>
      <c r="T678" s="5" t="inlineStr">
        <is>
          <t>1 cotización de proveedores</t>
        </is>
      </c>
    </row>
    <row r="679">
      <c r="A679" s="7" t="inlineStr">
        <is>
          <t>MAT-20-006</t>
        </is>
      </c>
      <c r="B679" s="7" t="inlineStr">
        <is>
          <t>Materiales</t>
        </is>
      </c>
      <c r="C679" s="7" t="inlineStr">
        <is>
          <t>Angulares, planchuelas y barras</t>
        </is>
      </c>
      <c r="D679" s="5" t="inlineStr">
        <is>
          <t>Angular de hierro negro 1 1/4" x 3/16" x 20 pies</t>
        </is>
      </c>
      <c r="E679" s="5" t="inlineStr">
        <is>
          <t>Perfil L de acero al carbono · 1 1/4" x 3/16" · barra de 20 pies</t>
        </is>
      </c>
      <c r="F679" s="5" t="inlineStr">
        <is>
          <t>Material retirado en almacén</t>
        </is>
      </c>
      <c r="G679" s="5" t="inlineStr">
        <is>
          <t>perfil L, ángulo de hierro, angular</t>
        </is>
      </c>
      <c r="H679" s="7" t="inlineStr">
        <is>
          <t>unidad</t>
        </is>
      </c>
      <c r="I679" s="7" t="inlineStr">
        <is>
          <t>Estructura</t>
        </is>
      </c>
      <c r="J679" s="7" t="inlineStr">
        <is>
          <t>estandar</t>
        </is>
      </c>
      <c r="K679" s="7" t="inlineStr">
        <is>
          <t>importado</t>
        </is>
      </c>
      <c r="L679" s="7" t="inlineStr">
        <is>
          <t>Verificado</t>
        </is>
      </c>
      <c r="M679" s="8" t="n">
        <v>2</v>
      </c>
      <c r="N679" s="9" t="n">
        <v>1115</v>
      </c>
      <c r="O679" s="9" t="n">
        <v>1036</v>
      </c>
      <c r="P679" s="9" t="n">
        <v>1193.99</v>
      </c>
      <c r="Q679" s="7" t="inlineStr">
        <is>
          <t>Sí</t>
        </is>
      </c>
      <c r="R679" s="9">
        <f>IF(N679="","",IF(Q679="Sí",ROUND(N679/1.18,2),N679))</f>
        <v/>
      </c>
      <c r="S679" s="7" t="inlineStr">
        <is>
          <t>2026-09-09</t>
        </is>
      </c>
      <c r="T679" s="5" t="inlineStr">
        <is>
          <t>2 cotizaciones de proveedores</t>
        </is>
      </c>
    </row>
    <row r="680">
      <c r="A680" s="7" t="inlineStr">
        <is>
          <t>MAT-20-007</t>
        </is>
      </c>
      <c r="B680" s="7" t="inlineStr">
        <is>
          <t>Materiales</t>
        </is>
      </c>
      <c r="C680" s="7" t="inlineStr">
        <is>
          <t>Angulares, planchuelas y barras</t>
        </is>
      </c>
      <c r="D680" s="5" t="inlineStr">
        <is>
          <t>Angular de hierro negro 1 1/4" x 1/4" x 20 pies</t>
        </is>
      </c>
      <c r="E680" s="5" t="inlineStr">
        <is>
          <t>Perfil L de acero al carbono · 1 1/4" x 1/4" · barra de 20 pies</t>
        </is>
      </c>
      <c r="F680" s="5" t="inlineStr">
        <is>
          <t>Material retirado en almacén</t>
        </is>
      </c>
      <c r="G680" s="5" t="inlineStr">
        <is>
          <t>perfil L, ángulo de hierro, angular</t>
        </is>
      </c>
      <c r="H680" s="7" t="inlineStr">
        <is>
          <t>unidad</t>
        </is>
      </c>
      <c r="I680" s="7" t="inlineStr">
        <is>
          <t>Estructura</t>
        </is>
      </c>
      <c r="J680" s="7" t="inlineStr">
        <is>
          <t>estandar</t>
        </is>
      </c>
      <c r="K680" s="7" t="inlineStr">
        <is>
          <t>importado</t>
        </is>
      </c>
      <c r="L680" s="7" t="inlineStr">
        <is>
          <t>Verificado</t>
        </is>
      </c>
      <c r="M680" s="8" t="n">
        <v>1</v>
      </c>
      <c r="N680" s="9" t="n">
        <v>1344</v>
      </c>
      <c r="O680" s="9" t="n">
        <v>1344</v>
      </c>
      <c r="P680" s="9" t="n">
        <v>1344</v>
      </c>
      <c r="Q680" s="7" t="inlineStr">
        <is>
          <t>Sí</t>
        </is>
      </c>
      <c r="R680" s="9">
        <f>IF(N680="","",IF(Q680="Sí",ROUND(N680/1.18,2),N680))</f>
        <v/>
      </c>
      <c r="S680" s="7" t="inlineStr">
        <is>
          <t>2026-09-09</t>
        </is>
      </c>
      <c r="T680" s="5" t="inlineStr">
        <is>
          <t>1 cotización de proveedores</t>
        </is>
      </c>
    </row>
    <row r="681">
      <c r="A681" s="7" t="inlineStr">
        <is>
          <t>MAT-20-008</t>
        </is>
      </c>
      <c r="B681" s="7" t="inlineStr">
        <is>
          <t>Materiales</t>
        </is>
      </c>
      <c r="C681" s="7" t="inlineStr">
        <is>
          <t>Angulares, planchuelas y barras</t>
        </is>
      </c>
      <c r="D681" s="5" t="inlineStr">
        <is>
          <t>Angular de hierro negro 1 1/2" x 3/16" x 20 pies</t>
        </is>
      </c>
      <c r="E681" s="5" t="inlineStr">
        <is>
          <t>Perfil L de acero al carbono · 1 1/2" x 3/16" · barra de 20 pies</t>
        </is>
      </c>
      <c r="F681" s="5" t="inlineStr">
        <is>
          <t>Material retirado en almacén</t>
        </is>
      </c>
      <c r="G681" s="5" t="inlineStr">
        <is>
          <t>perfil L, ángulo de hierro, angular</t>
        </is>
      </c>
      <c r="H681" s="7" t="inlineStr">
        <is>
          <t>unidad</t>
        </is>
      </c>
      <c r="I681" s="7" t="inlineStr">
        <is>
          <t>Estructura</t>
        </is>
      </c>
      <c r="J681" s="7" t="inlineStr">
        <is>
          <t>estandar</t>
        </is>
      </c>
      <c r="K681" s="7" t="inlineStr">
        <is>
          <t>importado</t>
        </is>
      </c>
      <c r="L681" s="7" t="inlineStr">
        <is>
          <t>Verificado</t>
        </is>
      </c>
      <c r="M681" s="8" t="n">
        <v>2</v>
      </c>
      <c r="N681" s="9" t="n">
        <v>1477.83</v>
      </c>
      <c r="O681" s="9" t="n">
        <v>1260</v>
      </c>
      <c r="P681" s="9" t="n">
        <v>1695.66</v>
      </c>
      <c r="Q681" s="7" t="inlineStr">
        <is>
          <t>Sí</t>
        </is>
      </c>
      <c r="R681" s="9">
        <f>IF(N681="","",IF(Q681="Sí",ROUND(N681/1.18,2),N681))</f>
        <v/>
      </c>
      <c r="S681" s="7" t="inlineStr">
        <is>
          <t>2026-09-09</t>
        </is>
      </c>
      <c r="T681" s="5" t="inlineStr">
        <is>
          <t>2 cotizaciones de proveedores</t>
        </is>
      </c>
    </row>
    <row r="682">
      <c r="A682" s="7" t="inlineStr">
        <is>
          <t>MAT-20-009</t>
        </is>
      </c>
      <c r="B682" s="7" t="inlineStr">
        <is>
          <t>Materiales</t>
        </is>
      </c>
      <c r="C682" s="7" t="inlineStr">
        <is>
          <t>Angulares, planchuelas y barras</t>
        </is>
      </c>
      <c r="D682" s="5" t="inlineStr">
        <is>
          <t>Angular de hierro negro 1 1/2" x 1/4" x 20 pies</t>
        </is>
      </c>
      <c r="E682" s="5" t="inlineStr">
        <is>
          <t>Perfil L de acero al carbono · 1 1/2" x 1/4" · barra de 20 pies</t>
        </is>
      </c>
      <c r="F682" s="5" t="inlineStr">
        <is>
          <t>Material retirado en almacén</t>
        </is>
      </c>
      <c r="G682" s="5" t="inlineStr">
        <is>
          <t>perfil L, ángulo de hierro, angular</t>
        </is>
      </c>
      <c r="H682" s="7" t="inlineStr">
        <is>
          <t>unidad</t>
        </is>
      </c>
      <c r="I682" s="7" t="inlineStr">
        <is>
          <t>Estructura</t>
        </is>
      </c>
      <c r="J682" s="7" t="inlineStr">
        <is>
          <t>estandar</t>
        </is>
      </c>
      <c r="K682" s="7" t="inlineStr">
        <is>
          <t>importado</t>
        </is>
      </c>
      <c r="L682" s="7" t="inlineStr">
        <is>
          <t>Verificado</t>
        </is>
      </c>
      <c r="M682" s="8" t="n">
        <v>2</v>
      </c>
      <c r="N682" s="9" t="n">
        <v>1820.82</v>
      </c>
      <c r="O682" s="9" t="n">
        <v>1638.01</v>
      </c>
      <c r="P682" s="9" t="n">
        <v>2003.64</v>
      </c>
      <c r="Q682" s="7" t="inlineStr">
        <is>
          <t>Sí</t>
        </is>
      </c>
      <c r="R682" s="9">
        <f>IF(N682="","",IF(Q682="Sí",ROUND(N682/1.18,2),N682))</f>
        <v/>
      </c>
      <c r="S682" s="7" t="inlineStr">
        <is>
          <t>2026-09-09</t>
        </is>
      </c>
      <c r="T682" s="5" t="inlineStr">
        <is>
          <t>2 cotizaciones de proveedores</t>
        </is>
      </c>
    </row>
    <row r="683">
      <c r="A683" s="7" t="inlineStr">
        <is>
          <t>MAT-20-010</t>
        </is>
      </c>
      <c r="B683" s="7" t="inlineStr">
        <is>
          <t>Materiales</t>
        </is>
      </c>
      <c r="C683" s="7" t="inlineStr">
        <is>
          <t>Angulares, planchuelas y barras</t>
        </is>
      </c>
      <c r="D683" s="5" t="inlineStr">
        <is>
          <t>Angular de hierro negro 2" x 1/8" x 20 pies</t>
        </is>
      </c>
      <c r="E683" s="5" t="inlineStr">
        <is>
          <t>Perfil L de acero al carbono · 2" x 1/8" · barra de 20 pies</t>
        </is>
      </c>
      <c r="F683" s="5" t="inlineStr">
        <is>
          <t>Material retirado en almacén</t>
        </is>
      </c>
      <c r="G683" s="5" t="inlineStr">
        <is>
          <t>perfil L, ángulo de hierro, angular</t>
        </is>
      </c>
      <c r="H683" s="7" t="inlineStr">
        <is>
          <t>unidad</t>
        </is>
      </c>
      <c r="I683" s="7" t="inlineStr">
        <is>
          <t>Estructura</t>
        </is>
      </c>
      <c r="J683" s="7" t="inlineStr">
        <is>
          <t>estandar</t>
        </is>
      </c>
      <c r="K683" s="7" t="inlineStr">
        <is>
          <t>importado</t>
        </is>
      </c>
      <c r="L683" s="7" t="inlineStr">
        <is>
          <t>Verificado</t>
        </is>
      </c>
      <c r="M683" s="8" t="n">
        <v>2</v>
      </c>
      <c r="N683" s="9" t="n">
        <v>1195.82</v>
      </c>
      <c r="O683" s="9" t="n">
        <v>1155</v>
      </c>
      <c r="P683" s="9" t="n">
        <v>1236.64</v>
      </c>
      <c r="Q683" s="7" t="inlineStr">
        <is>
          <t>Sí</t>
        </is>
      </c>
      <c r="R683" s="9">
        <f>IF(N683="","",IF(Q683="Sí",ROUND(N683/1.18,2),N683))</f>
        <v/>
      </c>
      <c r="S683" s="7" t="inlineStr">
        <is>
          <t>2026-09-09</t>
        </is>
      </c>
      <c r="T683" s="5" t="inlineStr">
        <is>
          <t>2 cotizaciones de proveedores</t>
        </is>
      </c>
    </row>
    <row r="684">
      <c r="A684" s="7" t="inlineStr">
        <is>
          <t>MAT-20-011</t>
        </is>
      </c>
      <c r="B684" s="7" t="inlineStr">
        <is>
          <t>Materiales</t>
        </is>
      </c>
      <c r="C684" s="7" t="inlineStr">
        <is>
          <t>Angulares, planchuelas y barras</t>
        </is>
      </c>
      <c r="D684" s="5" t="inlineStr">
        <is>
          <t>Angular de hierro negro 2" x 3/16" x 20 pies</t>
        </is>
      </c>
      <c r="E684" s="5" t="inlineStr">
        <is>
          <t>Perfil L de acero al carbono · 2" x 3/16" · barra de 20 pies</t>
        </is>
      </c>
      <c r="F684" s="5" t="inlineStr">
        <is>
          <t>Material retirado en almacén</t>
        </is>
      </c>
      <c r="G684" s="5" t="inlineStr">
        <is>
          <t>perfil L, ángulo de hierro, angular</t>
        </is>
      </c>
      <c r="H684" s="7" t="inlineStr">
        <is>
          <t>unidad</t>
        </is>
      </c>
      <c r="I684" s="7" t="inlineStr">
        <is>
          <t>Estructura</t>
        </is>
      </c>
      <c r="J684" s="7" t="inlineStr">
        <is>
          <t>estandar</t>
        </is>
      </c>
      <c r="K684" s="7" t="inlineStr">
        <is>
          <t>importado</t>
        </is>
      </c>
      <c r="L684" s="7" t="inlineStr">
        <is>
          <t>Verificado</t>
        </is>
      </c>
      <c r="M684" s="8" t="n">
        <v>2</v>
      </c>
      <c r="N684" s="9" t="n">
        <v>2016.89</v>
      </c>
      <c r="O684" s="9" t="n">
        <v>1708</v>
      </c>
      <c r="P684" s="9" t="n">
        <v>2325.78</v>
      </c>
      <c r="Q684" s="7" t="inlineStr">
        <is>
          <t>Sí</t>
        </is>
      </c>
      <c r="R684" s="9">
        <f>IF(N684="","",IF(Q684="Sí",ROUND(N684/1.18,2),N684))</f>
        <v/>
      </c>
      <c r="S684" s="7" t="inlineStr">
        <is>
          <t>2026-09-09</t>
        </is>
      </c>
      <c r="T684" s="5" t="inlineStr">
        <is>
          <t>2 cotizaciones de proveedores</t>
        </is>
      </c>
    </row>
    <row r="685">
      <c r="A685" s="7" t="inlineStr">
        <is>
          <t>MAT-20-012</t>
        </is>
      </c>
      <c r="B685" s="7" t="inlineStr">
        <is>
          <t>Materiales</t>
        </is>
      </c>
      <c r="C685" s="7" t="inlineStr">
        <is>
          <t>Angulares, planchuelas y barras</t>
        </is>
      </c>
      <c r="D685" s="5" t="inlineStr">
        <is>
          <t>Angular de hierro negro 2" x 1/4" x 20 pies</t>
        </is>
      </c>
      <c r="E685" s="5" t="inlineStr">
        <is>
          <t>Perfil L de acero al carbono · 2" x 1/4" · barra de 20 pies</t>
        </is>
      </c>
      <c r="F685" s="5" t="inlineStr">
        <is>
          <t>Material retirado en almacén</t>
        </is>
      </c>
      <c r="G685" s="5" t="inlineStr">
        <is>
          <t>perfil L, ángulo de hierro, angular</t>
        </is>
      </c>
      <c r="H685" s="7" t="inlineStr">
        <is>
          <t>unidad</t>
        </is>
      </c>
      <c r="I685" s="7" t="inlineStr">
        <is>
          <t>Estructura</t>
        </is>
      </c>
      <c r="J685" s="7" t="inlineStr">
        <is>
          <t>estandar</t>
        </is>
      </c>
      <c r="K685" s="7" t="inlineStr">
        <is>
          <t>importado</t>
        </is>
      </c>
      <c r="L685" s="7" t="inlineStr">
        <is>
          <t>Verificado</t>
        </is>
      </c>
      <c r="M685" s="8" t="n">
        <v>2</v>
      </c>
      <c r="N685" s="9" t="n">
        <v>2660.36</v>
      </c>
      <c r="O685" s="9" t="n">
        <v>2324.69</v>
      </c>
      <c r="P685" s="9" t="n">
        <v>2996.02</v>
      </c>
      <c r="Q685" s="7" t="inlineStr">
        <is>
          <t>Sí</t>
        </is>
      </c>
      <c r="R685" s="9">
        <f>IF(N685="","",IF(Q685="Sí",ROUND(N685/1.18,2),N685))</f>
        <v/>
      </c>
      <c r="S685" s="7" t="inlineStr">
        <is>
          <t>2026-09-09</t>
        </is>
      </c>
      <c r="T685" s="5" t="inlineStr">
        <is>
          <t>2 cotizaciones de proveedores</t>
        </is>
      </c>
    </row>
    <row r="686">
      <c r="A686" s="7" t="inlineStr">
        <is>
          <t>MAT-20-013</t>
        </is>
      </c>
      <c r="B686" s="7" t="inlineStr">
        <is>
          <t>Materiales</t>
        </is>
      </c>
      <c r="C686" s="7" t="inlineStr">
        <is>
          <t>Angulares, planchuelas y barras</t>
        </is>
      </c>
      <c r="D686" s="5" t="inlineStr">
        <is>
          <t>Angular de hierro negro 2" x 3/8" x 20 pies</t>
        </is>
      </c>
      <c r="E686" s="5" t="inlineStr">
        <is>
          <t>Perfil L de acero al carbono · 2" x 3/8" · barra de 20 pies</t>
        </is>
      </c>
      <c r="F686" s="5" t="inlineStr">
        <is>
          <t>Material retirado en almacén</t>
        </is>
      </c>
      <c r="G686" s="5" t="inlineStr">
        <is>
          <t>perfil L, ángulo de hierro, angular</t>
        </is>
      </c>
      <c r="H686" s="7" t="inlineStr">
        <is>
          <t>unidad</t>
        </is>
      </c>
      <c r="I686" s="7" t="inlineStr">
        <is>
          <t>Estructura</t>
        </is>
      </c>
      <c r="J686" s="7" t="inlineStr">
        <is>
          <t>estandar</t>
        </is>
      </c>
      <c r="K686" s="7" t="inlineStr">
        <is>
          <t>importado</t>
        </is>
      </c>
      <c r="L686" s="7" t="inlineStr">
        <is>
          <t>Verificado</t>
        </is>
      </c>
      <c r="M686" s="8" t="n">
        <v>1</v>
      </c>
      <c r="N686" s="9" t="n">
        <v>3290.01</v>
      </c>
      <c r="O686" s="9" t="n">
        <v>3290.01</v>
      </c>
      <c r="P686" s="9" t="n">
        <v>3290.01</v>
      </c>
      <c r="Q686" s="7" t="inlineStr">
        <is>
          <t>Sí</t>
        </is>
      </c>
      <c r="R686" s="9">
        <f>IF(N686="","",IF(Q686="Sí",ROUND(N686/1.18,2),N686))</f>
        <v/>
      </c>
      <c r="S686" s="7" t="inlineStr">
        <is>
          <t>2026-09-09</t>
        </is>
      </c>
      <c r="T686" s="5" t="inlineStr">
        <is>
          <t>1 cotización de proveedores</t>
        </is>
      </c>
    </row>
    <row r="687">
      <c r="A687" s="7" t="inlineStr">
        <is>
          <t>MAT-20-014</t>
        </is>
      </c>
      <c r="B687" s="7" t="inlineStr">
        <is>
          <t>Materiales</t>
        </is>
      </c>
      <c r="C687" s="7" t="inlineStr">
        <is>
          <t>Angulares, planchuelas y barras</t>
        </is>
      </c>
      <c r="D687" s="5" t="inlineStr">
        <is>
          <t>Angular de hierro negro 2 1/2" x 3/16" x 20 pies</t>
        </is>
      </c>
      <c r="E687" s="5" t="inlineStr">
        <is>
          <t>Perfil L de acero al carbono · 2 1/2" x 3/16" · barra de 20 pies</t>
        </is>
      </c>
      <c r="F687" s="5" t="inlineStr">
        <is>
          <t>Material retirado en almacén</t>
        </is>
      </c>
      <c r="G687" s="5" t="inlineStr">
        <is>
          <t>perfil L, ángulo de hierro, angular</t>
        </is>
      </c>
      <c r="H687" s="7" t="inlineStr">
        <is>
          <t>unidad</t>
        </is>
      </c>
      <c r="I687" s="7" t="inlineStr">
        <is>
          <t>Estructura</t>
        </is>
      </c>
      <c r="J687" s="7" t="inlineStr">
        <is>
          <t>estandar</t>
        </is>
      </c>
      <c r="K687" s="7" t="inlineStr">
        <is>
          <t>importado</t>
        </is>
      </c>
      <c r="L687" s="7" t="inlineStr">
        <is>
          <t>Verificado</t>
        </is>
      </c>
      <c r="M687" s="8" t="n">
        <v>1</v>
      </c>
      <c r="N687" s="9" t="n">
        <v>2149</v>
      </c>
      <c r="O687" s="9" t="n">
        <v>2149</v>
      </c>
      <c r="P687" s="9" t="n">
        <v>2149</v>
      </c>
      <c r="Q687" s="7" t="inlineStr">
        <is>
          <t>Sí</t>
        </is>
      </c>
      <c r="R687" s="9">
        <f>IF(N687="","",IF(Q687="Sí",ROUND(N687/1.18,2),N687))</f>
        <v/>
      </c>
      <c r="S687" s="7" t="inlineStr">
        <is>
          <t>2026-09-09</t>
        </is>
      </c>
      <c r="T687" s="5" t="inlineStr">
        <is>
          <t>1 cotización de proveedores</t>
        </is>
      </c>
    </row>
    <row r="688">
      <c r="A688" s="7" t="inlineStr">
        <is>
          <t>MAT-20-015</t>
        </is>
      </c>
      <c r="B688" s="7" t="inlineStr">
        <is>
          <t>Materiales</t>
        </is>
      </c>
      <c r="C688" s="7" t="inlineStr">
        <is>
          <t>Angulares, planchuelas y barras</t>
        </is>
      </c>
      <c r="D688" s="5" t="inlineStr">
        <is>
          <t>Angular de hierro negro 2 1/2" x 1/4" x 20 pies</t>
        </is>
      </c>
      <c r="E688" s="5" t="inlineStr">
        <is>
          <t>Perfil L de acero al carbono · 2 1/2" x 1/4" · barra de 20 pies</t>
        </is>
      </c>
      <c r="F688" s="5" t="inlineStr">
        <is>
          <t>Material retirado en almacén</t>
        </is>
      </c>
      <c r="G688" s="5" t="inlineStr">
        <is>
          <t>perfil L, ángulo de hierro, angular</t>
        </is>
      </c>
      <c r="H688" s="7" t="inlineStr">
        <is>
          <t>unidad</t>
        </is>
      </c>
      <c r="I688" s="7" t="inlineStr">
        <is>
          <t>Estructura</t>
        </is>
      </c>
      <c r="J688" s="7" t="inlineStr">
        <is>
          <t>estandar</t>
        </is>
      </c>
      <c r="K688" s="7" t="inlineStr">
        <is>
          <t>importado</t>
        </is>
      </c>
      <c r="L688" s="7" t="inlineStr">
        <is>
          <t>Verificado</t>
        </is>
      </c>
      <c r="M688" s="8" t="n">
        <v>2</v>
      </c>
      <c r="N688" s="9" t="n">
        <v>3053.96</v>
      </c>
      <c r="O688" s="9" t="n">
        <v>2870</v>
      </c>
      <c r="P688" s="9" t="n">
        <v>3237.92</v>
      </c>
      <c r="Q688" s="7" t="inlineStr">
        <is>
          <t>Sí</t>
        </is>
      </c>
      <c r="R688" s="9">
        <f>IF(N688="","",IF(Q688="Sí",ROUND(N688/1.18,2),N688))</f>
        <v/>
      </c>
      <c r="S688" s="7" t="inlineStr">
        <is>
          <t>2026-09-09</t>
        </is>
      </c>
      <c r="T688" s="5" t="inlineStr">
        <is>
          <t>2 cotizaciones de proveedores</t>
        </is>
      </c>
    </row>
    <row r="689">
      <c r="A689" s="7" t="inlineStr">
        <is>
          <t>MAT-20-016</t>
        </is>
      </c>
      <c r="B689" s="7" t="inlineStr">
        <is>
          <t>Materiales</t>
        </is>
      </c>
      <c r="C689" s="7" t="inlineStr">
        <is>
          <t>Angulares, planchuelas y barras</t>
        </is>
      </c>
      <c r="D689" s="5" t="inlineStr">
        <is>
          <t>Angular de hierro negro 2 1/2" x 3/8" x 20 pies</t>
        </is>
      </c>
      <c r="E689" s="5" t="inlineStr">
        <is>
          <t>Perfil L de acero al carbono · 2 1/2" x 3/8" · barra de 20 pies</t>
        </is>
      </c>
      <c r="F689" s="5" t="inlineStr">
        <is>
          <t>Material retirado en almacén</t>
        </is>
      </c>
      <c r="G689" s="5" t="inlineStr">
        <is>
          <t>perfil L, ángulo de hierro, angular</t>
        </is>
      </c>
      <c r="H689" s="7" t="inlineStr">
        <is>
          <t>unidad</t>
        </is>
      </c>
      <c r="I689" s="7" t="inlineStr">
        <is>
          <t>Estructura</t>
        </is>
      </c>
      <c r="J689" s="7" t="inlineStr">
        <is>
          <t>estandar</t>
        </is>
      </c>
      <c r="K689" s="7" t="inlineStr">
        <is>
          <t>importado</t>
        </is>
      </c>
      <c r="L689" s="7" t="inlineStr">
        <is>
          <t>Verificado</t>
        </is>
      </c>
      <c r="M689" s="8" t="n">
        <v>1</v>
      </c>
      <c r="N689" s="9" t="n">
        <v>4130</v>
      </c>
      <c r="O689" s="9" t="n">
        <v>4130</v>
      </c>
      <c r="P689" s="9" t="n">
        <v>4130</v>
      </c>
      <c r="Q689" s="7" t="inlineStr">
        <is>
          <t>Sí</t>
        </is>
      </c>
      <c r="R689" s="9">
        <f>IF(N689="","",IF(Q689="Sí",ROUND(N689/1.18,2),N689))</f>
        <v/>
      </c>
      <c r="S689" s="7" t="inlineStr">
        <is>
          <t>2026-09-09</t>
        </is>
      </c>
      <c r="T689" s="5" t="inlineStr">
        <is>
          <t>1 cotización de proveedores</t>
        </is>
      </c>
    </row>
    <row r="690">
      <c r="A690" s="7" t="inlineStr">
        <is>
          <t>MAT-20-017</t>
        </is>
      </c>
      <c r="B690" s="7" t="inlineStr">
        <is>
          <t>Materiales</t>
        </is>
      </c>
      <c r="C690" s="7" t="inlineStr">
        <is>
          <t>Angulares, planchuelas y barras</t>
        </is>
      </c>
      <c r="D690" s="5" t="inlineStr">
        <is>
          <t>Angular de hierro negro 3" x 1/4" x 20 pies</t>
        </is>
      </c>
      <c r="E690" s="5" t="inlineStr">
        <is>
          <t>Perfil L de acero al carbono · 3" x 1/4" · barra de 20 pies</t>
        </is>
      </c>
      <c r="F690" s="5" t="inlineStr">
        <is>
          <t>Material retirado en almacén</t>
        </is>
      </c>
      <c r="G690" s="5" t="inlineStr">
        <is>
          <t>perfil L, ángulo de hierro, angular</t>
        </is>
      </c>
      <c r="H690" s="7" t="inlineStr">
        <is>
          <t>unidad</t>
        </is>
      </c>
      <c r="I690" s="7" t="inlineStr">
        <is>
          <t>Estructura</t>
        </is>
      </c>
      <c r="J690" s="7" t="inlineStr">
        <is>
          <t>estandar</t>
        </is>
      </c>
      <c r="K690" s="7" t="inlineStr">
        <is>
          <t>importado</t>
        </is>
      </c>
      <c r="L690" s="7" t="inlineStr">
        <is>
          <t>Verificado</t>
        </is>
      </c>
      <c r="M690" s="8" t="n">
        <v>2</v>
      </c>
      <c r="N690" s="9" t="n">
        <v>3559.93</v>
      </c>
      <c r="O690" s="9" t="n">
        <v>3430</v>
      </c>
      <c r="P690" s="9" t="n">
        <v>3689.86</v>
      </c>
      <c r="Q690" s="7" t="inlineStr">
        <is>
          <t>Sí</t>
        </is>
      </c>
      <c r="R690" s="9">
        <f>IF(N690="","",IF(Q690="Sí",ROUND(N690/1.18,2),N690))</f>
        <v/>
      </c>
      <c r="S690" s="7" t="inlineStr">
        <is>
          <t>2026-09-09</t>
        </is>
      </c>
      <c r="T690" s="5" t="inlineStr">
        <is>
          <t>2 cotizaciones de proveedores</t>
        </is>
      </c>
    </row>
    <row r="691">
      <c r="A691" s="7" t="inlineStr">
        <is>
          <t>MAT-20-018</t>
        </is>
      </c>
      <c r="B691" s="7" t="inlineStr">
        <is>
          <t>Materiales</t>
        </is>
      </c>
      <c r="C691" s="7" t="inlineStr">
        <is>
          <t>Angulares, planchuelas y barras</t>
        </is>
      </c>
      <c r="D691" s="5" t="inlineStr">
        <is>
          <t>Angular de hierro negro 3" x 3/8" x 20 pies</t>
        </is>
      </c>
      <c r="E691" s="5" t="inlineStr">
        <is>
          <t>Perfil L de acero al carbono · 3" x 3/8" · barra de 20 pies</t>
        </is>
      </c>
      <c r="F691" s="5" t="inlineStr">
        <is>
          <t>Material retirado en almacén</t>
        </is>
      </c>
      <c r="G691" s="5" t="inlineStr">
        <is>
          <t>perfil L, ángulo de hierro, angular</t>
        </is>
      </c>
      <c r="H691" s="7" t="inlineStr">
        <is>
          <t>unidad</t>
        </is>
      </c>
      <c r="I691" s="7" t="inlineStr">
        <is>
          <t>Estructura</t>
        </is>
      </c>
      <c r="J691" s="7" t="inlineStr">
        <is>
          <t>estandar</t>
        </is>
      </c>
      <c r="K691" s="7" t="inlineStr">
        <is>
          <t>importado</t>
        </is>
      </c>
      <c r="L691" s="7" t="inlineStr">
        <is>
          <t>Verificado</t>
        </is>
      </c>
      <c r="M691" s="8" t="n">
        <v>1</v>
      </c>
      <c r="N691" s="9" t="n">
        <v>5622.2</v>
      </c>
      <c r="O691" s="9" t="n">
        <v>5622.2</v>
      </c>
      <c r="P691" s="9" t="n">
        <v>5622.2</v>
      </c>
      <c r="Q691" s="7" t="inlineStr">
        <is>
          <t>Sí</t>
        </is>
      </c>
      <c r="R691" s="9">
        <f>IF(N691="","",IF(Q691="Sí",ROUND(N691/1.18,2),N691))</f>
        <v/>
      </c>
      <c r="S691" s="7" t="inlineStr">
        <is>
          <t>2026-09-09</t>
        </is>
      </c>
      <c r="T691" s="5" t="inlineStr">
        <is>
          <t>1 cotización de proveedores</t>
        </is>
      </c>
    </row>
    <row r="692">
      <c r="A692" s="7" t="inlineStr">
        <is>
          <t>MAT-20-019</t>
        </is>
      </c>
      <c r="B692" s="7" t="inlineStr">
        <is>
          <t>Materiales</t>
        </is>
      </c>
      <c r="C692" s="7" t="inlineStr">
        <is>
          <t>Angulares, planchuelas y barras</t>
        </is>
      </c>
      <c r="D692" s="5" t="inlineStr">
        <is>
          <t>Angular de hierro negro 4" x 1/4" x 20 pies</t>
        </is>
      </c>
      <c r="E692" s="5" t="inlineStr">
        <is>
          <t>Perfil L de acero al carbono · 4" x 1/4" · barra de 20 pies</t>
        </is>
      </c>
      <c r="F692" s="5" t="inlineStr">
        <is>
          <t>Material retirado en almacén</t>
        </is>
      </c>
      <c r="G692" s="5" t="inlineStr">
        <is>
          <t>perfil L, ángulo de hierro, angular</t>
        </is>
      </c>
      <c r="H692" s="7" t="inlineStr">
        <is>
          <t>unidad</t>
        </is>
      </c>
      <c r="I692" s="7" t="inlineStr">
        <is>
          <t>Estructura</t>
        </is>
      </c>
      <c r="J692" s="7" t="inlineStr">
        <is>
          <t>estandar</t>
        </is>
      </c>
      <c r="K692" s="7" t="inlineStr">
        <is>
          <t>importado</t>
        </is>
      </c>
      <c r="L692" s="7" t="inlineStr">
        <is>
          <t>Verificado</t>
        </is>
      </c>
      <c r="M692" s="8" t="n">
        <v>2</v>
      </c>
      <c r="N692" s="9" t="n">
        <v>5189.41</v>
      </c>
      <c r="O692" s="9" t="n">
        <v>4117.73</v>
      </c>
      <c r="P692" s="9" t="n">
        <v>6261.08</v>
      </c>
      <c r="Q692" s="7" t="inlineStr">
        <is>
          <t>Sí</t>
        </is>
      </c>
      <c r="R692" s="9">
        <f>IF(N692="","",IF(Q692="Sí",ROUND(N692/1.18,2),N692))</f>
        <v/>
      </c>
      <c r="S692" s="7" t="inlineStr">
        <is>
          <t>2026-09-09</t>
        </is>
      </c>
      <c r="T692" s="5" t="inlineStr">
        <is>
          <t>2 cotizaciones de proveedores</t>
        </is>
      </c>
    </row>
    <row r="693">
      <c r="A693" s="7" t="inlineStr">
        <is>
          <t>MAT-20-020</t>
        </is>
      </c>
      <c r="B693" s="7" t="inlineStr">
        <is>
          <t>Materiales</t>
        </is>
      </c>
      <c r="C693" s="7" t="inlineStr">
        <is>
          <t>Angulares, planchuelas y barras</t>
        </is>
      </c>
      <c r="D693" s="5" t="inlineStr">
        <is>
          <t>Angular de hierro negro 4" x 1/2" x 20 pies</t>
        </is>
      </c>
      <c r="E693" s="5" t="inlineStr">
        <is>
          <t>Perfil L de acero al carbono · 4" x 1/2" · barra de 20 pies</t>
        </is>
      </c>
      <c r="F693" s="5" t="inlineStr">
        <is>
          <t>Material retirado en almacén</t>
        </is>
      </c>
      <c r="G693" s="5" t="inlineStr">
        <is>
          <t>perfil L, ángulo de hierro, angular</t>
        </is>
      </c>
      <c r="H693" s="7" t="inlineStr">
        <is>
          <t>unidad</t>
        </is>
      </c>
      <c r="I693" s="7" t="inlineStr">
        <is>
          <t>Estructura</t>
        </is>
      </c>
      <c r="J693" s="7" t="inlineStr">
        <is>
          <t>estandar</t>
        </is>
      </c>
      <c r="K693" s="7" t="inlineStr">
        <is>
          <t>importado</t>
        </is>
      </c>
      <c r="L693" s="7" t="inlineStr">
        <is>
          <t>Verificado</t>
        </is>
      </c>
      <c r="M693" s="8" t="n">
        <v>1</v>
      </c>
      <c r="N693" s="9" t="n">
        <v>9995.309999999999</v>
      </c>
      <c r="O693" s="9" t="n">
        <v>9995.309999999999</v>
      </c>
      <c r="P693" s="9" t="n">
        <v>9995.309999999999</v>
      </c>
      <c r="Q693" s="7" t="inlineStr">
        <is>
          <t>Sí</t>
        </is>
      </c>
      <c r="R693" s="9">
        <f>IF(N693="","",IF(Q693="Sí",ROUND(N693/1.18,2),N693))</f>
        <v/>
      </c>
      <c r="S693" s="7" t="inlineStr">
        <is>
          <t>2026-09-09</t>
        </is>
      </c>
      <c r="T693" s="5" t="inlineStr">
        <is>
          <t>1 cotización de proveedores</t>
        </is>
      </c>
    </row>
    <row r="694">
      <c r="A694" s="7" t="inlineStr">
        <is>
          <t>MAT-20-021</t>
        </is>
      </c>
      <c r="B694" s="7" t="inlineStr">
        <is>
          <t>Materiales</t>
        </is>
      </c>
      <c r="C694" s="7" t="inlineStr">
        <is>
          <t>Angulares, planchuelas y barras</t>
        </is>
      </c>
      <c r="D694" s="5" t="inlineStr">
        <is>
          <t>Angular perforado, 1-1/2X1-1/2"X10'</t>
        </is>
      </c>
      <c r="E694" s="5" t="inlineStr"/>
      <c r="F694" s="5" t="inlineStr">
        <is>
          <t>Material retirado en almacén</t>
        </is>
      </c>
      <c r="G694" s="5" t="inlineStr">
        <is>
          <t>angular perforado</t>
        </is>
      </c>
      <c r="H694" s="7" t="inlineStr">
        <is>
          <t>unidad</t>
        </is>
      </c>
      <c r="I694" s="7" t="inlineStr">
        <is>
          <t>Estructura</t>
        </is>
      </c>
      <c r="J694" s="7" t="inlineStr">
        <is>
          <t>estandar</t>
        </is>
      </c>
      <c r="K694" s="7" t="inlineStr">
        <is>
          <t>importado</t>
        </is>
      </c>
      <c r="L694" s="7" t="inlineStr">
        <is>
          <t>Verificado</t>
        </is>
      </c>
      <c r="M694" s="8" t="n">
        <v>1</v>
      </c>
      <c r="N694" s="9" t="n">
        <v>425</v>
      </c>
      <c r="O694" s="9" t="n">
        <v>425</v>
      </c>
      <c r="P694" s="9" t="n">
        <v>425</v>
      </c>
      <c r="Q694" s="7" t="inlineStr">
        <is>
          <t>Sí</t>
        </is>
      </c>
      <c r="R694" s="9">
        <f>IF(N694="","",IF(Q694="Sí",ROUND(N694/1.18,2),N694))</f>
        <v/>
      </c>
      <c r="S694" s="7" t="inlineStr">
        <is>
          <t>2026-09-09</t>
        </is>
      </c>
      <c r="T694" s="5" t="inlineStr">
        <is>
          <t>1 cotización de proveedores</t>
        </is>
      </c>
      <c r="AI694" s="4" t="inlineStr">
        <is>
          <t>1-1/2X1-1/2"X10'</t>
        </is>
      </c>
    </row>
    <row r="695">
      <c r="A695" s="7" t="inlineStr">
        <is>
          <t>MAT-20-022</t>
        </is>
      </c>
      <c r="B695" s="7" t="inlineStr">
        <is>
          <t>Materiales</t>
        </is>
      </c>
      <c r="C695" s="7" t="inlineStr">
        <is>
          <t>Angulares, planchuelas y barras</t>
        </is>
      </c>
      <c r="D695" s="5" t="inlineStr">
        <is>
          <t>Angular perforado, 1-1/2X1-1/2"X8'</t>
        </is>
      </c>
      <c r="E695" s="5" t="inlineStr"/>
      <c r="F695" s="5" t="inlineStr">
        <is>
          <t>Material retirado en almacén</t>
        </is>
      </c>
      <c r="G695" s="5" t="inlineStr">
        <is>
          <t>angular perforado</t>
        </is>
      </c>
      <c r="H695" s="7" t="inlineStr">
        <is>
          <t>unidad</t>
        </is>
      </c>
      <c r="I695" s="7" t="inlineStr">
        <is>
          <t>Estructura</t>
        </is>
      </c>
      <c r="J695" s="7" t="inlineStr">
        <is>
          <t>estandar</t>
        </is>
      </c>
      <c r="K695" s="7" t="inlineStr">
        <is>
          <t>importado</t>
        </is>
      </c>
      <c r="L695" s="7" t="inlineStr">
        <is>
          <t>Verificado</t>
        </is>
      </c>
      <c r="M695" s="8" t="n">
        <v>1</v>
      </c>
      <c r="N695" s="9" t="n">
        <v>360</v>
      </c>
      <c r="O695" s="9" t="n">
        <v>360</v>
      </c>
      <c r="P695" s="9" t="n">
        <v>360</v>
      </c>
      <c r="Q695" s="7" t="inlineStr">
        <is>
          <t>Sí</t>
        </is>
      </c>
      <c r="R695" s="9">
        <f>IF(N695="","",IF(Q695="Sí",ROUND(N695/1.18,2),N695))</f>
        <v/>
      </c>
      <c r="S695" s="7" t="inlineStr">
        <is>
          <t>2026-09-09</t>
        </is>
      </c>
      <c r="T695" s="5" t="inlineStr">
        <is>
          <t>1 cotización de proveedores</t>
        </is>
      </c>
      <c r="AI695" s="4" t="inlineStr">
        <is>
          <t>1-1/2X1-1/2"X8'</t>
        </is>
      </c>
    </row>
    <row r="696">
      <c r="A696" s="7" t="inlineStr">
        <is>
          <t>MAT-20-023</t>
        </is>
      </c>
      <c r="B696" s="7" t="inlineStr">
        <is>
          <t>Materiales</t>
        </is>
      </c>
      <c r="C696" s="7" t="inlineStr">
        <is>
          <t>Angulares, planchuelas y barras</t>
        </is>
      </c>
      <c r="D696" s="5" t="inlineStr">
        <is>
          <t>Planchuela de hierro negro 1/2" x 1/8" x 20 pies</t>
        </is>
      </c>
      <c r="E696" s="5" t="inlineStr">
        <is>
          <t>Pletina de acero al carbono · 1/2" x 1/8" · barra de 20 pies</t>
        </is>
      </c>
      <c r="F696" s="5" t="inlineStr">
        <is>
          <t>Material retirado en almacén</t>
        </is>
      </c>
      <c r="G696" s="5" t="inlineStr">
        <is>
          <t>pletina, fleje de hierro, planchuela</t>
        </is>
      </c>
      <c r="H696" s="7" t="inlineStr">
        <is>
          <t>unidad</t>
        </is>
      </c>
      <c r="I696" s="7" t="inlineStr">
        <is>
          <t>Estructura</t>
        </is>
      </c>
      <c r="J696" s="7" t="inlineStr">
        <is>
          <t>estandar</t>
        </is>
      </c>
      <c r="K696" s="7" t="inlineStr">
        <is>
          <t>importado</t>
        </is>
      </c>
      <c r="L696" s="7" t="inlineStr">
        <is>
          <t>Verificado</t>
        </is>
      </c>
      <c r="M696" s="8" t="n">
        <v>1</v>
      </c>
      <c r="N696" s="9" t="n">
        <v>141.64</v>
      </c>
      <c r="O696" s="9" t="n">
        <v>141.64</v>
      </c>
      <c r="P696" s="9" t="n">
        <v>141.64</v>
      </c>
      <c r="Q696" s="7" t="inlineStr">
        <is>
          <t>Sí</t>
        </is>
      </c>
      <c r="R696" s="9">
        <f>IF(N696="","",IF(Q696="Sí",ROUND(N696/1.18,2),N696))</f>
        <v/>
      </c>
      <c r="S696" s="7" t="inlineStr">
        <is>
          <t>2026-09-09</t>
        </is>
      </c>
      <c r="T696" s="5" t="inlineStr">
        <is>
          <t>1 cotización de proveedores</t>
        </is>
      </c>
    </row>
    <row r="697">
      <c r="A697" s="7" t="inlineStr">
        <is>
          <t>MAT-20-024</t>
        </is>
      </c>
      <c r="B697" s="7" t="inlineStr">
        <is>
          <t>Materiales</t>
        </is>
      </c>
      <c r="C697" s="7" t="inlineStr">
        <is>
          <t>Angulares, planchuelas y barras</t>
        </is>
      </c>
      <c r="D697" s="5" t="inlineStr">
        <is>
          <t>Planchuela de hierro negro 1/2" x 3/16" x 20 pies</t>
        </is>
      </c>
      <c r="E697" s="5" t="inlineStr">
        <is>
          <t>Pletina de acero al carbono · 1/2" x 3/16" · barra de 20 pies</t>
        </is>
      </c>
      <c r="F697" s="5" t="inlineStr">
        <is>
          <t>Material retirado en almacén</t>
        </is>
      </c>
      <c r="G697" s="5" t="inlineStr">
        <is>
          <t>pletina, fleje de hierro, planchuela</t>
        </is>
      </c>
      <c r="H697" s="7" t="inlineStr">
        <is>
          <t>unidad</t>
        </is>
      </c>
      <c r="I697" s="7" t="inlineStr">
        <is>
          <t>Estructura</t>
        </is>
      </c>
      <c r="J697" s="7" t="inlineStr">
        <is>
          <t>estandar</t>
        </is>
      </c>
      <c r="K697" s="7" t="inlineStr">
        <is>
          <t>importado</t>
        </is>
      </c>
      <c r="L697" s="7" t="inlineStr">
        <is>
          <t>Verificado</t>
        </is>
      </c>
      <c r="M697" s="8" t="n">
        <v>1</v>
      </c>
      <c r="N697" s="9" t="n">
        <v>249.92</v>
      </c>
      <c r="O697" s="9" t="n">
        <v>249.92</v>
      </c>
      <c r="P697" s="9" t="n">
        <v>249.92</v>
      </c>
      <c r="Q697" s="7" t="inlineStr">
        <is>
          <t>Sí</t>
        </is>
      </c>
      <c r="R697" s="9">
        <f>IF(N697="","",IF(Q697="Sí",ROUND(N697/1.18,2),N697))</f>
        <v/>
      </c>
      <c r="S697" s="7" t="inlineStr">
        <is>
          <t>2026-09-09</t>
        </is>
      </c>
      <c r="T697" s="5" t="inlineStr">
        <is>
          <t>1 cotización de proveedores</t>
        </is>
      </c>
    </row>
    <row r="698">
      <c r="A698" s="7" t="inlineStr">
        <is>
          <t>MAT-20-025</t>
        </is>
      </c>
      <c r="B698" s="7" t="inlineStr">
        <is>
          <t>Materiales</t>
        </is>
      </c>
      <c r="C698" s="7" t="inlineStr">
        <is>
          <t>Angulares, planchuelas y barras</t>
        </is>
      </c>
      <c r="D698" s="5" t="inlineStr">
        <is>
          <t>Planchuela de hierro negro 1/2" x 1/4" x 20 pies</t>
        </is>
      </c>
      <c r="E698" s="5" t="inlineStr">
        <is>
          <t>Pletina de acero al carbono · 1/2" x 1/4" · barra de 20 pies</t>
        </is>
      </c>
      <c r="F698" s="5" t="inlineStr">
        <is>
          <t>Material retirado en almacén</t>
        </is>
      </c>
      <c r="G698" s="5" t="inlineStr">
        <is>
          <t>pletina, fleje de hierro, planchuela</t>
        </is>
      </c>
      <c r="H698" s="7" t="inlineStr">
        <is>
          <t>unidad</t>
        </is>
      </c>
      <c r="I698" s="7" t="inlineStr">
        <is>
          <t>Estructura</t>
        </is>
      </c>
      <c r="J698" s="7" t="inlineStr">
        <is>
          <t>estandar</t>
        </is>
      </c>
      <c r="K698" s="7" t="inlineStr">
        <is>
          <t>importado</t>
        </is>
      </c>
      <c r="L698" s="7" t="inlineStr">
        <is>
          <t>Verificado</t>
        </is>
      </c>
      <c r="M698" s="8" t="n">
        <v>1</v>
      </c>
      <c r="N698" s="9" t="n">
        <v>331.8</v>
      </c>
      <c r="O698" s="9" t="n">
        <v>331.8</v>
      </c>
      <c r="P698" s="9" t="n">
        <v>331.8</v>
      </c>
      <c r="Q698" s="7" t="inlineStr">
        <is>
          <t>Sí</t>
        </is>
      </c>
      <c r="R698" s="9">
        <f>IF(N698="","",IF(Q698="Sí",ROUND(N698/1.18,2),N698))</f>
        <v/>
      </c>
      <c r="S698" s="7" t="inlineStr">
        <is>
          <t>2026-09-09</t>
        </is>
      </c>
      <c r="T698" s="5" t="inlineStr">
        <is>
          <t>1 cotización de proveedores</t>
        </is>
      </c>
    </row>
    <row r="699">
      <c r="A699" s="7" t="inlineStr">
        <is>
          <t>MAT-20-026</t>
        </is>
      </c>
      <c r="B699" s="7" t="inlineStr">
        <is>
          <t>Materiales</t>
        </is>
      </c>
      <c r="C699" s="7" t="inlineStr">
        <is>
          <t>Angulares, planchuelas y barras</t>
        </is>
      </c>
      <c r="D699" s="5" t="inlineStr">
        <is>
          <t>Planchuela de hierro negro 3/4" x 1/8" x 20 pies</t>
        </is>
      </c>
      <c r="E699" s="5" t="inlineStr">
        <is>
          <t>Pletina de acero al carbono · 3/4" x 1/8" · barra de 20 pies</t>
        </is>
      </c>
      <c r="F699" s="5" t="inlineStr">
        <is>
          <t>Material retirado en almacén</t>
        </is>
      </c>
      <c r="G699" s="5" t="inlineStr">
        <is>
          <t>pletina, fleje de hierro, planchuela</t>
        </is>
      </c>
      <c r="H699" s="7" t="inlineStr">
        <is>
          <t>unidad</t>
        </is>
      </c>
      <c r="I699" s="7" t="inlineStr">
        <is>
          <t>Estructura</t>
        </is>
      </c>
      <c r="J699" s="7" t="inlineStr">
        <is>
          <t>estandar</t>
        </is>
      </c>
      <c r="K699" s="7" t="inlineStr">
        <is>
          <t>importado</t>
        </is>
      </c>
      <c r="L699" s="7" t="inlineStr">
        <is>
          <t>Verificado</t>
        </is>
      </c>
      <c r="M699" s="8" t="n">
        <v>1</v>
      </c>
      <c r="N699" s="9" t="n">
        <v>298.91</v>
      </c>
      <c r="O699" s="9" t="n">
        <v>298.91</v>
      </c>
      <c r="P699" s="9" t="n">
        <v>298.91</v>
      </c>
      <c r="Q699" s="7" t="inlineStr">
        <is>
          <t>Sí</t>
        </is>
      </c>
      <c r="R699" s="9">
        <f>IF(N699="","",IF(Q699="Sí",ROUND(N699/1.18,2),N699))</f>
        <v/>
      </c>
      <c r="S699" s="7" t="inlineStr">
        <is>
          <t>2026-09-09</t>
        </is>
      </c>
      <c r="T699" s="5" t="inlineStr">
        <is>
          <t>1 cotización de proveedores</t>
        </is>
      </c>
    </row>
    <row r="700">
      <c r="A700" s="7" t="inlineStr">
        <is>
          <t>MAT-20-027</t>
        </is>
      </c>
      <c r="B700" s="7" t="inlineStr">
        <is>
          <t>Materiales</t>
        </is>
      </c>
      <c r="C700" s="7" t="inlineStr">
        <is>
          <t>Angulares, planchuelas y barras</t>
        </is>
      </c>
      <c r="D700" s="5" t="inlineStr">
        <is>
          <t>Planchuela de hierro negro 3/4" x 3/16" x 20 pies</t>
        </is>
      </c>
      <c r="E700" s="5" t="inlineStr">
        <is>
          <t>Pletina de acero al carbono · 3/4" x 3/16" · barra de 20 pies</t>
        </is>
      </c>
      <c r="F700" s="5" t="inlineStr">
        <is>
          <t>Material retirado en almacén</t>
        </is>
      </c>
      <c r="G700" s="5" t="inlineStr">
        <is>
          <t>pletina, fleje de hierro, planchuela</t>
        </is>
      </c>
      <c r="H700" s="7" t="inlineStr">
        <is>
          <t>unidad</t>
        </is>
      </c>
      <c r="I700" s="7" t="inlineStr">
        <is>
          <t>Estructura</t>
        </is>
      </c>
      <c r="J700" s="7" t="inlineStr">
        <is>
          <t>estandar</t>
        </is>
      </c>
      <c r="K700" s="7" t="inlineStr">
        <is>
          <t>importado</t>
        </is>
      </c>
      <c r="L700" s="7" t="inlineStr">
        <is>
          <t>Verificado</t>
        </is>
      </c>
      <c r="M700" s="8" t="n">
        <v>1</v>
      </c>
      <c r="N700" s="9" t="n">
        <v>373</v>
      </c>
      <c r="O700" s="9" t="n">
        <v>373</v>
      </c>
      <c r="P700" s="9" t="n">
        <v>373</v>
      </c>
      <c r="Q700" s="7" t="inlineStr">
        <is>
          <t>Sí</t>
        </is>
      </c>
      <c r="R700" s="9">
        <f>IF(N700="","",IF(Q700="Sí",ROUND(N700/1.18,2),N700))</f>
        <v/>
      </c>
      <c r="S700" s="7" t="inlineStr">
        <is>
          <t>2026-09-09</t>
        </is>
      </c>
      <c r="T700" s="5" t="inlineStr">
        <is>
          <t>1 cotización de proveedores</t>
        </is>
      </c>
    </row>
    <row r="701">
      <c r="A701" s="7" t="inlineStr">
        <is>
          <t>MAT-20-028</t>
        </is>
      </c>
      <c r="B701" s="7" t="inlineStr">
        <is>
          <t>Materiales</t>
        </is>
      </c>
      <c r="C701" s="7" t="inlineStr">
        <is>
          <t>Angulares, planchuelas y barras</t>
        </is>
      </c>
      <c r="D701" s="5" t="inlineStr">
        <is>
          <t>Planchuela de hierro negro 3/4" x 1/4" x 20 pies</t>
        </is>
      </c>
      <c r="E701" s="5" t="inlineStr">
        <is>
          <t>Pletina de acero al carbono · 3/4" x 1/4" · barra de 20 pies</t>
        </is>
      </c>
      <c r="F701" s="5" t="inlineStr">
        <is>
          <t>Material retirado en almacén</t>
        </is>
      </c>
      <c r="G701" s="5" t="inlineStr">
        <is>
          <t>pletina, fleje de hierro, planchuela</t>
        </is>
      </c>
      <c r="H701" s="7" t="inlineStr">
        <is>
          <t>unidad</t>
        </is>
      </c>
      <c r="I701" s="7" t="inlineStr">
        <is>
          <t>Estructura</t>
        </is>
      </c>
      <c r="J701" s="7" t="inlineStr">
        <is>
          <t>estandar</t>
        </is>
      </c>
      <c r="K701" s="7" t="inlineStr">
        <is>
          <t>importado</t>
        </is>
      </c>
      <c r="L701" s="7" t="inlineStr">
        <is>
          <t>Verificado</t>
        </is>
      </c>
      <c r="M701" s="8" t="n">
        <v>1</v>
      </c>
      <c r="N701" s="9" t="n">
        <v>497.72</v>
      </c>
      <c r="O701" s="9" t="n">
        <v>497.72</v>
      </c>
      <c r="P701" s="9" t="n">
        <v>497.72</v>
      </c>
      <c r="Q701" s="7" t="inlineStr">
        <is>
          <t>Sí</t>
        </is>
      </c>
      <c r="R701" s="9">
        <f>IF(N701="","",IF(Q701="Sí",ROUND(N701/1.18,2),N701))</f>
        <v/>
      </c>
      <c r="S701" s="7" t="inlineStr">
        <is>
          <t>2026-09-09</t>
        </is>
      </c>
      <c r="T701" s="5" t="inlineStr">
        <is>
          <t>1 cotización de proveedores</t>
        </is>
      </c>
    </row>
    <row r="702">
      <c r="A702" s="7" t="inlineStr">
        <is>
          <t>MAT-20-029</t>
        </is>
      </c>
      <c r="B702" s="7" t="inlineStr">
        <is>
          <t>Materiales</t>
        </is>
      </c>
      <c r="C702" s="7" t="inlineStr">
        <is>
          <t>Angulares, planchuelas y barras</t>
        </is>
      </c>
      <c r="D702" s="5" t="inlineStr">
        <is>
          <t>Planchuela de hierro negro 1" x 1/8" x 20 pies</t>
        </is>
      </c>
      <c r="E702" s="5" t="inlineStr">
        <is>
          <t>Pletina de acero al carbono · 1" x 1/8" · barra de 20 pies</t>
        </is>
      </c>
      <c r="F702" s="5" t="inlineStr">
        <is>
          <t>Material retirado en almacén</t>
        </is>
      </c>
      <c r="G702" s="5" t="inlineStr">
        <is>
          <t>pletina, fleje de hierro, planchuela</t>
        </is>
      </c>
      <c r="H702" s="7" t="inlineStr">
        <is>
          <t>unidad</t>
        </is>
      </c>
      <c r="I702" s="7" t="inlineStr">
        <is>
          <t>Estructura</t>
        </is>
      </c>
      <c r="J702" s="7" t="inlineStr">
        <is>
          <t>estandar</t>
        </is>
      </c>
      <c r="K702" s="7" t="inlineStr">
        <is>
          <t>importado</t>
        </is>
      </c>
      <c r="L702" s="7" t="inlineStr">
        <is>
          <t>Verificado</t>
        </is>
      </c>
      <c r="M702" s="8" t="n">
        <v>1</v>
      </c>
      <c r="N702" s="9" t="n">
        <v>297.5</v>
      </c>
      <c r="O702" s="9" t="n">
        <v>297.5</v>
      </c>
      <c r="P702" s="9" t="n">
        <v>297.5</v>
      </c>
      <c r="Q702" s="7" t="inlineStr">
        <is>
          <t>Sí</t>
        </is>
      </c>
      <c r="R702" s="9">
        <f>IF(N702="","",IF(Q702="Sí",ROUND(N702/1.18,2),N702))</f>
        <v/>
      </c>
      <c r="S702" s="7" t="inlineStr">
        <is>
          <t>2026-09-09</t>
        </is>
      </c>
      <c r="T702" s="5" t="inlineStr">
        <is>
          <t>1 cotización de proveedores</t>
        </is>
      </c>
    </row>
    <row r="703">
      <c r="A703" s="7" t="inlineStr">
        <is>
          <t>MAT-20-030</t>
        </is>
      </c>
      <c r="B703" s="7" t="inlineStr">
        <is>
          <t>Materiales</t>
        </is>
      </c>
      <c r="C703" s="7" t="inlineStr">
        <is>
          <t>Angulares, planchuelas y barras</t>
        </is>
      </c>
      <c r="D703" s="5" t="inlineStr">
        <is>
          <t>Planchuela de hierro negro 1" x 3/16" x 20 pies</t>
        </is>
      </c>
      <c r="E703" s="5" t="inlineStr">
        <is>
          <t>Pletina de acero al carbono · 1" x 3/16" · barra de 20 pies</t>
        </is>
      </c>
      <c r="F703" s="5" t="inlineStr">
        <is>
          <t>Material retirado en almacén</t>
        </is>
      </c>
      <c r="G703" s="5" t="inlineStr">
        <is>
          <t>pletina, fleje de hierro, planchuela</t>
        </is>
      </c>
      <c r="H703" s="7" t="inlineStr">
        <is>
          <t>unidad</t>
        </is>
      </c>
      <c r="I703" s="7" t="inlineStr">
        <is>
          <t>Estructura</t>
        </is>
      </c>
      <c r="J703" s="7" t="inlineStr">
        <is>
          <t>estandar</t>
        </is>
      </c>
      <c r="K703" s="7" t="inlineStr">
        <is>
          <t>importado</t>
        </is>
      </c>
      <c r="L703" s="7" t="inlineStr">
        <is>
          <t>Verificado</t>
        </is>
      </c>
      <c r="M703" s="8" t="n">
        <v>1</v>
      </c>
      <c r="N703" s="9" t="n">
        <v>446.25</v>
      </c>
      <c r="O703" s="9" t="n">
        <v>446.25</v>
      </c>
      <c r="P703" s="9" t="n">
        <v>446.25</v>
      </c>
      <c r="Q703" s="7" t="inlineStr">
        <is>
          <t>Sí</t>
        </is>
      </c>
      <c r="R703" s="9">
        <f>IF(N703="","",IF(Q703="Sí",ROUND(N703/1.18,2),N703))</f>
        <v/>
      </c>
      <c r="S703" s="7" t="inlineStr">
        <is>
          <t>2026-09-09</t>
        </is>
      </c>
      <c r="T703" s="5" t="inlineStr">
        <is>
          <t>1 cotización de proveedores</t>
        </is>
      </c>
    </row>
    <row r="704">
      <c r="A704" s="7" t="inlineStr">
        <is>
          <t>MAT-20-031</t>
        </is>
      </c>
      <c r="B704" s="7" t="inlineStr">
        <is>
          <t>Materiales</t>
        </is>
      </c>
      <c r="C704" s="7" t="inlineStr">
        <is>
          <t>Angulares, planchuelas y barras</t>
        </is>
      </c>
      <c r="D704" s="5" t="inlineStr">
        <is>
          <t>Planchuela de hierro negro 1" x 1/4" x 20 pies</t>
        </is>
      </c>
      <c r="E704" s="5" t="inlineStr">
        <is>
          <t>Pletina de acero al carbono · 1" x 1/4" · barra de 20 pies</t>
        </is>
      </c>
      <c r="F704" s="5" t="inlineStr">
        <is>
          <t>Material retirado en almacén</t>
        </is>
      </c>
      <c r="G704" s="5" t="inlineStr">
        <is>
          <t>pletina, fleje de hierro, planchuela</t>
        </is>
      </c>
      <c r="H704" s="7" t="inlineStr">
        <is>
          <t>unidad</t>
        </is>
      </c>
      <c r="I704" s="7" t="inlineStr">
        <is>
          <t>Estructura</t>
        </is>
      </c>
      <c r="J704" s="7" t="inlineStr">
        <is>
          <t>estandar</t>
        </is>
      </c>
      <c r="K704" s="7" t="inlineStr">
        <is>
          <t>importado</t>
        </is>
      </c>
      <c r="L704" s="7" t="inlineStr">
        <is>
          <t>Verificado</t>
        </is>
      </c>
      <c r="M704" s="8" t="n">
        <v>1</v>
      </c>
      <c r="N704" s="9" t="n">
        <v>595</v>
      </c>
      <c r="O704" s="9" t="n">
        <v>595</v>
      </c>
      <c r="P704" s="9" t="n">
        <v>595</v>
      </c>
      <c r="Q704" s="7" t="inlineStr">
        <is>
          <t>Sí</t>
        </is>
      </c>
      <c r="R704" s="9">
        <f>IF(N704="","",IF(Q704="Sí",ROUND(N704/1.18,2),N704))</f>
        <v/>
      </c>
      <c r="S704" s="7" t="inlineStr">
        <is>
          <t>2026-09-09</t>
        </is>
      </c>
      <c r="T704" s="5" t="inlineStr">
        <is>
          <t>1 cotización de proveedores</t>
        </is>
      </c>
    </row>
    <row r="705">
      <c r="A705" s="7" t="inlineStr">
        <is>
          <t>MAT-20-032</t>
        </is>
      </c>
      <c r="B705" s="7" t="inlineStr">
        <is>
          <t>Materiales</t>
        </is>
      </c>
      <c r="C705" s="7" t="inlineStr">
        <is>
          <t>Angulares, planchuelas y barras</t>
        </is>
      </c>
      <c r="D705" s="5" t="inlineStr">
        <is>
          <t>Planchuela de hierro negro 1" x 1/2" x 20 pies</t>
        </is>
      </c>
      <c r="E705" s="5" t="inlineStr">
        <is>
          <t>Pletina de acero al carbono · 1" x 1/2" · barra de 20 pies</t>
        </is>
      </c>
      <c r="F705" s="5" t="inlineStr">
        <is>
          <t>Material retirado en almacén</t>
        </is>
      </c>
      <c r="G705" s="5" t="inlineStr">
        <is>
          <t>pletina, fleje de hierro, planchuela</t>
        </is>
      </c>
      <c r="H705" s="7" t="inlineStr">
        <is>
          <t>unidad</t>
        </is>
      </c>
      <c r="I705" s="7" t="inlineStr">
        <is>
          <t>Estructura</t>
        </is>
      </c>
      <c r="J705" s="7" t="inlineStr">
        <is>
          <t>estandar</t>
        </is>
      </c>
      <c r="K705" s="7" t="inlineStr">
        <is>
          <t>importado</t>
        </is>
      </c>
      <c r="L705" s="7" t="inlineStr">
        <is>
          <t>Verificado</t>
        </is>
      </c>
      <c r="M705" s="8" t="n">
        <v>1</v>
      </c>
      <c r="N705" s="9" t="n">
        <v>1327.5</v>
      </c>
      <c r="O705" s="9" t="n">
        <v>1327.5</v>
      </c>
      <c r="P705" s="9" t="n">
        <v>1327.5</v>
      </c>
      <c r="Q705" s="7" t="inlineStr">
        <is>
          <t>Sí</t>
        </is>
      </c>
      <c r="R705" s="9">
        <f>IF(N705="","",IF(Q705="Sí",ROUND(N705/1.18,2),N705))</f>
        <v/>
      </c>
      <c r="S705" s="7" t="inlineStr">
        <is>
          <t>2026-09-09</t>
        </is>
      </c>
      <c r="T705" s="5" t="inlineStr">
        <is>
          <t>1 cotización de proveedores</t>
        </is>
      </c>
    </row>
    <row r="706">
      <c r="A706" s="7" t="inlineStr">
        <is>
          <t>MAT-20-033</t>
        </is>
      </c>
      <c r="B706" s="7" t="inlineStr">
        <is>
          <t>Materiales</t>
        </is>
      </c>
      <c r="C706" s="7" t="inlineStr">
        <is>
          <t>Angulares, planchuelas y barras</t>
        </is>
      </c>
      <c r="D706" s="5" t="inlineStr">
        <is>
          <t>Planchuela de hierro negro 1 1/4" x 1/8" x 20 pies</t>
        </is>
      </c>
      <c r="E706" s="5" t="inlineStr">
        <is>
          <t>Pletina de acero al carbono · 1 1/4" x 1/8" · barra de 20 pies</t>
        </is>
      </c>
      <c r="F706" s="5" t="inlineStr">
        <is>
          <t>Material retirado en almacén</t>
        </is>
      </c>
      <c r="G706" s="5" t="inlineStr">
        <is>
          <t>pletina, fleje de hierro, planchuela</t>
        </is>
      </c>
      <c r="H706" s="7" t="inlineStr">
        <is>
          <t>unidad</t>
        </is>
      </c>
      <c r="I706" s="7" t="inlineStr">
        <is>
          <t>Estructura</t>
        </is>
      </c>
      <c r="J706" s="7" t="inlineStr">
        <is>
          <t>estandar</t>
        </is>
      </c>
      <c r="K706" s="7" t="inlineStr">
        <is>
          <t>importado</t>
        </is>
      </c>
      <c r="L706" s="7" t="inlineStr">
        <is>
          <t>Verificado</t>
        </is>
      </c>
      <c r="M706" s="8" t="n">
        <v>1</v>
      </c>
      <c r="N706" s="9" t="n">
        <v>415.35</v>
      </c>
      <c r="O706" s="9" t="n">
        <v>415.35</v>
      </c>
      <c r="P706" s="9" t="n">
        <v>415.35</v>
      </c>
      <c r="Q706" s="7" t="inlineStr">
        <is>
          <t>Sí</t>
        </is>
      </c>
      <c r="R706" s="9">
        <f>IF(N706="","",IF(Q706="Sí",ROUND(N706/1.18,2),N706))</f>
        <v/>
      </c>
      <c r="S706" s="7" t="inlineStr">
        <is>
          <t>2026-09-09</t>
        </is>
      </c>
      <c r="T706" s="5" t="inlineStr">
        <is>
          <t>1 cotización de proveedores</t>
        </is>
      </c>
    </row>
    <row r="707">
      <c r="A707" s="7" t="inlineStr">
        <is>
          <t>MAT-20-034</t>
        </is>
      </c>
      <c r="B707" s="7" t="inlineStr">
        <is>
          <t>Materiales</t>
        </is>
      </c>
      <c r="C707" s="7" t="inlineStr">
        <is>
          <t>Angulares, planchuelas y barras</t>
        </is>
      </c>
      <c r="D707" s="5" t="inlineStr">
        <is>
          <t>Planchuela de hierro negro 1 1/4" x 3/16" x 20 pies</t>
        </is>
      </c>
      <c r="E707" s="5" t="inlineStr">
        <is>
          <t>Pletina de acero al carbono · 1 1/4" x 3/16" · barra de 20 pies</t>
        </is>
      </c>
      <c r="F707" s="5" t="inlineStr">
        <is>
          <t>Material retirado en almacén</t>
        </is>
      </c>
      <c r="G707" s="5" t="inlineStr">
        <is>
          <t>pletina, fleje de hierro, planchuela</t>
        </is>
      </c>
      <c r="H707" s="7" t="inlineStr">
        <is>
          <t>unidad</t>
        </is>
      </c>
      <c r="I707" s="7" t="inlineStr">
        <is>
          <t>Estructura</t>
        </is>
      </c>
      <c r="J707" s="7" t="inlineStr">
        <is>
          <t>estandar</t>
        </is>
      </c>
      <c r="K707" s="7" t="inlineStr">
        <is>
          <t>importado</t>
        </is>
      </c>
      <c r="L707" s="7" t="inlineStr">
        <is>
          <t>Verificado</t>
        </is>
      </c>
      <c r="M707" s="8" t="n">
        <v>1</v>
      </c>
      <c r="N707" s="9" t="n">
        <v>614.58</v>
      </c>
      <c r="O707" s="9" t="n">
        <v>614.58</v>
      </c>
      <c r="P707" s="9" t="n">
        <v>614.58</v>
      </c>
      <c r="Q707" s="7" t="inlineStr">
        <is>
          <t>Sí</t>
        </is>
      </c>
      <c r="R707" s="9">
        <f>IF(N707="","",IF(Q707="Sí",ROUND(N707/1.18,2),N707))</f>
        <v/>
      </c>
      <c r="S707" s="7" t="inlineStr">
        <is>
          <t>2026-09-09</t>
        </is>
      </c>
      <c r="T707" s="5" t="inlineStr">
        <is>
          <t>1 cotización de proveedores</t>
        </is>
      </c>
    </row>
    <row r="708">
      <c r="A708" s="7" t="inlineStr">
        <is>
          <t>MAT-20-035</t>
        </is>
      </c>
      <c r="B708" s="7" t="inlineStr">
        <is>
          <t>Materiales</t>
        </is>
      </c>
      <c r="C708" s="7" t="inlineStr">
        <is>
          <t>Angulares, planchuelas y barras</t>
        </is>
      </c>
      <c r="D708" s="5" t="inlineStr">
        <is>
          <t>Planchuela de hierro negro 1 1/4" x 1/4" x 20 pies</t>
        </is>
      </c>
      <c r="E708" s="5" t="inlineStr">
        <is>
          <t>Pletina de acero al carbono · 1 1/4" x 1/4" · barra de 20 pies</t>
        </is>
      </c>
      <c r="F708" s="5" t="inlineStr">
        <is>
          <t>Material retirado en almacén</t>
        </is>
      </c>
      <c r="G708" s="5" t="inlineStr">
        <is>
          <t>pletina, fleje de hierro, planchuela</t>
        </is>
      </c>
      <c r="H708" s="7" t="inlineStr">
        <is>
          <t>unidad</t>
        </is>
      </c>
      <c r="I708" s="7" t="inlineStr">
        <is>
          <t>Estructura</t>
        </is>
      </c>
      <c r="J708" s="7" t="inlineStr">
        <is>
          <t>estandar</t>
        </is>
      </c>
      <c r="K708" s="7" t="inlineStr">
        <is>
          <t>importado</t>
        </is>
      </c>
      <c r="L708" s="7" t="inlineStr">
        <is>
          <t>Verificado</t>
        </is>
      </c>
      <c r="M708" s="8" t="n">
        <v>1</v>
      </c>
      <c r="N708" s="9" t="n">
        <v>745.5</v>
      </c>
      <c r="O708" s="9" t="n">
        <v>745.5</v>
      </c>
      <c r="P708" s="9" t="n">
        <v>745.5</v>
      </c>
      <c r="Q708" s="7" t="inlineStr">
        <is>
          <t>Sí</t>
        </is>
      </c>
      <c r="R708" s="9">
        <f>IF(N708="","",IF(Q708="Sí",ROUND(N708/1.18,2),N708))</f>
        <v/>
      </c>
      <c r="S708" s="7" t="inlineStr">
        <is>
          <t>2026-09-09</t>
        </is>
      </c>
      <c r="T708" s="5" t="inlineStr">
        <is>
          <t>1 cotización de proveedores</t>
        </is>
      </c>
    </row>
    <row r="709">
      <c r="A709" s="7" t="inlineStr">
        <is>
          <t>MAT-20-036</t>
        </is>
      </c>
      <c r="B709" s="7" t="inlineStr">
        <is>
          <t>Materiales</t>
        </is>
      </c>
      <c r="C709" s="7" t="inlineStr">
        <is>
          <t>Angulares, planchuelas y barras</t>
        </is>
      </c>
      <c r="D709" s="5" t="inlineStr">
        <is>
          <t>Planchuela de hierro negro 1 1/4" x 3/8" x 20 pies</t>
        </is>
      </c>
      <c r="E709" s="5" t="inlineStr">
        <is>
          <t>Pletina de acero al carbono · 1 1/4" x 3/8" · barra de 20 pies</t>
        </is>
      </c>
      <c r="F709" s="5" t="inlineStr">
        <is>
          <t>Material retirado en almacén</t>
        </is>
      </c>
      <c r="G709" s="5" t="inlineStr">
        <is>
          <t>pletina, fleje de hierro, planchuela</t>
        </is>
      </c>
      <c r="H709" s="7" t="inlineStr">
        <is>
          <t>unidad</t>
        </is>
      </c>
      <c r="I709" s="7" t="inlineStr">
        <is>
          <t>Estructura</t>
        </is>
      </c>
      <c r="J709" s="7" t="inlineStr">
        <is>
          <t>estandar</t>
        </is>
      </c>
      <c r="K709" s="7" t="inlineStr">
        <is>
          <t>importado</t>
        </is>
      </c>
      <c r="L709" s="7" t="inlineStr">
        <is>
          <t>Verificado</t>
        </is>
      </c>
      <c r="M709" s="8" t="n">
        <v>1</v>
      </c>
      <c r="N709" s="9" t="n">
        <v>1115.73</v>
      </c>
      <c r="O709" s="9" t="n">
        <v>1115.73</v>
      </c>
      <c r="P709" s="9" t="n">
        <v>1115.73</v>
      </c>
      <c r="Q709" s="7" t="inlineStr">
        <is>
          <t>Sí</t>
        </is>
      </c>
      <c r="R709" s="9">
        <f>IF(N709="","",IF(Q709="Sí",ROUND(N709/1.18,2),N709))</f>
        <v/>
      </c>
      <c r="S709" s="7" t="inlineStr">
        <is>
          <t>2026-09-09</t>
        </is>
      </c>
      <c r="T709" s="5" t="inlineStr">
        <is>
          <t>1 cotización de proveedores</t>
        </is>
      </c>
    </row>
    <row r="710">
      <c r="A710" s="7" t="inlineStr">
        <is>
          <t>MAT-20-037</t>
        </is>
      </c>
      <c r="B710" s="7" t="inlineStr">
        <is>
          <t>Materiales</t>
        </is>
      </c>
      <c r="C710" s="7" t="inlineStr">
        <is>
          <t>Angulares, planchuelas y barras</t>
        </is>
      </c>
      <c r="D710" s="5" t="inlineStr">
        <is>
          <t>Planchuela de hierro negro 1 1/2" x 1/8" x 20 pies</t>
        </is>
      </c>
      <c r="E710" s="5" t="inlineStr">
        <is>
          <t>Pletina de acero al carbono · 1 1/2" x 1/8" · barra de 20 pies</t>
        </is>
      </c>
      <c r="F710" s="5" t="inlineStr">
        <is>
          <t>Material retirado en almacén</t>
        </is>
      </c>
      <c r="G710" s="5" t="inlineStr">
        <is>
          <t>pletina, fleje de hierro, planchuela</t>
        </is>
      </c>
      <c r="H710" s="7" t="inlineStr">
        <is>
          <t>unidad</t>
        </is>
      </c>
      <c r="I710" s="7" t="inlineStr">
        <is>
          <t>Estructura</t>
        </is>
      </c>
      <c r="J710" s="7" t="inlineStr">
        <is>
          <t>estandar</t>
        </is>
      </c>
      <c r="K710" s="7" t="inlineStr">
        <is>
          <t>importado</t>
        </is>
      </c>
      <c r="L710" s="7" t="inlineStr">
        <is>
          <t>Verificado</t>
        </is>
      </c>
      <c r="M710" s="8" t="n">
        <v>1</v>
      </c>
      <c r="N710" s="9" t="n">
        <v>451.7</v>
      </c>
      <c r="O710" s="9" t="n">
        <v>451.7</v>
      </c>
      <c r="P710" s="9" t="n">
        <v>451.7</v>
      </c>
      <c r="Q710" s="7" t="inlineStr">
        <is>
          <t>Sí</t>
        </is>
      </c>
      <c r="R710" s="9">
        <f>IF(N710="","",IF(Q710="Sí",ROUND(N710/1.18,2),N710))</f>
        <v/>
      </c>
      <c r="S710" s="7" t="inlineStr">
        <is>
          <t>2026-09-09</t>
        </is>
      </c>
      <c r="T710" s="5" t="inlineStr">
        <is>
          <t>1 cotización de proveedores</t>
        </is>
      </c>
    </row>
    <row r="711">
      <c r="A711" s="7" t="inlineStr">
        <is>
          <t>MAT-20-038</t>
        </is>
      </c>
      <c r="B711" s="7" t="inlineStr">
        <is>
          <t>Materiales</t>
        </is>
      </c>
      <c r="C711" s="7" t="inlineStr">
        <is>
          <t>Angulares, planchuelas y barras</t>
        </is>
      </c>
      <c r="D711" s="5" t="inlineStr">
        <is>
          <t>Planchuela de hierro negro 1 1/2" x 3/16" x 20 pies</t>
        </is>
      </c>
      <c r="E711" s="5" t="inlineStr">
        <is>
          <t>Pletina de acero al carbono · 1 1/2" x 3/16" · barra de 20 pies</t>
        </is>
      </c>
      <c r="F711" s="5" t="inlineStr">
        <is>
          <t>Material retirado en almacén</t>
        </is>
      </c>
      <c r="G711" s="5" t="inlineStr">
        <is>
          <t>pletina, fleje de hierro, planchuela</t>
        </is>
      </c>
      <c r="H711" s="7" t="inlineStr">
        <is>
          <t>unidad</t>
        </is>
      </c>
      <c r="I711" s="7" t="inlineStr">
        <is>
          <t>Estructura</t>
        </is>
      </c>
      <c r="J711" s="7" t="inlineStr">
        <is>
          <t>estandar</t>
        </is>
      </c>
      <c r="K711" s="7" t="inlineStr">
        <is>
          <t>importado</t>
        </is>
      </c>
      <c r="L711" s="7" t="inlineStr">
        <is>
          <t>Verificado</t>
        </is>
      </c>
      <c r="M711" s="8" t="n">
        <v>1</v>
      </c>
      <c r="N711" s="9" t="n">
        <v>682.5</v>
      </c>
      <c r="O711" s="9" t="n">
        <v>682.5</v>
      </c>
      <c r="P711" s="9" t="n">
        <v>682.5</v>
      </c>
      <c r="Q711" s="7" t="inlineStr">
        <is>
          <t>Sí</t>
        </is>
      </c>
      <c r="R711" s="9">
        <f>IF(N711="","",IF(Q711="Sí",ROUND(N711/1.18,2),N711))</f>
        <v/>
      </c>
      <c r="S711" s="7" t="inlineStr">
        <is>
          <t>2026-09-09</t>
        </is>
      </c>
      <c r="T711" s="5" t="inlineStr">
        <is>
          <t>1 cotización de proveedores</t>
        </is>
      </c>
    </row>
    <row r="712">
      <c r="A712" s="7" t="inlineStr">
        <is>
          <t>MAT-20-039</t>
        </is>
      </c>
      <c r="B712" s="7" t="inlineStr">
        <is>
          <t>Materiales</t>
        </is>
      </c>
      <c r="C712" s="7" t="inlineStr">
        <is>
          <t>Angulares, planchuelas y barras</t>
        </is>
      </c>
      <c r="D712" s="5" t="inlineStr">
        <is>
          <t>Planchuela de hierro negro 1 1/2" x 1/4" x 20 pies</t>
        </is>
      </c>
      <c r="E712" s="5" t="inlineStr">
        <is>
          <t>Pletina de acero al carbono · 1 1/2" x 1/4" · barra de 20 pies</t>
        </is>
      </c>
      <c r="F712" s="5" t="inlineStr">
        <is>
          <t>Material retirado en almacén</t>
        </is>
      </c>
      <c r="G712" s="5" t="inlineStr">
        <is>
          <t>pletina, fleje de hierro, planchuela</t>
        </is>
      </c>
      <c r="H712" s="7" t="inlineStr">
        <is>
          <t>unidad</t>
        </is>
      </c>
      <c r="I712" s="7" t="inlineStr">
        <is>
          <t>Estructura</t>
        </is>
      </c>
      <c r="J712" s="7" t="inlineStr">
        <is>
          <t>estandar</t>
        </is>
      </c>
      <c r="K712" s="7" t="inlineStr">
        <is>
          <t>importado</t>
        </is>
      </c>
      <c r="L712" s="7" t="inlineStr">
        <is>
          <t>Verificado</t>
        </is>
      </c>
      <c r="M712" s="8" t="n">
        <v>1</v>
      </c>
      <c r="N712" s="9" t="n">
        <v>892.5</v>
      </c>
      <c r="O712" s="9" t="n">
        <v>892.5</v>
      </c>
      <c r="P712" s="9" t="n">
        <v>892.5</v>
      </c>
      <c r="Q712" s="7" t="inlineStr">
        <is>
          <t>Sí</t>
        </is>
      </c>
      <c r="R712" s="9">
        <f>IF(N712="","",IF(Q712="Sí",ROUND(N712/1.18,2),N712))</f>
        <v/>
      </c>
      <c r="S712" s="7" t="inlineStr">
        <is>
          <t>2026-09-09</t>
        </is>
      </c>
      <c r="T712" s="5" t="inlineStr">
        <is>
          <t>1 cotización de proveedores</t>
        </is>
      </c>
    </row>
    <row r="713">
      <c r="A713" s="7" t="inlineStr">
        <is>
          <t>MAT-20-040</t>
        </is>
      </c>
      <c r="B713" s="7" t="inlineStr">
        <is>
          <t>Materiales</t>
        </is>
      </c>
      <c r="C713" s="7" t="inlineStr">
        <is>
          <t>Angulares, planchuelas y barras</t>
        </is>
      </c>
      <c r="D713" s="5" t="inlineStr">
        <is>
          <t>Planchuela de hierro negro 1 1/2" x 3/8" x 20 pies</t>
        </is>
      </c>
      <c r="E713" s="5" t="inlineStr">
        <is>
          <t>Pletina de acero al carbono · 1 1/2" x 3/8" · barra de 20 pies</t>
        </is>
      </c>
      <c r="F713" s="5" t="inlineStr">
        <is>
          <t>Material retirado en almacén</t>
        </is>
      </c>
      <c r="G713" s="5" t="inlineStr">
        <is>
          <t>pletina, fleje de hierro, planchuela</t>
        </is>
      </c>
      <c r="H713" s="7" t="inlineStr">
        <is>
          <t>unidad</t>
        </is>
      </c>
      <c r="I713" s="7" t="inlineStr">
        <is>
          <t>Estructura</t>
        </is>
      </c>
      <c r="J713" s="7" t="inlineStr">
        <is>
          <t>estandar</t>
        </is>
      </c>
      <c r="K713" s="7" t="inlineStr">
        <is>
          <t>importado</t>
        </is>
      </c>
      <c r="L713" s="7" t="inlineStr">
        <is>
          <t>Verificado</t>
        </is>
      </c>
      <c r="M713" s="8" t="n">
        <v>1</v>
      </c>
      <c r="N713" s="9" t="n">
        <v>1338.75</v>
      </c>
      <c r="O713" s="9" t="n">
        <v>1338.75</v>
      </c>
      <c r="P713" s="9" t="n">
        <v>1338.75</v>
      </c>
      <c r="Q713" s="7" t="inlineStr">
        <is>
          <t>Sí</t>
        </is>
      </c>
      <c r="R713" s="9">
        <f>IF(N713="","",IF(Q713="Sí",ROUND(N713/1.18,2),N713))</f>
        <v/>
      </c>
      <c r="S713" s="7" t="inlineStr">
        <is>
          <t>2026-09-09</t>
        </is>
      </c>
      <c r="T713" s="5" t="inlineStr">
        <is>
          <t>1 cotización de proveedores</t>
        </is>
      </c>
    </row>
    <row r="714">
      <c r="A714" s="7" t="inlineStr">
        <is>
          <t>MAT-20-041</t>
        </is>
      </c>
      <c r="B714" s="7" t="inlineStr">
        <is>
          <t>Materiales</t>
        </is>
      </c>
      <c r="C714" s="7" t="inlineStr">
        <is>
          <t>Angulares, planchuelas y barras</t>
        </is>
      </c>
      <c r="D714" s="5" t="inlineStr">
        <is>
          <t>Planchuela de hierro negro 1 1/2" x 1/2" x 20 pies</t>
        </is>
      </c>
      <c r="E714" s="5" t="inlineStr">
        <is>
          <t>Pletina de acero al carbono · 1 1/2" x 1/2" · barra de 20 pies</t>
        </is>
      </c>
      <c r="F714" s="5" t="inlineStr">
        <is>
          <t>Material retirado en almacén</t>
        </is>
      </c>
      <c r="G714" s="5" t="inlineStr">
        <is>
          <t>pletina, fleje de hierro, planchuela</t>
        </is>
      </c>
      <c r="H714" s="7" t="inlineStr">
        <is>
          <t>unidad</t>
        </is>
      </c>
      <c r="I714" s="7" t="inlineStr">
        <is>
          <t>Estructura</t>
        </is>
      </c>
      <c r="J714" s="7" t="inlineStr">
        <is>
          <t>estandar</t>
        </is>
      </c>
      <c r="K714" s="7" t="inlineStr">
        <is>
          <t>importado</t>
        </is>
      </c>
      <c r="L714" s="7" t="inlineStr">
        <is>
          <t>Verificado</t>
        </is>
      </c>
      <c r="M714" s="8" t="n">
        <v>1</v>
      </c>
      <c r="N714" s="9" t="n">
        <v>1991.13</v>
      </c>
      <c r="O714" s="9" t="n">
        <v>1991.13</v>
      </c>
      <c r="P714" s="9" t="n">
        <v>1991.13</v>
      </c>
      <c r="Q714" s="7" t="inlineStr">
        <is>
          <t>Sí</t>
        </is>
      </c>
      <c r="R714" s="9">
        <f>IF(N714="","",IF(Q714="Sí",ROUND(N714/1.18,2),N714))</f>
        <v/>
      </c>
      <c r="S714" s="7" t="inlineStr">
        <is>
          <t>2026-09-09</t>
        </is>
      </c>
      <c r="T714" s="5" t="inlineStr">
        <is>
          <t>1 cotización de proveedores</t>
        </is>
      </c>
    </row>
    <row r="715">
      <c r="A715" s="7" t="inlineStr">
        <is>
          <t>MAT-20-042</t>
        </is>
      </c>
      <c r="B715" s="7" t="inlineStr">
        <is>
          <t>Materiales</t>
        </is>
      </c>
      <c r="C715" s="7" t="inlineStr">
        <is>
          <t>Angulares, planchuelas y barras</t>
        </is>
      </c>
      <c r="D715" s="5" t="inlineStr">
        <is>
          <t>Planchuela de hierro negro 2" x 1/8" x 20 pies</t>
        </is>
      </c>
      <c r="E715" s="5" t="inlineStr">
        <is>
          <t>Pletina de acero al carbono · 2" x 1/8" · barra de 20 pies</t>
        </is>
      </c>
      <c r="F715" s="5" t="inlineStr">
        <is>
          <t>Material retirado en almacén</t>
        </is>
      </c>
      <c r="G715" s="5" t="inlineStr">
        <is>
          <t>pletina, fleje de hierro, planchuela</t>
        </is>
      </c>
      <c r="H715" s="7" t="inlineStr">
        <is>
          <t>unidad</t>
        </is>
      </c>
      <c r="I715" s="7" t="inlineStr">
        <is>
          <t>Estructura</t>
        </is>
      </c>
      <c r="J715" s="7" t="inlineStr">
        <is>
          <t>estandar</t>
        </is>
      </c>
      <c r="K715" s="7" t="inlineStr">
        <is>
          <t>importado</t>
        </is>
      </c>
      <c r="L715" s="7" t="inlineStr">
        <is>
          <t>Verificado</t>
        </is>
      </c>
      <c r="M715" s="8" t="n">
        <v>1</v>
      </c>
      <c r="N715" s="9" t="n">
        <v>595</v>
      </c>
      <c r="O715" s="9" t="n">
        <v>595</v>
      </c>
      <c r="P715" s="9" t="n">
        <v>595</v>
      </c>
      <c r="Q715" s="7" t="inlineStr">
        <is>
          <t>Sí</t>
        </is>
      </c>
      <c r="R715" s="9">
        <f>IF(N715="","",IF(Q715="Sí",ROUND(N715/1.18,2),N715))</f>
        <v/>
      </c>
      <c r="S715" s="7" t="inlineStr">
        <is>
          <t>2026-09-09</t>
        </is>
      </c>
      <c r="T715" s="5" t="inlineStr">
        <is>
          <t>1 cotización de proveedores</t>
        </is>
      </c>
    </row>
    <row r="716">
      <c r="A716" s="7" t="inlineStr">
        <is>
          <t>MAT-20-043</t>
        </is>
      </c>
      <c r="B716" s="7" t="inlineStr">
        <is>
          <t>Materiales</t>
        </is>
      </c>
      <c r="C716" s="7" t="inlineStr">
        <is>
          <t>Angulares, planchuelas y barras</t>
        </is>
      </c>
      <c r="D716" s="5" t="inlineStr">
        <is>
          <t>Planchuela de hierro negro 2" x 3/16" x 20 pies</t>
        </is>
      </c>
      <c r="E716" s="5" t="inlineStr">
        <is>
          <t>Pletina de acero al carbono · 2" x 3/16" · barra de 20 pies</t>
        </is>
      </c>
      <c r="F716" s="5" t="inlineStr">
        <is>
          <t>Material retirado en almacén</t>
        </is>
      </c>
      <c r="G716" s="5" t="inlineStr">
        <is>
          <t>pletina, fleje de hierro, planchuela</t>
        </is>
      </c>
      <c r="H716" s="7" t="inlineStr">
        <is>
          <t>unidad</t>
        </is>
      </c>
      <c r="I716" s="7" t="inlineStr">
        <is>
          <t>Estructura</t>
        </is>
      </c>
      <c r="J716" s="7" t="inlineStr">
        <is>
          <t>estandar</t>
        </is>
      </c>
      <c r="K716" s="7" t="inlineStr">
        <is>
          <t>importado</t>
        </is>
      </c>
      <c r="L716" s="7" t="inlineStr">
        <is>
          <t>Verificado</t>
        </is>
      </c>
      <c r="M716" s="8" t="n">
        <v>1</v>
      </c>
      <c r="N716" s="9" t="n">
        <v>892.5</v>
      </c>
      <c r="O716" s="9" t="n">
        <v>892.5</v>
      </c>
      <c r="P716" s="9" t="n">
        <v>892.5</v>
      </c>
      <c r="Q716" s="7" t="inlineStr">
        <is>
          <t>Sí</t>
        </is>
      </c>
      <c r="R716" s="9">
        <f>IF(N716="","",IF(Q716="Sí",ROUND(N716/1.18,2),N716))</f>
        <v/>
      </c>
      <c r="S716" s="7" t="inlineStr">
        <is>
          <t>2026-09-09</t>
        </is>
      </c>
      <c r="T716" s="5" t="inlineStr">
        <is>
          <t>1 cotización de proveedores</t>
        </is>
      </c>
    </row>
    <row r="717">
      <c r="A717" s="7" t="inlineStr">
        <is>
          <t>MAT-20-044</t>
        </is>
      </c>
      <c r="B717" s="7" t="inlineStr">
        <is>
          <t>Materiales</t>
        </is>
      </c>
      <c r="C717" s="7" t="inlineStr">
        <is>
          <t>Angulares, planchuelas y barras</t>
        </is>
      </c>
      <c r="D717" s="5" t="inlineStr">
        <is>
          <t>Planchuela de hierro negro 2" x 1/4" x 20 pies</t>
        </is>
      </c>
      <c r="E717" s="5" t="inlineStr">
        <is>
          <t>Pletina de acero al carbono · 2" x 1/4" · barra de 20 pies</t>
        </is>
      </c>
      <c r="F717" s="5" t="inlineStr">
        <is>
          <t>Material retirado en almacén</t>
        </is>
      </c>
      <c r="G717" s="5" t="inlineStr">
        <is>
          <t>pletina, fleje de hierro, planchuela</t>
        </is>
      </c>
      <c r="H717" s="7" t="inlineStr">
        <is>
          <t>unidad</t>
        </is>
      </c>
      <c r="I717" s="7" t="inlineStr">
        <is>
          <t>Estructura</t>
        </is>
      </c>
      <c r="J717" s="7" t="inlineStr">
        <is>
          <t>estandar</t>
        </is>
      </c>
      <c r="K717" s="7" t="inlineStr">
        <is>
          <t>importado</t>
        </is>
      </c>
      <c r="L717" s="7" t="inlineStr">
        <is>
          <t>Verificado</t>
        </is>
      </c>
      <c r="M717" s="8" t="n">
        <v>1</v>
      </c>
      <c r="N717" s="9" t="n">
        <v>1189.99</v>
      </c>
      <c r="O717" s="9" t="n">
        <v>1189.99</v>
      </c>
      <c r="P717" s="9" t="n">
        <v>1189.99</v>
      </c>
      <c r="Q717" s="7" t="inlineStr">
        <is>
          <t>Sí</t>
        </is>
      </c>
      <c r="R717" s="9">
        <f>IF(N717="","",IF(Q717="Sí",ROUND(N717/1.18,2),N717))</f>
        <v/>
      </c>
      <c r="S717" s="7" t="inlineStr">
        <is>
          <t>2026-09-09</t>
        </is>
      </c>
      <c r="T717" s="5" t="inlineStr">
        <is>
          <t>1 cotización de proveedores</t>
        </is>
      </c>
    </row>
    <row r="718">
      <c r="A718" s="7" t="inlineStr">
        <is>
          <t>MAT-20-045</t>
        </is>
      </c>
      <c r="B718" s="7" t="inlineStr">
        <is>
          <t>Materiales</t>
        </is>
      </c>
      <c r="C718" s="7" t="inlineStr">
        <is>
          <t>Angulares, planchuelas y barras</t>
        </is>
      </c>
      <c r="D718" s="5" t="inlineStr">
        <is>
          <t>Planchuela de hierro negro 2" x 3/8" x 20 pies</t>
        </is>
      </c>
      <c r="E718" s="5" t="inlineStr">
        <is>
          <t>Pletina de acero al carbono · 2" x 3/8" · barra de 20 pies</t>
        </is>
      </c>
      <c r="F718" s="5" t="inlineStr">
        <is>
          <t>Material retirado en almacén</t>
        </is>
      </c>
      <c r="G718" s="5" t="inlineStr">
        <is>
          <t>pletina, fleje de hierro, planchuela</t>
        </is>
      </c>
      <c r="H718" s="7" t="inlineStr">
        <is>
          <t>unidad</t>
        </is>
      </c>
      <c r="I718" s="7" t="inlineStr">
        <is>
          <t>Estructura</t>
        </is>
      </c>
      <c r="J718" s="7" t="inlineStr">
        <is>
          <t>estandar</t>
        </is>
      </c>
      <c r="K718" s="7" t="inlineStr">
        <is>
          <t>importado</t>
        </is>
      </c>
      <c r="L718" s="7" t="inlineStr">
        <is>
          <t>Verificado</t>
        </is>
      </c>
      <c r="M718" s="8" t="n">
        <v>1</v>
      </c>
      <c r="N718" s="9" t="n">
        <v>1785</v>
      </c>
      <c r="O718" s="9" t="n">
        <v>1785</v>
      </c>
      <c r="P718" s="9" t="n">
        <v>1785</v>
      </c>
      <c r="Q718" s="7" t="inlineStr">
        <is>
          <t>Sí</t>
        </is>
      </c>
      <c r="R718" s="9">
        <f>IF(N718="","",IF(Q718="Sí",ROUND(N718/1.18,2),N718))</f>
        <v/>
      </c>
      <c r="S718" s="7" t="inlineStr">
        <is>
          <t>2026-09-09</t>
        </is>
      </c>
      <c r="T718" s="5" t="inlineStr">
        <is>
          <t>1 cotización de proveedores</t>
        </is>
      </c>
    </row>
    <row r="719">
      <c r="A719" s="7" t="inlineStr">
        <is>
          <t>MAT-20-046</t>
        </is>
      </c>
      <c r="B719" s="7" t="inlineStr">
        <is>
          <t>Materiales</t>
        </is>
      </c>
      <c r="C719" s="7" t="inlineStr">
        <is>
          <t>Angulares, planchuelas y barras</t>
        </is>
      </c>
      <c r="D719" s="5" t="inlineStr">
        <is>
          <t>Planchuela de hierro negro 2" x 1/2" x 20 pies</t>
        </is>
      </c>
      <c r="E719" s="5" t="inlineStr">
        <is>
          <t>Pletina de acero al carbono · 2" x 1/2" · barra de 20 pies</t>
        </is>
      </c>
      <c r="F719" s="5" t="inlineStr">
        <is>
          <t>Material retirado en almacén</t>
        </is>
      </c>
      <c r="G719" s="5" t="inlineStr">
        <is>
          <t>pletina, fleje de hierro, planchuela</t>
        </is>
      </c>
      <c r="H719" s="7" t="inlineStr">
        <is>
          <t>unidad</t>
        </is>
      </c>
      <c r="I719" s="7" t="inlineStr">
        <is>
          <t>Estructura</t>
        </is>
      </c>
      <c r="J719" s="7" t="inlineStr">
        <is>
          <t>estandar</t>
        </is>
      </c>
      <c r="K719" s="7" t="inlineStr">
        <is>
          <t>importado</t>
        </is>
      </c>
      <c r="L719" s="7" t="inlineStr">
        <is>
          <t>Verificado</t>
        </is>
      </c>
      <c r="M719" s="8" t="n">
        <v>1</v>
      </c>
      <c r="N719" s="9" t="n">
        <v>2380</v>
      </c>
      <c r="O719" s="9" t="n">
        <v>2380</v>
      </c>
      <c r="P719" s="9" t="n">
        <v>2380</v>
      </c>
      <c r="Q719" s="7" t="inlineStr">
        <is>
          <t>Sí</t>
        </is>
      </c>
      <c r="R719" s="9">
        <f>IF(N719="","",IF(Q719="Sí",ROUND(N719/1.18,2),N719))</f>
        <v/>
      </c>
      <c r="S719" s="7" t="inlineStr">
        <is>
          <t>2026-09-09</t>
        </is>
      </c>
      <c r="T719" s="5" t="inlineStr">
        <is>
          <t>1 cotización de proveedores</t>
        </is>
      </c>
    </row>
    <row r="720">
      <c r="A720" s="7" t="inlineStr">
        <is>
          <t>MAT-20-047</t>
        </is>
      </c>
      <c r="B720" s="7" t="inlineStr">
        <is>
          <t>Materiales</t>
        </is>
      </c>
      <c r="C720" s="7" t="inlineStr">
        <is>
          <t>Angulares, planchuelas y barras</t>
        </is>
      </c>
      <c r="D720" s="5" t="inlineStr">
        <is>
          <t>Planchuela de hierro negro 2 1/2" x 1/4" x 20 pies</t>
        </is>
      </c>
      <c r="E720" s="5" t="inlineStr">
        <is>
          <t>Pletina de acero al carbono · 2 1/2" x 1/4" · barra de 20 pies</t>
        </is>
      </c>
      <c r="F720" s="5" t="inlineStr">
        <is>
          <t>Material retirado en almacén</t>
        </is>
      </c>
      <c r="G720" s="5" t="inlineStr">
        <is>
          <t>pletina, fleje de hierro, planchuela</t>
        </is>
      </c>
      <c r="H720" s="7" t="inlineStr">
        <is>
          <t>unidad</t>
        </is>
      </c>
      <c r="I720" s="7" t="inlineStr">
        <is>
          <t>Estructura</t>
        </is>
      </c>
      <c r="J720" s="7" t="inlineStr">
        <is>
          <t>estandar</t>
        </is>
      </c>
      <c r="K720" s="7" t="inlineStr">
        <is>
          <t>importado</t>
        </is>
      </c>
      <c r="L720" s="7" t="inlineStr">
        <is>
          <t>Verificado</t>
        </is>
      </c>
      <c r="M720" s="8" t="n">
        <v>1</v>
      </c>
      <c r="N720" s="9" t="n">
        <v>1487.5</v>
      </c>
      <c r="O720" s="9" t="n">
        <v>1487.5</v>
      </c>
      <c r="P720" s="9" t="n">
        <v>1487.5</v>
      </c>
      <c r="Q720" s="7" t="inlineStr">
        <is>
          <t>Sí</t>
        </is>
      </c>
      <c r="R720" s="9">
        <f>IF(N720="","",IF(Q720="Sí",ROUND(N720/1.18,2),N720))</f>
        <v/>
      </c>
      <c r="S720" s="7" t="inlineStr">
        <is>
          <t>2026-09-09</t>
        </is>
      </c>
      <c r="T720" s="5" t="inlineStr">
        <is>
          <t>1 cotización de proveedores</t>
        </is>
      </c>
    </row>
    <row r="721">
      <c r="A721" s="7" t="inlineStr">
        <is>
          <t>MAT-20-048</t>
        </is>
      </c>
      <c r="B721" s="7" t="inlineStr">
        <is>
          <t>Materiales</t>
        </is>
      </c>
      <c r="C721" s="7" t="inlineStr">
        <is>
          <t>Angulares, planchuelas y barras</t>
        </is>
      </c>
      <c r="D721" s="5" t="inlineStr">
        <is>
          <t>Planchuela de hierro negro 2 1/2" x 3/8" x 20 pies</t>
        </is>
      </c>
      <c r="E721" s="5" t="inlineStr">
        <is>
          <t>Pletina de acero al carbono · 2 1/2" x 3/8" · barra de 20 pies</t>
        </is>
      </c>
      <c r="F721" s="5" t="inlineStr">
        <is>
          <t>Material retirado en almacén</t>
        </is>
      </c>
      <c r="G721" s="5" t="inlineStr">
        <is>
          <t>pletina, fleje de hierro, planchuela</t>
        </is>
      </c>
      <c r="H721" s="7" t="inlineStr">
        <is>
          <t>unidad</t>
        </is>
      </c>
      <c r="I721" s="7" t="inlineStr">
        <is>
          <t>Estructura</t>
        </is>
      </c>
      <c r="J721" s="7" t="inlineStr">
        <is>
          <t>estandar</t>
        </is>
      </c>
      <c r="K721" s="7" t="inlineStr">
        <is>
          <t>importado</t>
        </is>
      </c>
      <c r="L721" s="7" t="inlineStr">
        <is>
          <t>Verificado</t>
        </is>
      </c>
      <c r="M721" s="8" t="n">
        <v>1</v>
      </c>
      <c r="N721" s="9" t="n">
        <v>2231.6</v>
      </c>
      <c r="O721" s="9" t="n">
        <v>2231.6</v>
      </c>
      <c r="P721" s="9" t="n">
        <v>2231.6</v>
      </c>
      <c r="Q721" s="7" t="inlineStr">
        <is>
          <t>Sí</t>
        </is>
      </c>
      <c r="R721" s="9">
        <f>IF(N721="","",IF(Q721="Sí",ROUND(N721/1.18,2),N721))</f>
        <v/>
      </c>
      <c r="S721" s="7" t="inlineStr">
        <is>
          <t>2026-09-09</t>
        </is>
      </c>
      <c r="T721" s="5" t="inlineStr">
        <is>
          <t>1 cotización de proveedores</t>
        </is>
      </c>
    </row>
    <row r="722">
      <c r="A722" s="7" t="inlineStr">
        <is>
          <t>MAT-20-049</t>
        </is>
      </c>
      <c r="B722" s="7" t="inlineStr">
        <is>
          <t>Materiales</t>
        </is>
      </c>
      <c r="C722" s="7" t="inlineStr">
        <is>
          <t>Angulares, planchuelas y barras</t>
        </is>
      </c>
      <c r="D722" s="5" t="inlineStr">
        <is>
          <t>Planchuela de hierro negro 3" x 1/4" x 20 pies</t>
        </is>
      </c>
      <c r="E722" s="5" t="inlineStr">
        <is>
          <t>Pletina de acero al carbono · 3" x 1/4" · barra de 20 pies</t>
        </is>
      </c>
      <c r="F722" s="5" t="inlineStr">
        <is>
          <t>Material retirado en almacén</t>
        </is>
      </c>
      <c r="G722" s="5" t="inlineStr">
        <is>
          <t>pletina, fleje de hierro, planchuela</t>
        </is>
      </c>
      <c r="H722" s="7" t="inlineStr">
        <is>
          <t>unidad</t>
        </is>
      </c>
      <c r="I722" s="7" t="inlineStr">
        <is>
          <t>Estructura</t>
        </is>
      </c>
      <c r="J722" s="7" t="inlineStr">
        <is>
          <t>estandar</t>
        </is>
      </c>
      <c r="K722" s="7" t="inlineStr">
        <is>
          <t>importado</t>
        </is>
      </c>
      <c r="L722" s="7" t="inlineStr">
        <is>
          <t>Verificado</t>
        </is>
      </c>
      <c r="M722" s="8" t="n">
        <v>1</v>
      </c>
      <c r="N722" s="9" t="n">
        <v>1785</v>
      </c>
      <c r="O722" s="9" t="n">
        <v>1785</v>
      </c>
      <c r="P722" s="9" t="n">
        <v>1785</v>
      </c>
      <c r="Q722" s="7" t="inlineStr">
        <is>
          <t>Sí</t>
        </is>
      </c>
      <c r="R722" s="9">
        <f>IF(N722="","",IF(Q722="Sí",ROUND(N722/1.18,2),N722))</f>
        <v/>
      </c>
      <c r="S722" s="7" t="inlineStr">
        <is>
          <t>2026-09-09</t>
        </is>
      </c>
      <c r="T722" s="5" t="inlineStr">
        <is>
          <t>1 cotización de proveedores</t>
        </is>
      </c>
    </row>
    <row r="723">
      <c r="A723" s="7" t="inlineStr">
        <is>
          <t>MAT-20-050</t>
        </is>
      </c>
      <c r="B723" s="7" t="inlineStr">
        <is>
          <t>Materiales</t>
        </is>
      </c>
      <c r="C723" s="7" t="inlineStr">
        <is>
          <t>Angulares, planchuelas y barras</t>
        </is>
      </c>
      <c r="D723" s="5" t="inlineStr">
        <is>
          <t>Planchuela de hierro negro 3" x 3/8" x 20 pies</t>
        </is>
      </c>
      <c r="E723" s="5" t="inlineStr">
        <is>
          <t>Pletina de acero al carbono · 3" x 3/8" · barra de 20 pies</t>
        </is>
      </c>
      <c r="F723" s="5" t="inlineStr">
        <is>
          <t>Material retirado en almacén</t>
        </is>
      </c>
      <c r="G723" s="5" t="inlineStr">
        <is>
          <t>pletina, fleje de hierro, planchuela</t>
        </is>
      </c>
      <c r="H723" s="7" t="inlineStr">
        <is>
          <t>unidad</t>
        </is>
      </c>
      <c r="I723" s="7" t="inlineStr">
        <is>
          <t>Estructura</t>
        </is>
      </c>
      <c r="J723" s="7" t="inlineStr">
        <is>
          <t>estandar</t>
        </is>
      </c>
      <c r="K723" s="7" t="inlineStr">
        <is>
          <t>importado</t>
        </is>
      </c>
      <c r="L723" s="7" t="inlineStr">
        <is>
          <t>Verificado</t>
        </is>
      </c>
      <c r="M723" s="8" t="n">
        <v>1</v>
      </c>
      <c r="N723" s="9" t="n">
        <v>2677.62</v>
      </c>
      <c r="O723" s="9" t="n">
        <v>2677.62</v>
      </c>
      <c r="P723" s="9" t="n">
        <v>2677.62</v>
      </c>
      <c r="Q723" s="7" t="inlineStr">
        <is>
          <t>Sí</t>
        </is>
      </c>
      <c r="R723" s="9">
        <f>IF(N723="","",IF(Q723="Sí",ROUND(N723/1.18,2),N723))</f>
        <v/>
      </c>
      <c r="S723" s="7" t="inlineStr">
        <is>
          <t>2026-09-09</t>
        </is>
      </c>
      <c r="T723" s="5" t="inlineStr">
        <is>
          <t>1 cotización de proveedores</t>
        </is>
      </c>
    </row>
    <row r="724">
      <c r="A724" s="7" t="inlineStr">
        <is>
          <t>MAT-20-051</t>
        </is>
      </c>
      <c r="B724" s="7" t="inlineStr">
        <is>
          <t>Materiales</t>
        </is>
      </c>
      <c r="C724" s="7" t="inlineStr">
        <is>
          <t>Angulares, planchuelas y barras</t>
        </is>
      </c>
      <c r="D724" s="5" t="inlineStr">
        <is>
          <t>Planchuela de hierro negro 4" x 1/4" x 20 pies</t>
        </is>
      </c>
      <c r="E724" s="5" t="inlineStr">
        <is>
          <t>Pletina de acero al carbono · 4" x 1/4" · barra de 20 pies</t>
        </is>
      </c>
      <c r="F724" s="5" t="inlineStr">
        <is>
          <t>Material retirado en almacén</t>
        </is>
      </c>
      <c r="G724" s="5" t="inlineStr">
        <is>
          <t>pletina, fleje de hierro, planchuela</t>
        </is>
      </c>
      <c r="H724" s="7" t="inlineStr">
        <is>
          <t>unidad</t>
        </is>
      </c>
      <c r="I724" s="7" t="inlineStr">
        <is>
          <t>Estructura</t>
        </is>
      </c>
      <c r="J724" s="7" t="inlineStr">
        <is>
          <t>estandar</t>
        </is>
      </c>
      <c r="K724" s="7" t="inlineStr">
        <is>
          <t>importado</t>
        </is>
      </c>
      <c r="L724" s="7" t="inlineStr">
        <is>
          <t>Verificado</t>
        </is>
      </c>
      <c r="M724" s="8" t="n">
        <v>1</v>
      </c>
      <c r="N724" s="9" t="n">
        <v>2380</v>
      </c>
      <c r="O724" s="9" t="n">
        <v>2380</v>
      </c>
      <c r="P724" s="9" t="n">
        <v>2380</v>
      </c>
      <c r="Q724" s="7" t="inlineStr">
        <is>
          <t>Sí</t>
        </is>
      </c>
      <c r="R724" s="9">
        <f>IF(N724="","",IF(Q724="Sí",ROUND(N724/1.18,2),N724))</f>
        <v/>
      </c>
      <c r="S724" s="7" t="inlineStr">
        <is>
          <t>2026-09-09</t>
        </is>
      </c>
      <c r="T724" s="5" t="inlineStr">
        <is>
          <t>1 cotización de proveedores</t>
        </is>
      </c>
    </row>
    <row r="725">
      <c r="A725" s="7" t="inlineStr">
        <is>
          <t>MAT-20-052</t>
        </is>
      </c>
      <c r="B725" s="7" t="inlineStr">
        <is>
          <t>Materiales</t>
        </is>
      </c>
      <c r="C725" s="7" t="inlineStr">
        <is>
          <t>Angulares, planchuelas y barras</t>
        </is>
      </c>
      <c r="D725" s="5" t="inlineStr">
        <is>
          <t>Planchuela de hierro negro 4" x 3/8" x 20 pies</t>
        </is>
      </c>
      <c r="E725" s="5" t="inlineStr">
        <is>
          <t>Pletina de acero al carbono · 4" x 3/8" · barra de 20 pies</t>
        </is>
      </c>
      <c r="F725" s="5" t="inlineStr">
        <is>
          <t>Material retirado en almacén</t>
        </is>
      </c>
      <c r="G725" s="5" t="inlineStr">
        <is>
          <t>pletina, fleje de hierro, planchuela</t>
        </is>
      </c>
      <c r="H725" s="7" t="inlineStr">
        <is>
          <t>unidad</t>
        </is>
      </c>
      <c r="I725" s="7" t="inlineStr">
        <is>
          <t>Estructura</t>
        </is>
      </c>
      <c r="J725" s="7" t="inlineStr">
        <is>
          <t>estandar</t>
        </is>
      </c>
      <c r="K725" s="7" t="inlineStr">
        <is>
          <t>importado</t>
        </is>
      </c>
      <c r="L725" s="7" t="inlineStr">
        <is>
          <t>Verificado</t>
        </is>
      </c>
      <c r="M725" s="8" t="n">
        <v>1</v>
      </c>
      <c r="N725" s="9" t="n">
        <v>3982.5</v>
      </c>
      <c r="O725" s="9" t="n">
        <v>3982.5</v>
      </c>
      <c r="P725" s="9" t="n">
        <v>3982.5</v>
      </c>
      <c r="Q725" s="7" t="inlineStr">
        <is>
          <t>Sí</t>
        </is>
      </c>
      <c r="R725" s="9">
        <f>IF(N725="","",IF(Q725="Sí",ROUND(N725/1.18,2),N725))</f>
        <v/>
      </c>
      <c r="S725" s="7" t="inlineStr">
        <is>
          <t>2026-09-09</t>
        </is>
      </c>
      <c r="T725" s="5" t="inlineStr">
        <is>
          <t>1 cotización de proveedores</t>
        </is>
      </c>
    </row>
    <row r="726">
      <c r="A726" s="7" t="inlineStr">
        <is>
          <t>MAT-20-053</t>
        </is>
      </c>
      <c r="B726" s="7" t="inlineStr">
        <is>
          <t>Materiales</t>
        </is>
      </c>
      <c r="C726" s="7" t="inlineStr">
        <is>
          <t>Angulares, planchuelas y barras</t>
        </is>
      </c>
      <c r="D726" s="5" t="inlineStr">
        <is>
          <t>Planchuela de acero inoxidable 2" x 1/8" x 20 pies</t>
        </is>
      </c>
      <c r="E726" s="5" t="inlineStr">
        <is>
          <t>Pletina de acero inoxidable · 2" x 1/8" · barra de 20 pies</t>
        </is>
      </c>
      <c r="F726" s="5" t="inlineStr">
        <is>
          <t>Material retirado en almacén</t>
        </is>
      </c>
      <c r="G726" s="5" t="inlineStr">
        <is>
          <t>pletina inoxidable, planchuela inox</t>
        </is>
      </c>
      <c r="H726" s="7" t="inlineStr">
        <is>
          <t>unidad</t>
        </is>
      </c>
      <c r="I726" s="7" t="inlineStr">
        <is>
          <t>Estructura</t>
        </is>
      </c>
      <c r="J726" s="7" t="inlineStr">
        <is>
          <t>premium</t>
        </is>
      </c>
      <c r="K726" s="7" t="inlineStr">
        <is>
          <t>importado</t>
        </is>
      </c>
      <c r="L726" s="7" t="inlineStr">
        <is>
          <t>Verificado</t>
        </is>
      </c>
      <c r="M726" s="8" t="n">
        <v>1</v>
      </c>
      <c r="N726" s="9" t="n">
        <v>1397.2</v>
      </c>
      <c r="O726" s="9" t="n">
        <v>1397.2</v>
      </c>
      <c r="P726" s="9" t="n">
        <v>1397.2</v>
      </c>
      <c r="Q726" s="7" t="inlineStr">
        <is>
          <t>Sí</t>
        </is>
      </c>
      <c r="R726" s="9">
        <f>IF(N726="","",IF(Q726="Sí",ROUND(N726/1.18,2),N726))</f>
        <v/>
      </c>
      <c r="S726" s="7" t="inlineStr">
        <is>
          <t>2026-09-09</t>
        </is>
      </c>
      <c r="T726" s="5" t="inlineStr">
        <is>
          <t>1 cotización de proveedores</t>
        </is>
      </c>
    </row>
    <row r="727">
      <c r="A727" s="7" t="inlineStr">
        <is>
          <t>MAT-20-054</t>
        </is>
      </c>
      <c r="B727" s="7" t="inlineStr">
        <is>
          <t>Materiales</t>
        </is>
      </c>
      <c r="C727" s="7" t="inlineStr">
        <is>
          <t>Angulares, planchuelas y barras</t>
        </is>
      </c>
      <c r="D727" s="5" t="inlineStr">
        <is>
          <t>Barra cuadrada de acero 7/16" x 20 pies</t>
        </is>
      </c>
      <c r="E727" s="5" t="inlineStr">
        <is>
          <t>Acero al carbono liso · sección cuadrada de 7/16" · barra de 20 pies</t>
        </is>
      </c>
      <c r="F727" s="5" t="inlineStr">
        <is>
          <t>Material retirado en almacén</t>
        </is>
      </c>
      <c r="G727" s="5" t="inlineStr">
        <is>
          <t>barra cuadrada, hierro cuadrado</t>
        </is>
      </c>
      <c r="H727" s="7" t="inlineStr">
        <is>
          <t>unidad</t>
        </is>
      </c>
      <c r="I727" s="7" t="inlineStr">
        <is>
          <t>Estructura</t>
        </is>
      </c>
      <c r="J727" s="7" t="inlineStr">
        <is>
          <t>estandar</t>
        </is>
      </c>
      <c r="K727" s="7" t="inlineStr">
        <is>
          <t>importado</t>
        </is>
      </c>
      <c r="L727" s="7" t="inlineStr">
        <is>
          <t>Verificado</t>
        </is>
      </c>
      <c r="M727" s="8" t="n">
        <v>1</v>
      </c>
      <c r="N727" s="9" t="n">
        <v>411.76</v>
      </c>
      <c r="O727" s="9" t="n">
        <v>411.76</v>
      </c>
      <c r="P727" s="9" t="n">
        <v>411.76</v>
      </c>
      <c r="Q727" s="7" t="inlineStr">
        <is>
          <t>Sí</t>
        </is>
      </c>
      <c r="R727" s="9">
        <f>IF(N727="","",IF(Q727="Sí",ROUND(N727/1.18,2),N727))</f>
        <v/>
      </c>
      <c r="S727" s="7" t="inlineStr">
        <is>
          <t>2026-09-09</t>
        </is>
      </c>
      <c r="T727" s="5" t="inlineStr">
        <is>
          <t>1 cotización de proveedores</t>
        </is>
      </c>
    </row>
    <row r="728">
      <c r="A728" s="7" t="inlineStr">
        <is>
          <t>MAT-20-055</t>
        </is>
      </c>
      <c r="B728" s="7" t="inlineStr">
        <is>
          <t>Materiales</t>
        </is>
      </c>
      <c r="C728" s="7" t="inlineStr">
        <is>
          <t>Angulares, planchuelas y barras</t>
        </is>
      </c>
      <c r="D728" s="5" t="inlineStr">
        <is>
          <t>Barra cuadrada de acero 1/2" x 20 pies</t>
        </is>
      </c>
      <c r="E728" s="5" t="inlineStr">
        <is>
          <t>Acero al carbono liso · sección cuadrada de 1/2" · barra de 20 pies</t>
        </is>
      </c>
      <c r="F728" s="5" t="inlineStr">
        <is>
          <t>Material retirado en almacén</t>
        </is>
      </c>
      <c r="G728" s="5" t="inlineStr">
        <is>
          <t>barra cuadrada, hierro cuadrado</t>
        </is>
      </c>
      <c r="H728" s="7" t="inlineStr">
        <is>
          <t>unidad</t>
        </is>
      </c>
      <c r="I728" s="7" t="inlineStr">
        <is>
          <t>Estructura</t>
        </is>
      </c>
      <c r="J728" s="7" t="inlineStr">
        <is>
          <t>estandar</t>
        </is>
      </c>
      <c r="K728" s="7" t="inlineStr">
        <is>
          <t>importado</t>
        </is>
      </c>
      <c r="L728" s="7" t="inlineStr">
        <is>
          <t>Verificado</t>
        </is>
      </c>
      <c r="M728" s="8" t="n">
        <v>1</v>
      </c>
      <c r="N728" s="9" t="n">
        <v>538.46</v>
      </c>
      <c r="O728" s="9" t="n">
        <v>538.46</v>
      </c>
      <c r="P728" s="9" t="n">
        <v>538.46</v>
      </c>
      <c r="Q728" s="7" t="inlineStr">
        <is>
          <t>Sí</t>
        </is>
      </c>
      <c r="R728" s="9">
        <f>IF(N728="","",IF(Q728="Sí",ROUND(N728/1.18,2),N728))</f>
        <v/>
      </c>
      <c r="S728" s="7" t="inlineStr">
        <is>
          <t>2026-09-09</t>
        </is>
      </c>
      <c r="T728" s="5" t="inlineStr">
        <is>
          <t>1 cotización de proveedores</t>
        </is>
      </c>
    </row>
    <row r="729">
      <c r="A729" s="7" t="inlineStr">
        <is>
          <t>MAT-20-056</t>
        </is>
      </c>
      <c r="B729" s="7" t="inlineStr">
        <is>
          <t>Materiales</t>
        </is>
      </c>
      <c r="C729" s="7" t="inlineStr">
        <is>
          <t>Angulares, planchuelas y barras</t>
        </is>
      </c>
      <c r="D729" s="5" t="inlineStr">
        <is>
          <t>Barra cuadrada de acero 5/8" x 20 pies</t>
        </is>
      </c>
      <c r="E729" s="5" t="inlineStr">
        <is>
          <t>Acero al carbono liso · sección cuadrada de 5/8" · barra de 20 pies</t>
        </is>
      </c>
      <c r="F729" s="5" t="inlineStr">
        <is>
          <t>Material retirado en almacén</t>
        </is>
      </c>
      <c r="G729" s="5" t="inlineStr">
        <is>
          <t>barra cuadrada, hierro cuadrado</t>
        </is>
      </c>
      <c r="H729" s="7" t="inlineStr">
        <is>
          <t>unidad</t>
        </is>
      </c>
      <c r="I729" s="7" t="inlineStr">
        <is>
          <t>Estructura</t>
        </is>
      </c>
      <c r="J729" s="7" t="inlineStr">
        <is>
          <t>estandar</t>
        </is>
      </c>
      <c r="K729" s="7" t="inlineStr">
        <is>
          <t>importado</t>
        </is>
      </c>
      <c r="L729" s="7" t="inlineStr">
        <is>
          <t>Verificado</t>
        </is>
      </c>
      <c r="M729" s="8" t="n">
        <v>1</v>
      </c>
      <c r="N729" s="9" t="n">
        <v>843.37</v>
      </c>
      <c r="O729" s="9" t="n">
        <v>843.37</v>
      </c>
      <c r="P729" s="9" t="n">
        <v>843.37</v>
      </c>
      <c r="Q729" s="7" t="inlineStr">
        <is>
          <t>Sí</t>
        </is>
      </c>
      <c r="R729" s="9">
        <f>IF(N729="","",IF(Q729="Sí",ROUND(N729/1.18,2),N729))</f>
        <v/>
      </c>
      <c r="S729" s="7" t="inlineStr">
        <is>
          <t>2026-09-09</t>
        </is>
      </c>
      <c r="T729" s="5" t="inlineStr">
        <is>
          <t>1 cotización de proveedores</t>
        </is>
      </c>
    </row>
    <row r="730">
      <c r="A730" s="7" t="inlineStr">
        <is>
          <t>MAT-20-057</t>
        </is>
      </c>
      <c r="B730" s="7" t="inlineStr">
        <is>
          <t>Materiales</t>
        </is>
      </c>
      <c r="C730" s="7" t="inlineStr">
        <is>
          <t>Angulares, planchuelas y barras</t>
        </is>
      </c>
      <c r="D730" s="5" t="inlineStr">
        <is>
          <t>Barra redonda de acero 3/8" x 20 pies</t>
        </is>
      </c>
      <c r="E730" s="5" t="inlineStr">
        <is>
          <t>Acero al carbono liso · sección redonda de 3/8" · barra de 20 pies</t>
        </is>
      </c>
      <c r="F730" s="5" t="inlineStr">
        <is>
          <t>Material retirado en almacén</t>
        </is>
      </c>
      <c r="G730" s="5" t="inlineStr">
        <is>
          <t>barra lisa, hierro redondo liso</t>
        </is>
      </c>
      <c r="H730" s="7" t="inlineStr">
        <is>
          <t>unidad</t>
        </is>
      </c>
      <c r="I730" s="7" t="inlineStr">
        <is>
          <t>Estructura</t>
        </is>
      </c>
      <c r="J730" s="7" t="inlineStr">
        <is>
          <t>estandar</t>
        </is>
      </c>
      <c r="K730" s="7" t="inlineStr">
        <is>
          <t>importado</t>
        </is>
      </c>
      <c r="L730" s="7" t="inlineStr">
        <is>
          <t>Verificado</t>
        </is>
      </c>
      <c r="M730" s="8" t="n">
        <v>1</v>
      </c>
      <c r="N730" s="9" t="n">
        <v>238.1</v>
      </c>
      <c r="O730" s="9" t="n">
        <v>238.1</v>
      </c>
      <c r="P730" s="9" t="n">
        <v>238.1</v>
      </c>
      <c r="Q730" s="7" t="inlineStr">
        <is>
          <t>Sí</t>
        </is>
      </c>
      <c r="R730" s="9">
        <f>IF(N730="","",IF(Q730="Sí",ROUND(N730/1.18,2),N730))</f>
        <v/>
      </c>
      <c r="S730" s="7" t="inlineStr">
        <is>
          <t>2026-09-09</t>
        </is>
      </c>
      <c r="T730" s="5" t="inlineStr">
        <is>
          <t>1 cotización de proveedores</t>
        </is>
      </c>
    </row>
    <row r="731">
      <c r="A731" s="7" t="inlineStr">
        <is>
          <t>MAT-20-058</t>
        </is>
      </c>
      <c r="B731" s="7" t="inlineStr">
        <is>
          <t>Materiales</t>
        </is>
      </c>
      <c r="C731" s="7" t="inlineStr">
        <is>
          <t>Angulares, planchuelas y barras</t>
        </is>
      </c>
      <c r="D731" s="5" t="inlineStr">
        <is>
          <t>Barra redonda de acero 1/2" x 20 pies</t>
        </is>
      </c>
      <c r="E731" s="5" t="inlineStr">
        <is>
          <t>Acero al carbono liso · sección redonda de 1/2" · barra de 20 pies</t>
        </is>
      </c>
      <c r="F731" s="5" t="inlineStr">
        <is>
          <t>Material retirado en almacén</t>
        </is>
      </c>
      <c r="G731" s="5" t="inlineStr">
        <is>
          <t>barra lisa, hierro redondo liso</t>
        </is>
      </c>
      <c r="H731" s="7" t="inlineStr">
        <is>
          <t>unidad</t>
        </is>
      </c>
      <c r="I731" s="7" t="inlineStr">
        <is>
          <t>Estructura</t>
        </is>
      </c>
      <c r="J731" s="7" t="inlineStr">
        <is>
          <t>estandar</t>
        </is>
      </c>
      <c r="K731" s="7" t="inlineStr">
        <is>
          <t>importado</t>
        </is>
      </c>
      <c r="L731" s="7" t="inlineStr">
        <is>
          <t>Verificado</t>
        </is>
      </c>
      <c r="M731" s="8" t="n">
        <v>1</v>
      </c>
      <c r="N731" s="9" t="n">
        <v>421.68</v>
      </c>
      <c r="O731" s="9" t="n">
        <v>421.68</v>
      </c>
      <c r="P731" s="9" t="n">
        <v>421.68</v>
      </c>
      <c r="Q731" s="7" t="inlineStr">
        <is>
          <t>Sí</t>
        </is>
      </c>
      <c r="R731" s="9">
        <f>IF(N731="","",IF(Q731="Sí",ROUND(N731/1.18,2),N731))</f>
        <v/>
      </c>
      <c r="S731" s="7" t="inlineStr">
        <is>
          <t>2026-09-09</t>
        </is>
      </c>
      <c r="T731" s="5" t="inlineStr">
        <is>
          <t>1 cotización de proveedores</t>
        </is>
      </c>
    </row>
    <row r="732">
      <c r="A732" s="7" t="inlineStr">
        <is>
          <t>MAT-20-059</t>
        </is>
      </c>
      <c r="B732" s="7" t="inlineStr">
        <is>
          <t>Materiales</t>
        </is>
      </c>
      <c r="C732" s="7" t="inlineStr">
        <is>
          <t>Angulares, planchuelas y barras</t>
        </is>
      </c>
      <c r="D732" s="5" t="inlineStr">
        <is>
          <t>Barra redonda de acero 5/8" x 20 pies</t>
        </is>
      </c>
      <c r="E732" s="5" t="inlineStr">
        <is>
          <t>Acero al carbono liso · sección redonda de 5/8" · barra de 20 pies</t>
        </is>
      </c>
      <c r="F732" s="5" t="inlineStr">
        <is>
          <t>Material retirado en almacén</t>
        </is>
      </c>
      <c r="G732" s="5" t="inlineStr">
        <is>
          <t>barra lisa, hierro redondo liso</t>
        </is>
      </c>
      <c r="H732" s="7" t="inlineStr">
        <is>
          <t>unidad</t>
        </is>
      </c>
      <c r="I732" s="7" t="inlineStr">
        <is>
          <t>Estructura</t>
        </is>
      </c>
      <c r="J732" s="7" t="inlineStr">
        <is>
          <t>estandar</t>
        </is>
      </c>
      <c r="K732" s="7" t="inlineStr">
        <is>
          <t>importado</t>
        </is>
      </c>
      <c r="L732" s="7" t="inlineStr">
        <is>
          <t>Verificado</t>
        </is>
      </c>
      <c r="M732" s="8" t="n">
        <v>1</v>
      </c>
      <c r="N732" s="9" t="n">
        <v>660.38</v>
      </c>
      <c r="O732" s="9" t="n">
        <v>660.38</v>
      </c>
      <c r="P732" s="9" t="n">
        <v>660.38</v>
      </c>
      <c r="Q732" s="7" t="inlineStr">
        <is>
          <t>Sí</t>
        </is>
      </c>
      <c r="R732" s="9">
        <f>IF(N732="","",IF(Q732="Sí",ROUND(N732/1.18,2),N732))</f>
        <v/>
      </c>
      <c r="S732" s="7" t="inlineStr">
        <is>
          <t>2026-09-09</t>
        </is>
      </c>
      <c r="T732" s="5" t="inlineStr">
        <is>
          <t>1 cotización de proveedores</t>
        </is>
      </c>
    </row>
    <row r="733">
      <c r="A733" s="7" t="inlineStr">
        <is>
          <t>MAT-20-060</t>
        </is>
      </c>
      <c r="B733" s="7" t="inlineStr">
        <is>
          <t>Materiales</t>
        </is>
      </c>
      <c r="C733" s="7" t="inlineStr">
        <is>
          <t>Angulares, planchuelas y barras</t>
        </is>
      </c>
      <c r="D733" s="5" t="inlineStr">
        <is>
          <t>Barra redonda de acero 3/4" x 20 pies</t>
        </is>
      </c>
      <c r="E733" s="5" t="inlineStr">
        <is>
          <t>Acero al carbono liso · sección redonda de 3/4" · barra de 20 pies</t>
        </is>
      </c>
      <c r="F733" s="5" t="inlineStr">
        <is>
          <t>Material retirado en almacén</t>
        </is>
      </c>
      <c r="G733" s="5" t="inlineStr">
        <is>
          <t>barra lisa, hierro redondo liso</t>
        </is>
      </c>
      <c r="H733" s="7" t="inlineStr">
        <is>
          <t>unidad</t>
        </is>
      </c>
      <c r="I733" s="7" t="inlineStr">
        <is>
          <t>Estructura</t>
        </is>
      </c>
      <c r="J733" s="7" t="inlineStr">
        <is>
          <t>estandar</t>
        </is>
      </c>
      <c r="K733" s="7" t="inlineStr">
        <is>
          <t>importado</t>
        </is>
      </c>
      <c r="L733" s="7" t="inlineStr">
        <is>
          <t>Verificado</t>
        </is>
      </c>
      <c r="M733" s="8" t="n">
        <v>1</v>
      </c>
      <c r="N733" s="9" t="n">
        <v>945.95</v>
      </c>
      <c r="O733" s="9" t="n">
        <v>945.95</v>
      </c>
      <c r="P733" s="9" t="n">
        <v>945.95</v>
      </c>
      <c r="Q733" s="7" t="inlineStr">
        <is>
          <t>Sí</t>
        </is>
      </c>
      <c r="R733" s="9">
        <f>IF(N733="","",IF(Q733="Sí",ROUND(N733/1.18,2),N733))</f>
        <v/>
      </c>
      <c r="S733" s="7" t="inlineStr">
        <is>
          <t>2026-09-09</t>
        </is>
      </c>
      <c r="T733" s="5" t="inlineStr">
        <is>
          <t>1 cotización de proveedores</t>
        </is>
      </c>
    </row>
    <row r="734">
      <c r="A734" s="7" t="inlineStr">
        <is>
          <t>MAT-20-061</t>
        </is>
      </c>
      <c r="B734" s="7" t="inlineStr">
        <is>
          <t>Materiales</t>
        </is>
      </c>
      <c r="C734" s="7" t="inlineStr">
        <is>
          <t>Angulares, planchuelas y barras</t>
        </is>
      </c>
      <c r="D734" s="5" t="inlineStr">
        <is>
          <t>Barra redonda de acero 1" x 20 pies</t>
        </is>
      </c>
      <c r="E734" s="5" t="inlineStr">
        <is>
          <t>Acero al carbono liso · sección redonda de 1" · barra de 20 pies</t>
        </is>
      </c>
      <c r="F734" s="5" t="inlineStr">
        <is>
          <t>Material retirado en almacén</t>
        </is>
      </c>
      <c r="G734" s="5" t="inlineStr">
        <is>
          <t>barra lisa, hierro redondo liso</t>
        </is>
      </c>
      <c r="H734" s="7" t="inlineStr">
        <is>
          <t>unidad</t>
        </is>
      </c>
      <c r="I734" s="7" t="inlineStr">
        <is>
          <t>Estructura</t>
        </is>
      </c>
      <c r="J734" s="7" t="inlineStr">
        <is>
          <t>estandar</t>
        </is>
      </c>
      <c r="K734" s="7" t="inlineStr">
        <is>
          <t>importado</t>
        </is>
      </c>
      <c r="L734" s="7" t="inlineStr">
        <is>
          <t>Verificado</t>
        </is>
      </c>
      <c r="M734" s="8" t="n">
        <v>1</v>
      </c>
      <c r="N734" s="9" t="n">
        <v>1666.67</v>
      </c>
      <c r="O734" s="9" t="n">
        <v>1666.67</v>
      </c>
      <c r="P734" s="9" t="n">
        <v>1666.67</v>
      </c>
      <c r="Q734" s="7" t="inlineStr">
        <is>
          <t>Sí</t>
        </is>
      </c>
      <c r="R734" s="9">
        <f>IF(N734="","",IF(Q734="Sí",ROUND(N734/1.18,2),N734))</f>
        <v/>
      </c>
      <c r="S734" s="7" t="inlineStr">
        <is>
          <t>2026-09-09</t>
        </is>
      </c>
      <c r="T734" s="5" t="inlineStr">
        <is>
          <t>1 cotización de proveedores</t>
        </is>
      </c>
    </row>
    <row r="735">
      <c r="A735" s="7" t="inlineStr">
        <is>
          <t>MAT-20-062</t>
        </is>
      </c>
      <c r="B735" s="7" t="inlineStr">
        <is>
          <t>Materiales</t>
        </is>
      </c>
      <c r="C735" s="7" t="inlineStr">
        <is>
          <t>Angulares, planchuelas y barras</t>
        </is>
      </c>
      <c r="D735" s="5" t="inlineStr">
        <is>
          <t>Barra redonda torneada de acero 7/16" x 20 pies</t>
        </is>
      </c>
      <c r="E735" s="5" t="inlineStr">
        <is>
          <t>Acero al carbono liso · sección redonda torneada de 7/16" · rectificada a medida · barra de 20 pies</t>
        </is>
      </c>
      <c r="F735" s="5" t="inlineStr">
        <is>
          <t>Material retirado en almacén</t>
        </is>
      </c>
      <c r="G735" s="5" t="inlineStr">
        <is>
          <t>barra torneada, eje de acero</t>
        </is>
      </c>
      <c r="H735" s="7" t="inlineStr">
        <is>
          <t>unidad</t>
        </is>
      </c>
      <c r="I735" s="7" t="inlineStr">
        <is>
          <t>Estructura</t>
        </is>
      </c>
      <c r="J735" s="7" t="inlineStr">
        <is>
          <t>estandar</t>
        </is>
      </c>
      <c r="K735" s="7" t="inlineStr">
        <is>
          <t>importado</t>
        </is>
      </c>
      <c r="L735" s="7" t="inlineStr">
        <is>
          <t>Verificado</t>
        </is>
      </c>
      <c r="M735" s="8" t="n">
        <v>1</v>
      </c>
      <c r="N735" s="9" t="n">
        <v>426.77</v>
      </c>
      <c r="O735" s="9" t="n">
        <v>426.77</v>
      </c>
      <c r="P735" s="9" t="n">
        <v>426.77</v>
      </c>
      <c r="Q735" s="7" t="inlineStr">
        <is>
          <t>Sí</t>
        </is>
      </c>
      <c r="R735" s="9">
        <f>IF(N735="","",IF(Q735="Sí",ROUND(N735/1.18,2),N735))</f>
        <v/>
      </c>
      <c r="S735" s="7" t="inlineStr">
        <is>
          <t>2026-09-09</t>
        </is>
      </c>
      <c r="T735" s="5" t="inlineStr">
        <is>
          <t>1 cotización de proveedores</t>
        </is>
      </c>
    </row>
    <row r="736">
      <c r="A736" s="7" t="inlineStr">
        <is>
          <t>MAT-20-063</t>
        </is>
      </c>
      <c r="B736" s="7" t="inlineStr">
        <is>
          <t>Materiales</t>
        </is>
      </c>
      <c r="C736" s="7" t="inlineStr">
        <is>
          <t>Angulares, planchuelas y barras</t>
        </is>
      </c>
      <c r="D736" s="5" t="inlineStr">
        <is>
          <t>Barra redonda torneada de acero 1/2" x 20 pies</t>
        </is>
      </c>
      <c r="E736" s="5" t="inlineStr">
        <is>
          <t>Acero al carbono liso · sección redonda torneada de 1/2" · rectificada a medida · barra de 20 pies</t>
        </is>
      </c>
      <c r="F736" s="5" t="inlineStr">
        <is>
          <t>Material retirado en almacén</t>
        </is>
      </c>
      <c r="G736" s="5" t="inlineStr">
        <is>
          <t>barra torneada, eje de acero</t>
        </is>
      </c>
      <c r="H736" s="7" t="inlineStr">
        <is>
          <t>unidad</t>
        </is>
      </c>
      <c r="I736" s="7" t="inlineStr">
        <is>
          <t>Estructura</t>
        </is>
      </c>
      <c r="J736" s="7" t="inlineStr">
        <is>
          <t>estandar</t>
        </is>
      </c>
      <c r="K736" s="7" t="inlineStr">
        <is>
          <t>importado</t>
        </is>
      </c>
      <c r="L736" s="7" t="inlineStr">
        <is>
          <t>Verificado</t>
        </is>
      </c>
      <c r="M736" s="8" t="n">
        <v>1</v>
      </c>
      <c r="N736" s="9" t="n">
        <v>553.47</v>
      </c>
      <c r="O736" s="9" t="n">
        <v>553.47</v>
      </c>
      <c r="P736" s="9" t="n">
        <v>553.47</v>
      </c>
      <c r="Q736" s="7" t="inlineStr">
        <is>
          <t>Sí</t>
        </is>
      </c>
      <c r="R736" s="9">
        <f>IF(N736="","",IF(Q736="Sí",ROUND(N736/1.18,2),N736))</f>
        <v/>
      </c>
      <c r="S736" s="7" t="inlineStr">
        <is>
          <t>2026-09-09</t>
        </is>
      </c>
      <c r="T736" s="5" t="inlineStr">
        <is>
          <t>1 cotización de proveedores</t>
        </is>
      </c>
    </row>
    <row r="737">
      <c r="A737" s="7" t="inlineStr">
        <is>
          <t>MAT-20-064</t>
        </is>
      </c>
      <c r="B737" s="7" t="inlineStr">
        <is>
          <t>Materiales</t>
        </is>
      </c>
      <c r="C737" s="7" t="inlineStr">
        <is>
          <t>Angulares, planchuelas y barras</t>
        </is>
      </c>
      <c r="D737" s="5" t="inlineStr">
        <is>
          <t>Barra redonda torneada de acero 5/8" x 20 pies</t>
        </is>
      </c>
      <c r="E737" s="5" t="inlineStr">
        <is>
          <t>Acero al carbono liso · sección redonda torneada de 5/8" · rectificada a medida · barra de 20 pies</t>
        </is>
      </c>
      <c r="F737" s="5" t="inlineStr">
        <is>
          <t>Material retirado en almacén</t>
        </is>
      </c>
      <c r="G737" s="5" t="inlineStr">
        <is>
          <t>barra torneada, eje de acero</t>
        </is>
      </c>
      <c r="H737" s="7" t="inlineStr">
        <is>
          <t>unidad</t>
        </is>
      </c>
      <c r="I737" s="7" t="inlineStr">
        <is>
          <t>Estructura</t>
        </is>
      </c>
      <c r="J737" s="7" t="inlineStr">
        <is>
          <t>estandar</t>
        </is>
      </c>
      <c r="K737" s="7" t="inlineStr">
        <is>
          <t>importado</t>
        </is>
      </c>
      <c r="L737" s="7" t="inlineStr">
        <is>
          <t>Verificado</t>
        </is>
      </c>
      <c r="M737" s="8" t="n">
        <v>1</v>
      </c>
      <c r="N737" s="9" t="n">
        <v>858.38</v>
      </c>
      <c r="O737" s="9" t="n">
        <v>858.38</v>
      </c>
      <c r="P737" s="9" t="n">
        <v>858.38</v>
      </c>
      <c r="Q737" s="7" t="inlineStr">
        <is>
          <t>Sí</t>
        </is>
      </c>
      <c r="R737" s="9">
        <f>IF(N737="","",IF(Q737="Sí",ROUND(N737/1.18,2),N737))</f>
        <v/>
      </c>
      <c r="S737" s="7" t="inlineStr">
        <is>
          <t>2026-09-09</t>
        </is>
      </c>
      <c r="T737" s="5" t="inlineStr">
        <is>
          <t>1 cotización de proveedores</t>
        </is>
      </c>
    </row>
    <row r="738">
      <c r="A738" s="7" t="inlineStr">
        <is>
          <t>MAT-21-001</t>
        </is>
      </c>
      <c r="B738" s="7" t="inlineStr">
        <is>
          <t>Materiales</t>
        </is>
      </c>
      <c r="C738" s="7" t="inlineStr">
        <is>
          <t>Tolas y láminas de acero</t>
        </is>
      </c>
      <c r="D738" s="5" t="inlineStr">
        <is>
          <t>Tola negra 1/32", plancha 4 x 8 pies</t>
        </is>
      </c>
      <c r="E738" s="5" t="inlineStr">
        <is>
          <t>Lámina de hierro negra laminada en frío · espesor 1/32" · plancha de 4 x 8 pies · 40.8 lb</t>
        </is>
      </c>
      <c r="F738" s="5" t="inlineStr">
        <is>
          <t>Material retirado en almacén</t>
        </is>
      </c>
      <c r="G738" s="5" t="inlineStr">
        <is>
          <t>lámina de hierro, plancha negra</t>
        </is>
      </c>
      <c r="H738" s="7" t="inlineStr">
        <is>
          <t>plancha</t>
        </is>
      </c>
      <c r="I738" s="7" t="inlineStr">
        <is>
          <t>Estructura</t>
        </is>
      </c>
      <c r="J738" s="7" t="inlineStr">
        <is>
          <t>estandar</t>
        </is>
      </c>
      <c r="K738" s="7" t="inlineStr">
        <is>
          <t>importado</t>
        </is>
      </c>
      <c r="L738" s="7" t="inlineStr">
        <is>
          <t>Verificado</t>
        </is>
      </c>
      <c r="M738" s="8" t="n">
        <v>1</v>
      </c>
      <c r="N738" s="9" t="n">
        <v>1113.61</v>
      </c>
      <c r="O738" s="9" t="n">
        <v>1113.61</v>
      </c>
      <c r="P738" s="9" t="n">
        <v>1113.61</v>
      </c>
      <c r="Q738" s="7" t="inlineStr">
        <is>
          <t>Sí</t>
        </is>
      </c>
      <c r="R738" s="9">
        <f>IF(N738="","",IF(Q738="Sí",ROUND(N738/1.18,2),N738))</f>
        <v/>
      </c>
      <c r="S738" s="7" t="inlineStr">
        <is>
          <t>2026-09-09</t>
        </is>
      </c>
      <c r="T738" s="5" t="inlineStr">
        <is>
          <t>1 cotización de proveedores</t>
        </is>
      </c>
    </row>
    <row r="739">
      <c r="A739" s="7" t="inlineStr">
        <is>
          <t>MAT-21-002</t>
        </is>
      </c>
      <c r="B739" s="7" t="inlineStr">
        <is>
          <t>Materiales</t>
        </is>
      </c>
      <c r="C739" s="7" t="inlineStr">
        <is>
          <t>Tolas y láminas de acero</t>
        </is>
      </c>
      <c r="D739" s="5" t="inlineStr">
        <is>
          <t>Tola negra 1/22", plancha 4 x 8 pies</t>
        </is>
      </c>
      <c r="E739" s="5" t="inlineStr">
        <is>
          <t>Lámina de hierro negra laminada en frío · espesor 1/22" · plancha de 4 x 8 pies · 59.34 lb</t>
        </is>
      </c>
      <c r="F739" s="5" t="inlineStr">
        <is>
          <t>Material retirado en almacén</t>
        </is>
      </c>
      <c r="G739" s="5" t="inlineStr">
        <is>
          <t>lámina de hierro, plancha negra</t>
        </is>
      </c>
      <c r="H739" s="7" t="inlineStr">
        <is>
          <t>plancha</t>
        </is>
      </c>
      <c r="I739" s="7" t="inlineStr">
        <is>
          <t>Estructura</t>
        </is>
      </c>
      <c r="J739" s="7" t="inlineStr">
        <is>
          <t>estandar</t>
        </is>
      </c>
      <c r="K739" s="7" t="inlineStr">
        <is>
          <t>importado</t>
        </is>
      </c>
      <c r="L739" s="7" t="inlineStr">
        <is>
          <t>Verificado</t>
        </is>
      </c>
      <c r="M739" s="8" t="n">
        <v>1</v>
      </c>
      <c r="N739" s="9" t="n">
        <v>1497.04</v>
      </c>
      <c r="O739" s="9" t="n">
        <v>1497.04</v>
      </c>
      <c r="P739" s="9" t="n">
        <v>1497.04</v>
      </c>
      <c r="Q739" s="7" t="inlineStr">
        <is>
          <t>Sí</t>
        </is>
      </c>
      <c r="R739" s="9">
        <f>IF(N739="","",IF(Q739="Sí",ROUND(N739/1.18,2),N739))</f>
        <v/>
      </c>
      <c r="S739" s="7" t="inlineStr">
        <is>
          <t>2026-09-09</t>
        </is>
      </c>
      <c r="T739" s="5" t="inlineStr">
        <is>
          <t>1 cotización de proveedores</t>
        </is>
      </c>
    </row>
    <row r="740">
      <c r="A740" s="7" t="inlineStr">
        <is>
          <t>MAT-21-003</t>
        </is>
      </c>
      <c r="B740" s="7" t="inlineStr">
        <is>
          <t>Materiales</t>
        </is>
      </c>
      <c r="C740" s="7" t="inlineStr">
        <is>
          <t>Tolas y láminas de acero</t>
        </is>
      </c>
      <c r="D740" s="5" t="inlineStr">
        <is>
          <t>Tola negra 1/16", plancha 4 x 10 pies</t>
        </is>
      </c>
      <c r="E740" s="5" t="inlineStr">
        <is>
          <t>Lámina de hierro negra laminada en frío · espesor 1/16" · plancha de 4 x 10 pies · 102 lb</t>
        </is>
      </c>
      <c r="F740" s="5" t="inlineStr">
        <is>
          <t>Material retirado en almacén</t>
        </is>
      </c>
      <c r="G740" s="5" t="inlineStr">
        <is>
          <t>lámina de hierro, plancha negra</t>
        </is>
      </c>
      <c r="H740" s="7" t="inlineStr">
        <is>
          <t>plancha</t>
        </is>
      </c>
      <c r="I740" s="7" t="inlineStr">
        <is>
          <t>Estructura</t>
        </is>
      </c>
      <c r="J740" s="7" t="inlineStr">
        <is>
          <t>estandar</t>
        </is>
      </c>
      <c r="K740" s="7" t="inlineStr">
        <is>
          <t>importado</t>
        </is>
      </c>
      <c r="L740" s="7" t="inlineStr">
        <is>
          <t>Verificado</t>
        </is>
      </c>
      <c r="M740" s="8" t="n">
        <v>1</v>
      </c>
      <c r="N740" s="9" t="n">
        <v>2938.54</v>
      </c>
      <c r="O740" s="9" t="n">
        <v>2938.54</v>
      </c>
      <c r="P740" s="9" t="n">
        <v>2938.54</v>
      </c>
      <c r="Q740" s="7" t="inlineStr">
        <is>
          <t>Sí</t>
        </is>
      </c>
      <c r="R740" s="9">
        <f>IF(N740="","",IF(Q740="Sí",ROUND(N740/1.18,2),N740))</f>
        <v/>
      </c>
      <c r="S740" s="7" t="inlineStr">
        <is>
          <t>2026-09-09</t>
        </is>
      </c>
      <c r="T740" s="5" t="inlineStr">
        <is>
          <t>1 cotización de proveedores</t>
        </is>
      </c>
    </row>
    <row r="741">
      <c r="A741" s="7" t="inlineStr">
        <is>
          <t>MAT-21-004</t>
        </is>
      </c>
      <c r="B741" s="7" t="inlineStr">
        <is>
          <t>Materiales</t>
        </is>
      </c>
      <c r="C741" s="7" t="inlineStr">
        <is>
          <t>Tolas y láminas de acero</t>
        </is>
      </c>
      <c r="D741" s="5" t="inlineStr">
        <is>
          <t>Tola negra 1/16", plancha 4 x 8 pies</t>
        </is>
      </c>
      <c r="E741" s="5" t="inlineStr">
        <is>
          <t>Lámina de hierro negra laminada en frío · espesor 1/16" · plancha de 4 x 8 pies · 81.61 lb</t>
        </is>
      </c>
      <c r="F741" s="5" t="inlineStr">
        <is>
          <t>Material retirado en almacén</t>
        </is>
      </c>
      <c r="G741" s="5" t="inlineStr">
        <is>
          <t>lámina de hierro, plancha negra</t>
        </is>
      </c>
      <c r="H741" s="7" t="inlineStr">
        <is>
          <t>plancha</t>
        </is>
      </c>
      <c r="I741" s="7" t="inlineStr">
        <is>
          <t>Estructura</t>
        </is>
      </c>
      <c r="J741" s="7" t="inlineStr">
        <is>
          <t>estandar</t>
        </is>
      </c>
      <c r="K741" s="7" t="inlineStr">
        <is>
          <t>importado</t>
        </is>
      </c>
      <c r="L741" s="7" t="inlineStr">
        <is>
          <t>Verificado</t>
        </is>
      </c>
      <c r="M741" s="8" t="n">
        <v>1</v>
      </c>
      <c r="N741" s="9" t="n">
        <v>2224.54</v>
      </c>
      <c r="O741" s="9" t="n">
        <v>2224.54</v>
      </c>
      <c r="P741" s="9" t="n">
        <v>2224.54</v>
      </c>
      <c r="Q741" s="7" t="inlineStr">
        <is>
          <t>Sí</t>
        </is>
      </c>
      <c r="R741" s="9">
        <f>IF(N741="","",IF(Q741="Sí",ROUND(N741/1.18,2),N741))</f>
        <v/>
      </c>
      <c r="S741" s="7" t="inlineStr">
        <is>
          <t>2026-09-09</t>
        </is>
      </c>
      <c r="T741" s="5" t="inlineStr">
        <is>
          <t>1 cotización de proveedores</t>
        </is>
      </c>
    </row>
    <row r="742">
      <c r="A742" s="7" t="inlineStr">
        <is>
          <t>MAT-21-005</t>
        </is>
      </c>
      <c r="B742" s="7" t="inlineStr">
        <is>
          <t>Materiales</t>
        </is>
      </c>
      <c r="C742" s="7" t="inlineStr">
        <is>
          <t>Tolas y láminas de acero</t>
        </is>
      </c>
      <c r="D742" s="5" t="inlineStr">
        <is>
          <t>Tola negra 3/32", plancha 4 x 8 pies</t>
        </is>
      </c>
      <c r="E742" s="5" t="inlineStr">
        <is>
          <t>Lámina de hierro negra laminada en frío · espesor 3/32" · plancha de 4 x 8 pies · 122.4 lb</t>
        </is>
      </c>
      <c r="F742" s="5" t="inlineStr">
        <is>
          <t>Material retirado en almacén</t>
        </is>
      </c>
      <c r="G742" s="5" t="inlineStr">
        <is>
          <t>lámina de hierro, plancha negra</t>
        </is>
      </c>
      <c r="H742" s="7" t="inlineStr">
        <is>
          <t>plancha</t>
        </is>
      </c>
      <c r="I742" s="7" t="inlineStr">
        <is>
          <t>Estructura</t>
        </is>
      </c>
      <c r="J742" s="7" t="inlineStr">
        <is>
          <t>estandar</t>
        </is>
      </c>
      <c r="K742" s="7" t="inlineStr">
        <is>
          <t>importado</t>
        </is>
      </c>
      <c r="L742" s="7" t="inlineStr">
        <is>
          <t>Verificado</t>
        </is>
      </c>
      <c r="M742" s="8" t="n">
        <v>1</v>
      </c>
      <c r="N742" s="9" t="n">
        <v>3132.92</v>
      </c>
      <c r="O742" s="9" t="n">
        <v>3132.92</v>
      </c>
      <c r="P742" s="9" t="n">
        <v>3132.92</v>
      </c>
      <c r="Q742" s="7" t="inlineStr">
        <is>
          <t>Sí</t>
        </is>
      </c>
      <c r="R742" s="9">
        <f>IF(N742="","",IF(Q742="Sí",ROUND(N742/1.18,2),N742))</f>
        <v/>
      </c>
      <c r="S742" s="7" t="inlineStr">
        <is>
          <t>2026-09-09</t>
        </is>
      </c>
      <c r="T742" s="5" t="inlineStr">
        <is>
          <t>1 cotización de proveedores</t>
        </is>
      </c>
    </row>
    <row r="743">
      <c r="A743" s="7" t="inlineStr">
        <is>
          <t>MAT-21-006</t>
        </is>
      </c>
      <c r="B743" s="7" t="inlineStr">
        <is>
          <t>Materiales</t>
        </is>
      </c>
      <c r="C743" s="7" t="inlineStr">
        <is>
          <t>Tolas y láminas de acero</t>
        </is>
      </c>
      <c r="D743" s="5" t="inlineStr">
        <is>
          <t>Tola negra 1/8", plancha 4 x 10 pies</t>
        </is>
      </c>
      <c r="E743" s="5" t="inlineStr">
        <is>
          <t>Lámina de hierro negra laminada en frío · espesor 1/8" · plancha de 4 x 10 pies · 204 lb</t>
        </is>
      </c>
      <c r="F743" s="5" t="inlineStr">
        <is>
          <t>Material retirado en almacén</t>
        </is>
      </c>
      <c r="G743" s="5" t="inlineStr">
        <is>
          <t>lámina de hierro, plancha negra</t>
        </is>
      </c>
      <c r="H743" s="7" t="inlineStr">
        <is>
          <t>plancha</t>
        </is>
      </c>
      <c r="I743" s="7" t="inlineStr">
        <is>
          <t>Estructura</t>
        </is>
      </c>
      <c r="J743" s="7" t="inlineStr">
        <is>
          <t>estandar</t>
        </is>
      </c>
      <c r="K743" s="7" t="inlineStr">
        <is>
          <t>importado</t>
        </is>
      </c>
      <c r="L743" s="7" t="inlineStr">
        <is>
          <t>Verificado</t>
        </is>
      </c>
      <c r="M743" s="8" t="n">
        <v>1</v>
      </c>
      <c r="N743" s="9" t="n">
        <v>5622.83</v>
      </c>
      <c r="O743" s="9" t="n">
        <v>5622.83</v>
      </c>
      <c r="P743" s="9" t="n">
        <v>5622.83</v>
      </c>
      <c r="Q743" s="7" t="inlineStr">
        <is>
          <t>Sí</t>
        </is>
      </c>
      <c r="R743" s="9">
        <f>IF(N743="","",IF(Q743="Sí",ROUND(N743/1.18,2),N743))</f>
        <v/>
      </c>
      <c r="S743" s="7" t="inlineStr">
        <is>
          <t>2026-09-09</t>
        </is>
      </c>
      <c r="T743" s="5" t="inlineStr">
        <is>
          <t>1 cotización de proveedores</t>
        </is>
      </c>
    </row>
    <row r="744">
      <c r="A744" s="7" t="inlineStr">
        <is>
          <t>MAT-21-007</t>
        </is>
      </c>
      <c r="B744" s="7" t="inlineStr">
        <is>
          <t>Materiales</t>
        </is>
      </c>
      <c r="C744" s="7" t="inlineStr">
        <is>
          <t>Tolas y láminas de acero</t>
        </is>
      </c>
      <c r="D744" s="5" t="inlineStr">
        <is>
          <t>Tola negra 1/8", plancha 4 x 8 pies</t>
        </is>
      </c>
      <c r="E744" s="5" t="inlineStr">
        <is>
          <t>Lámina de hierro negra laminada en frío · espesor 1/8" · plancha de 4 x 8 pies · 163.2 lb</t>
        </is>
      </c>
      <c r="F744" s="5" t="inlineStr">
        <is>
          <t>Material retirado en almacén</t>
        </is>
      </c>
      <c r="G744" s="5" t="inlineStr">
        <is>
          <t>lámina de hierro, plancha negra</t>
        </is>
      </c>
      <c r="H744" s="7" t="inlineStr">
        <is>
          <t>plancha</t>
        </is>
      </c>
      <c r="I744" s="7" t="inlineStr">
        <is>
          <t>Estructura</t>
        </is>
      </c>
      <c r="J744" s="7" t="inlineStr">
        <is>
          <t>estandar</t>
        </is>
      </c>
      <c r="K744" s="7" t="inlineStr">
        <is>
          <t>importado</t>
        </is>
      </c>
      <c r="L744" s="7" t="inlineStr">
        <is>
          <t>Verificado</t>
        </is>
      </c>
      <c r="M744" s="8" t="n">
        <v>1</v>
      </c>
      <c r="N744" s="9" t="n">
        <v>4104.8</v>
      </c>
      <c r="O744" s="9" t="n">
        <v>4104.8</v>
      </c>
      <c r="P744" s="9" t="n">
        <v>4104.8</v>
      </c>
      <c r="Q744" s="7" t="inlineStr">
        <is>
          <t>Sí</t>
        </is>
      </c>
      <c r="R744" s="9">
        <f>IF(N744="","",IF(Q744="Sí",ROUND(N744/1.18,2),N744))</f>
        <v/>
      </c>
      <c r="S744" s="7" t="inlineStr">
        <is>
          <t>2026-09-09</t>
        </is>
      </c>
      <c r="T744" s="5" t="inlineStr">
        <is>
          <t>1 cotización de proveedores</t>
        </is>
      </c>
    </row>
    <row r="745">
      <c r="A745" s="7" t="inlineStr">
        <is>
          <t>MAT-21-008</t>
        </is>
      </c>
      <c r="B745" s="7" t="inlineStr">
        <is>
          <t>Materiales</t>
        </is>
      </c>
      <c r="C745" s="7" t="inlineStr">
        <is>
          <t>Tolas y láminas de acero</t>
        </is>
      </c>
      <c r="D745" s="5" t="inlineStr">
        <is>
          <t>Tola negra 1/8", plancha 5 x 10 pies</t>
        </is>
      </c>
      <c r="E745" s="5" t="inlineStr">
        <is>
          <t>Lámina de hierro negra laminada en frío · espesor 1/8" · plancha de 5 x 10 pies · 255 lb</t>
        </is>
      </c>
      <c r="F745" s="5" t="inlineStr">
        <is>
          <t>Material retirado en almacén</t>
        </is>
      </c>
      <c r="G745" s="5" t="inlineStr">
        <is>
          <t>lámina de hierro, plancha negra</t>
        </is>
      </c>
      <c r="H745" s="7" t="inlineStr">
        <is>
          <t>plancha</t>
        </is>
      </c>
      <c r="I745" s="7" t="inlineStr">
        <is>
          <t>Estructura</t>
        </is>
      </c>
      <c r="J745" s="7" t="inlineStr">
        <is>
          <t>estandar</t>
        </is>
      </c>
      <c r="K745" s="7" t="inlineStr">
        <is>
          <t>importado</t>
        </is>
      </c>
      <c r="L745" s="7" t="inlineStr">
        <is>
          <t>Verificado</t>
        </is>
      </c>
      <c r="M745" s="8" t="n">
        <v>1</v>
      </c>
      <c r="N745" s="9" t="n">
        <v>6428.83</v>
      </c>
      <c r="O745" s="9" t="n">
        <v>6428.83</v>
      </c>
      <c r="P745" s="9" t="n">
        <v>6428.83</v>
      </c>
      <c r="Q745" s="7" t="inlineStr">
        <is>
          <t>Sí</t>
        </is>
      </c>
      <c r="R745" s="9">
        <f>IF(N745="","",IF(Q745="Sí",ROUND(N745/1.18,2),N745))</f>
        <v/>
      </c>
      <c r="S745" s="7" t="inlineStr">
        <is>
          <t>2026-09-09</t>
        </is>
      </c>
      <c r="T745" s="5" t="inlineStr">
        <is>
          <t>1 cotización de proveedores</t>
        </is>
      </c>
    </row>
    <row r="746">
      <c r="A746" s="7" t="inlineStr">
        <is>
          <t>MAT-21-009</t>
        </is>
      </c>
      <c r="B746" s="7" t="inlineStr">
        <is>
          <t>Materiales</t>
        </is>
      </c>
      <c r="C746" s="7" t="inlineStr">
        <is>
          <t>Tolas y láminas de acero</t>
        </is>
      </c>
      <c r="D746" s="5" t="inlineStr">
        <is>
          <t>Tola negra 3/16", plancha 4 x 8 pies</t>
        </is>
      </c>
      <c r="E746" s="5" t="inlineStr">
        <is>
          <t>Lámina de hierro negra laminada en frío · espesor 3/16" · plancha de 4 x 8 pies · 244.8 lb</t>
        </is>
      </c>
      <c r="F746" s="5" t="inlineStr">
        <is>
          <t>Material retirado en almacén</t>
        </is>
      </c>
      <c r="G746" s="5" t="inlineStr">
        <is>
          <t>lámina de hierro, plancha negra</t>
        </is>
      </c>
      <c r="H746" s="7" t="inlineStr">
        <is>
          <t>plancha</t>
        </is>
      </c>
      <c r="I746" s="7" t="inlineStr">
        <is>
          <t>Estructura</t>
        </is>
      </c>
      <c r="J746" s="7" t="inlineStr">
        <is>
          <t>estandar</t>
        </is>
      </c>
      <c r="K746" s="7" t="inlineStr">
        <is>
          <t>importado</t>
        </is>
      </c>
      <c r="L746" s="7" t="inlineStr">
        <is>
          <t>Verificado</t>
        </is>
      </c>
      <c r="M746" s="8" t="n">
        <v>1</v>
      </c>
      <c r="N746" s="9" t="n">
        <v>6678.8</v>
      </c>
      <c r="O746" s="9" t="n">
        <v>6678.8</v>
      </c>
      <c r="P746" s="9" t="n">
        <v>6678.8</v>
      </c>
      <c r="Q746" s="7" t="inlineStr">
        <is>
          <t>Sí</t>
        </is>
      </c>
      <c r="R746" s="9">
        <f>IF(N746="","",IF(Q746="Sí",ROUND(N746/1.18,2),N746))</f>
        <v/>
      </c>
      <c r="S746" s="7" t="inlineStr">
        <is>
          <t>2026-09-09</t>
        </is>
      </c>
      <c r="T746" s="5" t="inlineStr">
        <is>
          <t>1 cotización de proveedores</t>
        </is>
      </c>
    </row>
    <row r="747">
      <c r="A747" s="7" t="inlineStr">
        <is>
          <t>MAT-21-010</t>
        </is>
      </c>
      <c r="B747" s="7" t="inlineStr">
        <is>
          <t>Materiales</t>
        </is>
      </c>
      <c r="C747" s="7" t="inlineStr">
        <is>
          <t>Tolas y láminas de acero</t>
        </is>
      </c>
      <c r="D747" s="5" t="inlineStr">
        <is>
          <t>Tola negra 3/16", plancha 5 x 10 pies</t>
        </is>
      </c>
      <c r="E747" s="5" t="inlineStr">
        <is>
          <t>Lámina de hierro negra laminada en frío · espesor 3/16" · plancha de 5 x 10 pies · 382.5 lb</t>
        </is>
      </c>
      <c r="F747" s="5" t="inlineStr">
        <is>
          <t>Material retirado en almacén</t>
        </is>
      </c>
      <c r="G747" s="5" t="inlineStr">
        <is>
          <t>lámina de hierro, plancha negra</t>
        </is>
      </c>
      <c r="H747" s="7" t="inlineStr">
        <is>
          <t>plancha</t>
        </is>
      </c>
      <c r="I747" s="7" t="inlineStr">
        <is>
          <t>Estructura</t>
        </is>
      </c>
      <c r="J747" s="7" t="inlineStr">
        <is>
          <t>estandar</t>
        </is>
      </c>
      <c r="K747" s="7" t="inlineStr">
        <is>
          <t>importado</t>
        </is>
      </c>
      <c r="L747" s="7" t="inlineStr">
        <is>
          <t>Verificado</t>
        </is>
      </c>
      <c r="M747" s="8" t="n">
        <v>1</v>
      </c>
      <c r="N747" s="9" t="n">
        <v>10410.48</v>
      </c>
      <c r="O747" s="9" t="n">
        <v>10410.48</v>
      </c>
      <c r="P747" s="9" t="n">
        <v>10410.48</v>
      </c>
      <c r="Q747" s="7" t="inlineStr">
        <is>
          <t>Sí</t>
        </is>
      </c>
      <c r="R747" s="9">
        <f>IF(N747="","",IF(Q747="Sí",ROUND(N747/1.18,2),N747))</f>
        <v/>
      </c>
      <c r="S747" s="7" t="inlineStr">
        <is>
          <t>2026-09-09</t>
        </is>
      </c>
      <c r="T747" s="5" t="inlineStr">
        <is>
          <t>1 cotización de proveedores</t>
        </is>
      </c>
    </row>
    <row r="748">
      <c r="A748" s="7" t="inlineStr">
        <is>
          <t>MAT-21-011</t>
        </is>
      </c>
      <c r="B748" s="7" t="inlineStr">
        <is>
          <t>Materiales</t>
        </is>
      </c>
      <c r="C748" s="7" t="inlineStr">
        <is>
          <t>Tolas y láminas de acero</t>
        </is>
      </c>
      <c r="D748" s="5" t="inlineStr">
        <is>
          <t>Tola negra 3/16", plancha 6 x 10 pies</t>
        </is>
      </c>
      <c r="E748" s="5" t="inlineStr">
        <is>
          <t>Lámina de hierro negra laminada en frío · espesor 3/16" · plancha de 6 x 10 pies · 459 lb</t>
        </is>
      </c>
      <c r="F748" s="5" t="inlineStr">
        <is>
          <t>Material retirado en almacén</t>
        </is>
      </c>
      <c r="G748" s="5" t="inlineStr">
        <is>
          <t>lámina de hierro, plancha negra</t>
        </is>
      </c>
      <c r="H748" s="7" t="inlineStr">
        <is>
          <t>plancha</t>
        </is>
      </c>
      <c r="I748" s="7" t="inlineStr">
        <is>
          <t>Estructura</t>
        </is>
      </c>
      <c r="J748" s="7" t="inlineStr">
        <is>
          <t>estandar</t>
        </is>
      </c>
      <c r="K748" s="7" t="inlineStr">
        <is>
          <t>importado</t>
        </is>
      </c>
      <c r="L748" s="7" t="inlineStr">
        <is>
          <t>Verificado</t>
        </is>
      </c>
      <c r="M748" s="8" t="n">
        <v>1</v>
      </c>
      <c r="N748" s="9" t="n">
        <v>12392.84</v>
      </c>
      <c r="O748" s="9" t="n">
        <v>12392.84</v>
      </c>
      <c r="P748" s="9" t="n">
        <v>12392.84</v>
      </c>
      <c r="Q748" s="7" t="inlineStr">
        <is>
          <t>Sí</t>
        </is>
      </c>
      <c r="R748" s="9">
        <f>IF(N748="","",IF(Q748="Sí",ROUND(N748/1.18,2),N748))</f>
        <v/>
      </c>
      <c r="S748" s="7" t="inlineStr">
        <is>
          <t>2026-09-09</t>
        </is>
      </c>
      <c r="T748" s="5" t="inlineStr">
        <is>
          <t>1 cotización de proveedores</t>
        </is>
      </c>
    </row>
    <row r="749">
      <c r="A749" s="7" t="inlineStr">
        <is>
          <t>MAT-21-012</t>
        </is>
      </c>
      <c r="B749" s="7" t="inlineStr">
        <is>
          <t>Materiales</t>
        </is>
      </c>
      <c r="C749" s="7" t="inlineStr">
        <is>
          <t>Tolas y láminas de acero</t>
        </is>
      </c>
      <c r="D749" s="5" t="inlineStr">
        <is>
          <t>Tola negra 1/4", plancha 4 x 8 pies</t>
        </is>
      </c>
      <c r="E749" s="5" t="inlineStr">
        <is>
          <t>Lámina de hierro negra laminada en frío · espesor 1/4" · plancha de 4 x 8 pies · 326.4 lb</t>
        </is>
      </c>
      <c r="F749" s="5" t="inlineStr">
        <is>
          <t>Material retirado en almacén</t>
        </is>
      </c>
      <c r="G749" s="5" t="inlineStr">
        <is>
          <t>lámina de hierro, plancha negra</t>
        </is>
      </c>
      <c r="H749" s="7" t="inlineStr">
        <is>
          <t>plancha</t>
        </is>
      </c>
      <c r="I749" s="7" t="inlineStr">
        <is>
          <t>Estructura</t>
        </is>
      </c>
      <c r="J749" s="7" t="inlineStr">
        <is>
          <t>estandar</t>
        </is>
      </c>
      <c r="K749" s="7" t="inlineStr">
        <is>
          <t>importado</t>
        </is>
      </c>
      <c r="L749" s="7" t="inlineStr">
        <is>
          <t>Verificado</t>
        </is>
      </c>
      <c r="M749" s="8" t="n">
        <v>1</v>
      </c>
      <c r="N749" s="9" t="n">
        <v>8276.58</v>
      </c>
      <c r="O749" s="9" t="n">
        <v>8276.58</v>
      </c>
      <c r="P749" s="9" t="n">
        <v>8276.58</v>
      </c>
      <c r="Q749" s="7" t="inlineStr">
        <is>
          <t>Sí</t>
        </is>
      </c>
      <c r="R749" s="9">
        <f>IF(N749="","",IF(Q749="Sí",ROUND(N749/1.18,2),N749))</f>
        <v/>
      </c>
      <c r="S749" s="7" t="inlineStr">
        <is>
          <t>2026-09-09</t>
        </is>
      </c>
      <c r="T749" s="5" t="inlineStr">
        <is>
          <t>1 cotización de proveedores</t>
        </is>
      </c>
    </row>
    <row r="750">
      <c r="A750" s="7" t="inlineStr">
        <is>
          <t>MAT-21-013</t>
        </is>
      </c>
      <c r="B750" s="7" t="inlineStr">
        <is>
          <t>Materiales</t>
        </is>
      </c>
      <c r="C750" s="7" t="inlineStr">
        <is>
          <t>Tolas y láminas de acero</t>
        </is>
      </c>
      <c r="D750" s="5" t="inlineStr">
        <is>
          <t>Tola negra 1/4", plancha 6 x 10 pies</t>
        </is>
      </c>
      <c r="E750" s="5" t="inlineStr">
        <is>
          <t>Lámina de hierro negra laminada en frío · espesor 1/4" · plancha de 6 x 10 pies · 612 lb</t>
        </is>
      </c>
      <c r="F750" s="5" t="inlineStr">
        <is>
          <t>Material retirado en almacén</t>
        </is>
      </c>
      <c r="G750" s="5" t="inlineStr">
        <is>
          <t>lámina de hierro, plancha negra</t>
        </is>
      </c>
      <c r="H750" s="7" t="inlineStr">
        <is>
          <t>plancha</t>
        </is>
      </c>
      <c r="I750" s="7" t="inlineStr">
        <is>
          <t>Estructura</t>
        </is>
      </c>
      <c r="J750" s="7" t="inlineStr">
        <is>
          <t>estandar</t>
        </is>
      </c>
      <c r="K750" s="7" t="inlineStr">
        <is>
          <t>importado</t>
        </is>
      </c>
      <c r="L750" s="7" t="inlineStr">
        <is>
          <t>Verificado</t>
        </is>
      </c>
      <c r="M750" s="8" t="n">
        <v>1</v>
      </c>
      <c r="N750" s="9" t="n">
        <v>16280.34</v>
      </c>
      <c r="O750" s="9" t="n">
        <v>16280.34</v>
      </c>
      <c r="P750" s="9" t="n">
        <v>16280.34</v>
      </c>
      <c r="Q750" s="7" t="inlineStr">
        <is>
          <t>Sí</t>
        </is>
      </c>
      <c r="R750" s="9">
        <f>IF(N750="","",IF(Q750="Sí",ROUND(N750/1.18,2),N750))</f>
        <v/>
      </c>
      <c r="S750" s="7" t="inlineStr">
        <is>
          <t>2026-09-09</t>
        </is>
      </c>
      <c r="T750" s="5" t="inlineStr">
        <is>
          <t>1 cotización de proveedores</t>
        </is>
      </c>
    </row>
    <row r="751">
      <c r="A751" s="7" t="inlineStr">
        <is>
          <t>MAT-21-014</t>
        </is>
      </c>
      <c r="B751" s="7" t="inlineStr">
        <is>
          <t>Materiales</t>
        </is>
      </c>
      <c r="C751" s="7" t="inlineStr">
        <is>
          <t>Tolas y láminas de acero</t>
        </is>
      </c>
      <c r="D751" s="5" t="inlineStr">
        <is>
          <t>Tola negra 3/8", plancha 4 x 8 pies</t>
        </is>
      </c>
      <c r="E751" s="5" t="inlineStr">
        <is>
          <t>Lámina de hierro negra laminada en frío · espesor 3/8" · plancha de 4 x 8 pies · 489.6 lb</t>
        </is>
      </c>
      <c r="F751" s="5" t="inlineStr">
        <is>
          <t>Material retirado en almacén</t>
        </is>
      </c>
      <c r="G751" s="5" t="inlineStr">
        <is>
          <t>lámina de hierro, plancha negra</t>
        </is>
      </c>
      <c r="H751" s="7" t="inlineStr">
        <is>
          <t>plancha</t>
        </is>
      </c>
      <c r="I751" s="7" t="inlineStr">
        <is>
          <t>Estructura</t>
        </is>
      </c>
      <c r="J751" s="7" t="inlineStr">
        <is>
          <t>estandar</t>
        </is>
      </c>
      <c r="K751" s="7" t="inlineStr">
        <is>
          <t>importado</t>
        </is>
      </c>
      <c r="L751" s="7" t="inlineStr">
        <is>
          <t>Verificado</t>
        </is>
      </c>
      <c r="M751" s="8" t="n">
        <v>1</v>
      </c>
      <c r="N751" s="9" t="n">
        <v>12665.86</v>
      </c>
      <c r="O751" s="9" t="n">
        <v>12665.86</v>
      </c>
      <c r="P751" s="9" t="n">
        <v>12665.86</v>
      </c>
      <c r="Q751" s="7" t="inlineStr">
        <is>
          <t>Sí</t>
        </is>
      </c>
      <c r="R751" s="9">
        <f>IF(N751="","",IF(Q751="Sí",ROUND(N751/1.18,2),N751))</f>
        <v/>
      </c>
      <c r="S751" s="7" t="inlineStr">
        <is>
          <t>2026-09-09</t>
        </is>
      </c>
      <c r="T751" s="5" t="inlineStr">
        <is>
          <t>1 cotización de proveedores</t>
        </is>
      </c>
    </row>
    <row r="752">
      <c r="A752" s="7" t="inlineStr">
        <is>
          <t>MAT-21-015</t>
        </is>
      </c>
      <c r="B752" s="7" t="inlineStr">
        <is>
          <t>Materiales</t>
        </is>
      </c>
      <c r="C752" s="7" t="inlineStr">
        <is>
          <t>Tolas y láminas de acero</t>
        </is>
      </c>
      <c r="D752" s="5" t="inlineStr">
        <is>
          <t>Tola negra 5/8", plancha 4 x 8 pies</t>
        </is>
      </c>
      <c r="E752" s="5" t="inlineStr">
        <is>
          <t>Lámina de hierro negra laminada en frío · espesor 5/8" · plancha de 4 x 8 pies · 819.2 lb</t>
        </is>
      </c>
      <c r="F752" s="5" t="inlineStr">
        <is>
          <t>Material retirado en almacén</t>
        </is>
      </c>
      <c r="G752" s="5" t="inlineStr">
        <is>
          <t>lámina de hierro, plancha negra</t>
        </is>
      </c>
      <c r="H752" s="7" t="inlineStr">
        <is>
          <t>plancha</t>
        </is>
      </c>
      <c r="I752" s="7" t="inlineStr">
        <is>
          <t>Estructura</t>
        </is>
      </c>
      <c r="J752" s="7" t="inlineStr">
        <is>
          <t>estandar</t>
        </is>
      </c>
      <c r="K752" s="7" t="inlineStr">
        <is>
          <t>importado</t>
        </is>
      </c>
      <c r="L752" s="7" t="inlineStr">
        <is>
          <t>Verificado</t>
        </is>
      </c>
      <c r="M752" s="8" t="n">
        <v>1</v>
      </c>
      <c r="N752" s="9" t="n">
        <v>21001.52</v>
      </c>
      <c r="O752" s="9" t="n">
        <v>21001.52</v>
      </c>
      <c r="P752" s="9" t="n">
        <v>21001.52</v>
      </c>
      <c r="Q752" s="7" t="inlineStr">
        <is>
          <t>Sí</t>
        </is>
      </c>
      <c r="R752" s="9">
        <f>IF(N752="","",IF(Q752="Sí",ROUND(N752/1.18,2),N752))</f>
        <v/>
      </c>
      <c r="S752" s="7" t="inlineStr">
        <is>
          <t>2026-09-09</t>
        </is>
      </c>
      <c r="T752" s="5" t="inlineStr">
        <is>
          <t>1 cotización de proveedores</t>
        </is>
      </c>
    </row>
    <row r="753">
      <c r="A753" s="7" t="inlineStr">
        <is>
          <t>MAT-21-016</t>
        </is>
      </c>
      <c r="B753" s="7" t="inlineStr">
        <is>
          <t>Materiales</t>
        </is>
      </c>
      <c r="C753" s="7" t="inlineStr">
        <is>
          <t>Tolas y láminas de acero</t>
        </is>
      </c>
      <c r="D753" s="5" t="inlineStr">
        <is>
          <t>Tola negra 1", plancha 4 x 8 pies</t>
        </is>
      </c>
      <c r="E753" s="5" t="inlineStr">
        <is>
          <t>Lámina de hierro negra laminada en frío · espesor 1" · plancha de 4 x 8 pies · 1305.6 lb</t>
        </is>
      </c>
      <c r="F753" s="5" t="inlineStr">
        <is>
          <t>Material retirado en almacén</t>
        </is>
      </c>
      <c r="G753" s="5" t="inlineStr">
        <is>
          <t>lámina de hierro, plancha negra</t>
        </is>
      </c>
      <c r="H753" s="7" t="inlineStr">
        <is>
          <t>plancha</t>
        </is>
      </c>
      <c r="I753" s="7" t="inlineStr">
        <is>
          <t>Estructura</t>
        </is>
      </c>
      <c r="J753" s="7" t="inlineStr">
        <is>
          <t>estandar</t>
        </is>
      </c>
      <c r="K753" s="7" t="inlineStr">
        <is>
          <t>importado</t>
        </is>
      </c>
      <c r="L753" s="7" t="inlineStr">
        <is>
          <t>Verificado</t>
        </is>
      </c>
      <c r="M753" s="8" t="n">
        <v>1</v>
      </c>
      <c r="N753" s="9" t="n">
        <v>37319.49</v>
      </c>
      <c r="O753" s="9" t="n">
        <v>37319.49</v>
      </c>
      <c r="P753" s="9" t="n">
        <v>37319.49</v>
      </c>
      <c r="Q753" s="7" t="inlineStr">
        <is>
          <t>Sí</t>
        </is>
      </c>
      <c r="R753" s="9">
        <f>IF(N753="","",IF(Q753="Sí",ROUND(N753/1.18,2),N753))</f>
        <v/>
      </c>
      <c r="S753" s="7" t="inlineStr">
        <is>
          <t>2026-09-09</t>
        </is>
      </c>
      <c r="T753" s="5" t="inlineStr">
        <is>
          <t>1 cotización de proveedores</t>
        </is>
      </c>
    </row>
    <row r="754">
      <c r="A754" s="7" t="inlineStr">
        <is>
          <t>MAT-21-017</t>
        </is>
      </c>
      <c r="B754" s="7" t="inlineStr">
        <is>
          <t>Materiales</t>
        </is>
      </c>
      <c r="C754" s="7" t="inlineStr">
        <is>
          <t>Tolas y láminas de acero</t>
        </is>
      </c>
      <c r="D754" s="5" t="inlineStr">
        <is>
          <t>Tola corrugada 3/32", plancha 4 x 8 pies</t>
        </is>
      </c>
      <c r="E754" s="5" t="inlineStr">
        <is>
          <t>Lámina de hierro corrugada antideslizante · espesor 3/32" · plancha de 4 x 8 pies · 133 lb</t>
        </is>
      </c>
      <c r="F754" s="5" t="inlineStr">
        <is>
          <t>Material retirado en almacén</t>
        </is>
      </c>
      <c r="G754" s="5" t="inlineStr">
        <is>
          <t>lámina antiderrapante, plancha corrugada</t>
        </is>
      </c>
      <c r="H754" s="7" t="inlineStr">
        <is>
          <t>plancha</t>
        </is>
      </c>
      <c r="I754" s="7" t="inlineStr">
        <is>
          <t>Estructura</t>
        </is>
      </c>
      <c r="J754" s="7" t="inlineStr">
        <is>
          <t>estandar</t>
        </is>
      </c>
      <c r="K754" s="7" t="inlineStr">
        <is>
          <t>importado</t>
        </is>
      </c>
      <c r="L754" s="7" t="inlineStr">
        <is>
          <t>Verificado</t>
        </is>
      </c>
      <c r="M754" s="8" t="n">
        <v>1</v>
      </c>
      <c r="N754" s="9" t="n">
        <v>3253.65</v>
      </c>
      <c r="O754" s="9" t="n">
        <v>3253.65</v>
      </c>
      <c r="P754" s="9" t="n">
        <v>3253.65</v>
      </c>
      <c r="Q754" s="7" t="inlineStr">
        <is>
          <t>Sí</t>
        </is>
      </c>
      <c r="R754" s="9">
        <f>IF(N754="","",IF(Q754="Sí",ROUND(N754/1.18,2),N754))</f>
        <v/>
      </c>
      <c r="S754" s="7" t="inlineStr">
        <is>
          <t>2026-09-09</t>
        </is>
      </c>
      <c r="T754" s="5" t="inlineStr">
        <is>
          <t>1 cotización de proveedores</t>
        </is>
      </c>
    </row>
    <row r="755">
      <c r="A755" s="7" t="inlineStr">
        <is>
          <t>MAT-21-018</t>
        </is>
      </c>
      <c r="B755" s="7" t="inlineStr">
        <is>
          <t>Materiales</t>
        </is>
      </c>
      <c r="C755" s="7" t="inlineStr">
        <is>
          <t>Tolas y láminas de acero</t>
        </is>
      </c>
      <c r="D755" s="5" t="inlineStr">
        <is>
          <t>Tola corrugada 1/8", plancha 4 x 8 pies</t>
        </is>
      </c>
      <c r="E755" s="5" t="inlineStr">
        <is>
          <t>Lámina de hierro corrugada antideslizante · espesor 1/8" · plancha de 4 x 8 pies · 186.5 lb</t>
        </is>
      </c>
      <c r="F755" s="5" t="inlineStr">
        <is>
          <t>Material retirado en almacén</t>
        </is>
      </c>
      <c r="G755" s="5" t="inlineStr">
        <is>
          <t>lámina antiderrapante, plancha corrugada</t>
        </is>
      </c>
      <c r="H755" s="7" t="inlineStr">
        <is>
          <t>plancha</t>
        </is>
      </c>
      <c r="I755" s="7" t="inlineStr">
        <is>
          <t>Estructura</t>
        </is>
      </c>
      <c r="J755" s="7" t="inlineStr">
        <is>
          <t>estandar</t>
        </is>
      </c>
      <c r="K755" s="7" t="inlineStr">
        <is>
          <t>importado</t>
        </is>
      </c>
      <c r="L755" s="7" t="inlineStr">
        <is>
          <t>Verificado</t>
        </is>
      </c>
      <c r="M755" s="8" t="n">
        <v>1</v>
      </c>
      <c r="N755" s="9" t="n">
        <v>4279.86</v>
      </c>
      <c r="O755" s="9" t="n">
        <v>4279.86</v>
      </c>
      <c r="P755" s="9" t="n">
        <v>4279.86</v>
      </c>
      <c r="Q755" s="7" t="inlineStr">
        <is>
          <t>Sí</t>
        </is>
      </c>
      <c r="R755" s="9">
        <f>IF(N755="","",IF(Q755="Sí",ROUND(N755/1.18,2),N755))</f>
        <v/>
      </c>
      <c r="S755" s="7" t="inlineStr">
        <is>
          <t>2026-09-09</t>
        </is>
      </c>
      <c r="T755" s="5" t="inlineStr">
        <is>
          <t>1 cotización de proveedores</t>
        </is>
      </c>
    </row>
    <row r="756">
      <c r="A756" s="7" t="inlineStr">
        <is>
          <t>MAT-21-019</t>
        </is>
      </c>
      <c r="B756" s="7" t="inlineStr">
        <is>
          <t>Materiales</t>
        </is>
      </c>
      <c r="C756" s="7" t="inlineStr">
        <is>
          <t>Tolas y láminas de acero</t>
        </is>
      </c>
      <c r="D756" s="5" t="inlineStr">
        <is>
          <t>Tola corrugada 3/16", plancha 4 x 8 pies</t>
        </is>
      </c>
      <c r="E756" s="5" t="inlineStr">
        <is>
          <t>Lámina de hierro corrugada antideslizante · espesor 3/16" · plancha de 4 x 8 pies · 244.8 lb</t>
        </is>
      </c>
      <c r="F756" s="5" t="inlineStr">
        <is>
          <t>Material retirado en almacén</t>
        </is>
      </c>
      <c r="G756" s="5" t="inlineStr">
        <is>
          <t>lámina antiderrapante, plancha corrugada</t>
        </is>
      </c>
      <c r="H756" s="7" t="inlineStr">
        <is>
          <t>plancha</t>
        </is>
      </c>
      <c r="I756" s="7" t="inlineStr">
        <is>
          <t>Estructura</t>
        </is>
      </c>
      <c r="J756" s="7" t="inlineStr">
        <is>
          <t>estandar</t>
        </is>
      </c>
      <c r="K756" s="7" t="inlineStr">
        <is>
          <t>importado</t>
        </is>
      </c>
      <c r="L756" s="7" t="inlineStr">
        <is>
          <t>Verificado</t>
        </is>
      </c>
      <c r="M756" s="8" t="n">
        <v>1</v>
      </c>
      <c r="N756" s="9" t="n">
        <v>6433.47</v>
      </c>
      <c r="O756" s="9" t="n">
        <v>6433.47</v>
      </c>
      <c r="P756" s="9" t="n">
        <v>6433.47</v>
      </c>
      <c r="Q756" s="7" t="inlineStr">
        <is>
          <t>Sí</t>
        </is>
      </c>
      <c r="R756" s="9">
        <f>IF(N756="","",IF(Q756="Sí",ROUND(N756/1.18,2),N756))</f>
        <v/>
      </c>
      <c r="S756" s="7" t="inlineStr">
        <is>
          <t>2026-09-09</t>
        </is>
      </c>
      <c r="T756" s="5" t="inlineStr">
        <is>
          <t>1 cotización de proveedores</t>
        </is>
      </c>
    </row>
    <row r="757">
      <c r="A757" s="7" t="inlineStr">
        <is>
          <t>MAT-21-020</t>
        </is>
      </c>
      <c r="B757" s="7" t="inlineStr">
        <is>
          <t>Materiales</t>
        </is>
      </c>
      <c r="C757" s="7" t="inlineStr">
        <is>
          <t>Tolas y láminas de acero</t>
        </is>
      </c>
      <c r="D757" s="5" t="inlineStr">
        <is>
          <t>Tola galvanizada 4 x 8 pies, 25 lb</t>
        </is>
      </c>
      <c r="E757" s="5" t="inlineStr">
        <is>
          <t>Lámina de acero galvanizada · plancha de 4 x 8 pies · 25 lb</t>
        </is>
      </c>
      <c r="F757" s="5" t="inlineStr">
        <is>
          <t>Material retirado en almacén</t>
        </is>
      </c>
      <c r="G757" s="5" t="inlineStr">
        <is>
          <t>lámina galvanizada, tola galvanizada</t>
        </is>
      </c>
      <c r="H757" s="7" t="inlineStr">
        <is>
          <t>plancha</t>
        </is>
      </c>
      <c r="I757" s="7" t="inlineStr">
        <is>
          <t>Estructura</t>
        </is>
      </c>
      <c r="J757" s="7" t="inlineStr">
        <is>
          <t>estandar</t>
        </is>
      </c>
      <c r="K757" s="7" t="inlineStr">
        <is>
          <t>importado</t>
        </is>
      </c>
      <c r="L757" s="7" t="inlineStr">
        <is>
          <t>Verificado</t>
        </is>
      </c>
      <c r="M757" s="8" t="n">
        <v>1</v>
      </c>
      <c r="N757" s="9" t="n">
        <v>825.17</v>
      </c>
      <c r="O757" s="9" t="n">
        <v>825.17</v>
      </c>
      <c r="P757" s="9" t="n">
        <v>825.17</v>
      </c>
      <c r="Q757" s="7" t="inlineStr">
        <is>
          <t>Sí</t>
        </is>
      </c>
      <c r="R757" s="9">
        <f>IF(N757="","",IF(Q757="Sí",ROUND(N757/1.18,2),N757))</f>
        <v/>
      </c>
      <c r="S757" s="7" t="inlineStr">
        <is>
          <t>2026-09-09</t>
        </is>
      </c>
      <c r="T757" s="5" t="inlineStr">
        <is>
          <t>1 cotización de proveedores</t>
        </is>
      </c>
    </row>
    <row r="758">
      <c r="A758" s="7" t="inlineStr">
        <is>
          <t>MAT-21-021</t>
        </is>
      </c>
      <c r="B758" s="7" t="inlineStr">
        <is>
          <t>Materiales</t>
        </is>
      </c>
      <c r="C758" s="7" t="inlineStr">
        <is>
          <t>Tolas y láminas de acero</t>
        </is>
      </c>
      <c r="D758" s="5" t="inlineStr">
        <is>
          <t>Tola galvanizada 4 x 8 pies, 32 lb</t>
        </is>
      </c>
      <c r="E758" s="5" t="inlineStr">
        <is>
          <t>Lámina de acero galvanizada · plancha de 4 x 8 pies · 32 lb</t>
        </is>
      </c>
      <c r="F758" s="5" t="inlineStr">
        <is>
          <t>Material retirado en almacén</t>
        </is>
      </c>
      <c r="G758" s="5" t="inlineStr">
        <is>
          <t>lámina galvanizada, tola galvanizada</t>
        </is>
      </c>
      <c r="H758" s="7" t="inlineStr">
        <is>
          <t>plancha</t>
        </is>
      </c>
      <c r="I758" s="7" t="inlineStr">
        <is>
          <t>Estructura</t>
        </is>
      </c>
      <c r="J758" s="7" t="inlineStr">
        <is>
          <t>estandar</t>
        </is>
      </c>
      <c r="K758" s="7" t="inlineStr">
        <is>
          <t>importado</t>
        </is>
      </c>
      <c r="L758" s="7" t="inlineStr">
        <is>
          <t>Verificado</t>
        </is>
      </c>
      <c r="M758" s="8" t="n">
        <v>1</v>
      </c>
      <c r="N758" s="9" t="n">
        <v>952.1900000000001</v>
      </c>
      <c r="O758" s="9" t="n">
        <v>952.1900000000001</v>
      </c>
      <c r="P758" s="9" t="n">
        <v>952.1900000000001</v>
      </c>
      <c r="Q758" s="7" t="inlineStr">
        <is>
          <t>Sí</t>
        </is>
      </c>
      <c r="R758" s="9">
        <f>IF(N758="","",IF(Q758="Sí",ROUND(N758/1.18,2),N758))</f>
        <v/>
      </c>
      <c r="S758" s="7" t="inlineStr">
        <is>
          <t>2026-09-09</t>
        </is>
      </c>
      <c r="T758" s="5" t="inlineStr">
        <is>
          <t>1 cotización de proveedores</t>
        </is>
      </c>
    </row>
    <row r="759">
      <c r="A759" s="7" t="inlineStr">
        <is>
          <t>MAT-21-022</t>
        </is>
      </c>
      <c r="B759" s="7" t="inlineStr">
        <is>
          <t>Materiales</t>
        </is>
      </c>
      <c r="C759" s="7" t="inlineStr">
        <is>
          <t>Tolas y láminas de acero</t>
        </is>
      </c>
      <c r="D759" s="5" t="inlineStr">
        <is>
          <t>Tola galvanizada 4 x 8 pies, 44 lb</t>
        </is>
      </c>
      <c r="E759" s="5" t="inlineStr">
        <is>
          <t>Lámina de acero galvanizada · plancha de 4 x 8 pies · 44 lb</t>
        </is>
      </c>
      <c r="F759" s="5" t="inlineStr">
        <is>
          <t>Material retirado en almacén</t>
        </is>
      </c>
      <c r="G759" s="5" t="inlineStr">
        <is>
          <t>lámina galvanizada, tola galvanizada</t>
        </is>
      </c>
      <c r="H759" s="7" t="inlineStr">
        <is>
          <t>plancha</t>
        </is>
      </c>
      <c r="I759" s="7" t="inlineStr">
        <is>
          <t>Estructura</t>
        </is>
      </c>
      <c r="J759" s="7" t="inlineStr">
        <is>
          <t>estandar</t>
        </is>
      </c>
      <c r="K759" s="7" t="inlineStr">
        <is>
          <t>importado</t>
        </is>
      </c>
      <c r="L759" s="7" t="inlineStr">
        <is>
          <t>Verificado</t>
        </is>
      </c>
      <c r="M759" s="8" t="n">
        <v>1</v>
      </c>
      <c r="N759" s="9" t="n">
        <v>1169.6</v>
      </c>
      <c r="O759" s="9" t="n">
        <v>1169.6</v>
      </c>
      <c r="P759" s="9" t="n">
        <v>1169.6</v>
      </c>
      <c r="Q759" s="7" t="inlineStr">
        <is>
          <t>Sí</t>
        </is>
      </c>
      <c r="R759" s="9">
        <f>IF(N759="","",IF(Q759="Sí",ROUND(N759/1.18,2),N759))</f>
        <v/>
      </c>
      <c r="S759" s="7" t="inlineStr">
        <is>
          <t>2026-09-09</t>
        </is>
      </c>
      <c r="T759" s="5" t="inlineStr">
        <is>
          <t>1 cotización de proveedores</t>
        </is>
      </c>
    </row>
    <row r="760">
      <c r="A760" s="7" t="inlineStr">
        <is>
          <t>MAT-21-023</t>
        </is>
      </c>
      <c r="B760" s="7" t="inlineStr">
        <is>
          <t>Materiales</t>
        </is>
      </c>
      <c r="C760" s="7" t="inlineStr">
        <is>
          <t>Tolas y láminas de acero</t>
        </is>
      </c>
      <c r="D760" s="5" t="inlineStr">
        <is>
          <t>Tola galvanizada 4 x 8 pies, 52 lb</t>
        </is>
      </c>
      <c r="E760" s="5" t="inlineStr">
        <is>
          <t>Lámina de acero galvanizada · plancha de 4 x 8 pies · 52 lb</t>
        </is>
      </c>
      <c r="F760" s="5" t="inlineStr">
        <is>
          <t>Material retirado en almacén</t>
        </is>
      </c>
      <c r="G760" s="5" t="inlineStr">
        <is>
          <t>lámina galvanizada, tola galvanizada</t>
        </is>
      </c>
      <c r="H760" s="7" t="inlineStr">
        <is>
          <t>plancha</t>
        </is>
      </c>
      <c r="I760" s="7" t="inlineStr">
        <is>
          <t>Estructura</t>
        </is>
      </c>
      <c r="J760" s="7" t="inlineStr">
        <is>
          <t>estandar</t>
        </is>
      </c>
      <c r="K760" s="7" t="inlineStr">
        <is>
          <t>importado</t>
        </is>
      </c>
      <c r="L760" s="7" t="inlineStr">
        <is>
          <t>Verificado</t>
        </is>
      </c>
      <c r="M760" s="8" t="n">
        <v>1</v>
      </c>
      <c r="N760" s="9" t="n">
        <v>1551.37</v>
      </c>
      <c r="O760" s="9" t="n">
        <v>1551.37</v>
      </c>
      <c r="P760" s="9" t="n">
        <v>1551.37</v>
      </c>
      <c r="Q760" s="7" t="inlineStr">
        <is>
          <t>Sí</t>
        </is>
      </c>
      <c r="R760" s="9">
        <f>IF(N760="","",IF(Q760="Sí",ROUND(N760/1.18,2),N760))</f>
        <v/>
      </c>
      <c r="S760" s="7" t="inlineStr">
        <is>
          <t>2026-09-09</t>
        </is>
      </c>
      <c r="T760" s="5" t="inlineStr">
        <is>
          <t>1 cotización de proveedores</t>
        </is>
      </c>
    </row>
    <row r="761">
      <c r="A761" s="7" t="inlineStr">
        <is>
          <t>MAT-21-024</t>
        </is>
      </c>
      <c r="B761" s="7" t="inlineStr">
        <is>
          <t>Materiales</t>
        </is>
      </c>
      <c r="C761" s="7" t="inlineStr">
        <is>
          <t>Tolas y láminas de acero</t>
        </is>
      </c>
      <c r="D761" s="5" t="inlineStr">
        <is>
          <t>Tola galvanizada 4 x 8 pies, 83.75 lb</t>
        </is>
      </c>
      <c r="E761" s="5" t="inlineStr">
        <is>
          <t>Lámina de acero galvanizada · plancha de 4 x 8 pies · 83.75 lb</t>
        </is>
      </c>
      <c r="F761" s="5" t="inlineStr">
        <is>
          <t>Material retirado en almacén</t>
        </is>
      </c>
      <c r="G761" s="5" t="inlineStr">
        <is>
          <t>lámina galvanizada, tola galvanizada</t>
        </is>
      </c>
      <c r="H761" s="7" t="inlineStr">
        <is>
          <t>plancha</t>
        </is>
      </c>
      <c r="I761" s="7" t="inlineStr">
        <is>
          <t>Estructura</t>
        </is>
      </c>
      <c r="J761" s="7" t="inlineStr">
        <is>
          <t>estandar</t>
        </is>
      </c>
      <c r="K761" s="7" t="inlineStr">
        <is>
          <t>importado</t>
        </is>
      </c>
      <c r="L761" s="7" t="inlineStr">
        <is>
          <t>Verificado</t>
        </is>
      </c>
      <c r="M761" s="8" t="n">
        <v>1</v>
      </c>
      <c r="N761" s="9" t="n">
        <v>2364.86</v>
      </c>
      <c r="O761" s="9" t="n">
        <v>2364.86</v>
      </c>
      <c r="P761" s="9" t="n">
        <v>2364.86</v>
      </c>
      <c r="Q761" s="7" t="inlineStr">
        <is>
          <t>Sí</t>
        </is>
      </c>
      <c r="R761" s="9">
        <f>IF(N761="","",IF(Q761="Sí",ROUND(N761/1.18,2),N761))</f>
        <v/>
      </c>
      <c r="S761" s="7" t="inlineStr">
        <is>
          <t>2026-09-09</t>
        </is>
      </c>
      <c r="T761" s="5" t="inlineStr">
        <is>
          <t>1 cotización de proveedores</t>
        </is>
      </c>
    </row>
    <row r="762">
      <c r="A762" s="7" t="inlineStr">
        <is>
          <t>MAT-21-025</t>
        </is>
      </c>
      <c r="B762" s="7" t="inlineStr">
        <is>
          <t>Materiales</t>
        </is>
      </c>
      <c r="C762" s="7" t="inlineStr">
        <is>
          <t>Tolas y láminas de acero</t>
        </is>
      </c>
      <c r="D762" s="5" t="inlineStr">
        <is>
          <t>Metal desplegable plano 3/8", plancha 4 x 8 pies</t>
        </is>
      </c>
      <c r="E762" s="5" t="inlineStr">
        <is>
          <t>Lámina expandida de acero · rombo de 3/8" · plancha de 4 x 8 pies</t>
        </is>
      </c>
      <c r="F762" s="5" t="inlineStr">
        <is>
          <t>Material retirado en almacén</t>
        </is>
      </c>
      <c r="G762" s="5" t="inlineStr">
        <is>
          <t>metal desplegado, lámina expandida</t>
        </is>
      </c>
      <c r="H762" s="7" t="inlineStr">
        <is>
          <t>plancha</t>
        </is>
      </c>
      <c r="I762" s="7" t="inlineStr">
        <is>
          <t>Estructura</t>
        </is>
      </c>
      <c r="J762" s="7" t="inlineStr">
        <is>
          <t>estandar</t>
        </is>
      </c>
      <c r="K762" s="7" t="inlineStr">
        <is>
          <t>importado</t>
        </is>
      </c>
      <c r="L762" s="7" t="inlineStr">
        <is>
          <t>Verificado</t>
        </is>
      </c>
      <c r="M762" s="8" t="n">
        <v>1</v>
      </c>
      <c r="N762" s="9" t="n">
        <v>2209.05</v>
      </c>
      <c r="O762" s="9" t="n">
        <v>2209.05</v>
      </c>
      <c r="P762" s="9" t="n">
        <v>2209.05</v>
      </c>
      <c r="Q762" s="7" t="inlineStr">
        <is>
          <t>Sí</t>
        </is>
      </c>
      <c r="R762" s="9">
        <f>IF(N762="","",IF(Q762="Sí",ROUND(N762/1.18,2),N762))</f>
        <v/>
      </c>
      <c r="S762" s="7" t="inlineStr">
        <is>
          <t>2026-09-09</t>
        </is>
      </c>
      <c r="T762" s="5" t="inlineStr">
        <is>
          <t>1 cotización de proveedores</t>
        </is>
      </c>
    </row>
    <row r="763">
      <c r="A763" s="7" t="inlineStr">
        <is>
          <t>MAT-21-026</t>
        </is>
      </c>
      <c r="B763" s="7" t="inlineStr">
        <is>
          <t>Materiales</t>
        </is>
      </c>
      <c r="C763" s="7" t="inlineStr">
        <is>
          <t>Tolas y láminas de acero</t>
        </is>
      </c>
      <c r="D763" s="5" t="inlineStr">
        <is>
          <t>Metal desplegable plano 1/2", plancha 4 x 8 pies</t>
        </is>
      </c>
      <c r="E763" s="5" t="inlineStr">
        <is>
          <t>Lámina expandida de acero · rombo de 1/2" · plancha de 4 x 8 pies</t>
        </is>
      </c>
      <c r="F763" s="5" t="inlineStr">
        <is>
          <t>Material retirado en almacén</t>
        </is>
      </c>
      <c r="G763" s="5" t="inlineStr">
        <is>
          <t>metal desplegado, lámina expandida</t>
        </is>
      </c>
      <c r="H763" s="7" t="inlineStr">
        <is>
          <t>plancha</t>
        </is>
      </c>
      <c r="I763" s="7" t="inlineStr">
        <is>
          <t>Estructura</t>
        </is>
      </c>
      <c r="J763" s="7" t="inlineStr">
        <is>
          <t>estandar</t>
        </is>
      </c>
      <c r="K763" s="7" t="inlineStr">
        <is>
          <t>importado</t>
        </is>
      </c>
      <c r="L763" s="7" t="inlineStr">
        <is>
          <t>Verificado</t>
        </is>
      </c>
      <c r="M763" s="8" t="n">
        <v>1</v>
      </c>
      <c r="N763" s="9" t="n">
        <v>765.55</v>
      </c>
      <c r="O763" s="9" t="n">
        <v>765.55</v>
      </c>
      <c r="P763" s="9" t="n">
        <v>765.55</v>
      </c>
      <c r="Q763" s="7" t="inlineStr">
        <is>
          <t>Sí</t>
        </is>
      </c>
      <c r="R763" s="9">
        <f>IF(N763="","",IF(Q763="Sí",ROUND(N763/1.18,2),N763))</f>
        <v/>
      </c>
      <c r="S763" s="7" t="inlineStr">
        <is>
          <t>2026-09-09</t>
        </is>
      </c>
      <c r="T763" s="5" t="inlineStr">
        <is>
          <t>1 cotización de proveedores</t>
        </is>
      </c>
    </row>
    <row r="764">
      <c r="A764" s="7" t="inlineStr">
        <is>
          <t>MAT-21-027</t>
        </is>
      </c>
      <c r="B764" s="7" t="inlineStr">
        <is>
          <t>Materiales</t>
        </is>
      </c>
      <c r="C764" s="7" t="inlineStr">
        <is>
          <t>Tolas y láminas de acero</t>
        </is>
      </c>
      <c r="D764" s="5" t="inlineStr">
        <is>
          <t>Metal desplegable plano 3/4", plancha 4 x 8 pies</t>
        </is>
      </c>
      <c r="E764" s="5" t="inlineStr">
        <is>
          <t>Lámina expandida de acero · rombo de 3/4" · plancha de 4 x 8 pies</t>
        </is>
      </c>
      <c r="F764" s="5" t="inlineStr">
        <is>
          <t>Material retirado en almacén</t>
        </is>
      </c>
      <c r="G764" s="5" t="inlineStr">
        <is>
          <t>metal desplegado, lámina expandida</t>
        </is>
      </c>
      <c r="H764" s="7" t="inlineStr">
        <is>
          <t>plancha</t>
        </is>
      </c>
      <c r="I764" s="7" t="inlineStr">
        <is>
          <t>Estructura</t>
        </is>
      </c>
      <c r="J764" s="7" t="inlineStr">
        <is>
          <t>estandar</t>
        </is>
      </c>
      <c r="K764" s="7" t="inlineStr">
        <is>
          <t>importado</t>
        </is>
      </c>
      <c r="L764" s="7" t="inlineStr">
        <is>
          <t>Verificado</t>
        </is>
      </c>
      <c r="M764" s="8" t="n">
        <v>1</v>
      </c>
      <c r="N764" s="9" t="n">
        <v>850</v>
      </c>
      <c r="O764" s="9" t="n">
        <v>850</v>
      </c>
      <c r="P764" s="9" t="n">
        <v>850</v>
      </c>
      <c r="Q764" s="7" t="inlineStr">
        <is>
          <t>Sí</t>
        </is>
      </c>
      <c r="R764" s="9">
        <f>IF(N764="","",IF(Q764="Sí",ROUND(N764/1.18,2),N764))</f>
        <v/>
      </c>
      <c r="S764" s="7" t="inlineStr">
        <is>
          <t>2026-09-09</t>
        </is>
      </c>
      <c r="T764" s="5" t="inlineStr">
        <is>
          <t>1 cotización de proveedores</t>
        </is>
      </c>
    </row>
    <row r="765">
      <c r="A765" s="7" t="inlineStr">
        <is>
          <t>MAT-21-028</t>
        </is>
      </c>
      <c r="B765" s="7" t="inlineStr">
        <is>
          <t>Materiales</t>
        </is>
      </c>
      <c r="C765" s="7" t="inlineStr">
        <is>
          <t>Tolas y láminas de acero</t>
        </is>
      </c>
      <c r="D765" s="5" t="inlineStr">
        <is>
          <t>Metal desplegable plano 1", plancha 4 x 8 pies</t>
        </is>
      </c>
      <c r="E765" s="5" t="inlineStr">
        <is>
          <t>Lámina expandida de acero · rombo de 1" · plancha de 4 x 8 pies</t>
        </is>
      </c>
      <c r="F765" s="5" t="inlineStr">
        <is>
          <t>Material retirado en almacén</t>
        </is>
      </c>
      <c r="G765" s="5" t="inlineStr">
        <is>
          <t>metal desplegado, lámina expandida</t>
        </is>
      </c>
      <c r="H765" s="7" t="inlineStr">
        <is>
          <t>plancha</t>
        </is>
      </c>
      <c r="I765" s="7" t="inlineStr">
        <is>
          <t>Estructura</t>
        </is>
      </c>
      <c r="J765" s="7" t="inlineStr">
        <is>
          <t>estandar</t>
        </is>
      </c>
      <c r="K765" s="7" t="inlineStr">
        <is>
          <t>importado</t>
        </is>
      </c>
      <c r="L765" s="7" t="inlineStr">
        <is>
          <t>Verificado</t>
        </is>
      </c>
      <c r="M765" s="8" t="n">
        <v>1</v>
      </c>
      <c r="N765" s="9" t="n">
        <v>1080.47</v>
      </c>
      <c r="O765" s="9" t="n">
        <v>1080.47</v>
      </c>
      <c r="P765" s="9" t="n">
        <v>1080.47</v>
      </c>
      <c r="Q765" s="7" t="inlineStr">
        <is>
          <t>Sí</t>
        </is>
      </c>
      <c r="R765" s="9">
        <f>IF(N765="","",IF(Q765="Sí",ROUND(N765/1.18,2),N765))</f>
        <v/>
      </c>
      <c r="S765" s="7" t="inlineStr">
        <is>
          <t>2026-09-09</t>
        </is>
      </c>
      <c r="T765" s="5" t="inlineStr">
        <is>
          <t>1 cotización de proveedores</t>
        </is>
      </c>
    </row>
    <row r="766">
      <c r="A766" s="7" t="inlineStr">
        <is>
          <t>MAT-21-029</t>
        </is>
      </c>
      <c r="B766" s="7" t="inlineStr">
        <is>
          <t>Materiales</t>
        </is>
      </c>
      <c r="C766" s="7" t="inlineStr">
        <is>
          <t>Tolas y láminas de acero</t>
        </is>
      </c>
      <c r="D766" s="5" t="inlineStr">
        <is>
          <t>Metal desplegable plano 1 1/2", plancha 4 x 8 pies</t>
        </is>
      </c>
      <c r="E766" s="5" t="inlineStr">
        <is>
          <t>Lámina expandida de acero · rombo de 1 1/2" · plancha de 4 x 8 pies</t>
        </is>
      </c>
      <c r="F766" s="5" t="inlineStr">
        <is>
          <t>Material retirado en almacén</t>
        </is>
      </c>
      <c r="G766" s="5" t="inlineStr">
        <is>
          <t>metal desplegado, lámina expandida</t>
        </is>
      </c>
      <c r="H766" s="7" t="inlineStr">
        <is>
          <t>plancha</t>
        </is>
      </c>
      <c r="I766" s="7" t="inlineStr">
        <is>
          <t>Estructura</t>
        </is>
      </c>
      <c r="J766" s="7" t="inlineStr">
        <is>
          <t>estandar</t>
        </is>
      </c>
      <c r="K766" s="7" t="inlineStr">
        <is>
          <t>importado</t>
        </is>
      </c>
      <c r="L766" s="7" t="inlineStr">
        <is>
          <t>Verificado</t>
        </is>
      </c>
      <c r="M766" s="8" t="n">
        <v>1</v>
      </c>
      <c r="N766" s="9" t="n">
        <v>939.35</v>
      </c>
      <c r="O766" s="9" t="n">
        <v>939.35</v>
      </c>
      <c r="P766" s="9" t="n">
        <v>939.35</v>
      </c>
      <c r="Q766" s="7" t="inlineStr">
        <is>
          <t>Sí</t>
        </is>
      </c>
      <c r="R766" s="9">
        <f>IF(N766="","",IF(Q766="Sí",ROUND(N766/1.18,2),N766))</f>
        <v/>
      </c>
      <c r="S766" s="7" t="inlineStr">
        <is>
          <t>2026-09-09</t>
        </is>
      </c>
      <c r="T766" s="5" t="inlineStr">
        <is>
          <t>1 cotización de proveedores</t>
        </is>
      </c>
    </row>
    <row r="767">
      <c r="A767" s="7" t="inlineStr">
        <is>
          <t>MAT-22-001</t>
        </is>
      </c>
      <c r="B767" s="7" t="inlineStr">
        <is>
          <t>Materiales</t>
        </is>
      </c>
      <c r="C767" s="7" t="inlineStr">
        <is>
          <t>Cerramiento perimetral</t>
        </is>
      </c>
      <c r="D767" s="5" t="inlineStr">
        <is>
          <t>Malla ciclónica calibre 9, 3 pies de alto, rollo de 50 pies</t>
        </is>
      </c>
      <c r="E767" s="5" t="inlineStr">
        <is>
          <t>Malla de alambre galvanizado tejido en rombo · calibre 9 · 3 pies de alto · rollo de 50 pies</t>
        </is>
      </c>
      <c r="F767" s="5" t="inlineStr">
        <is>
          <t>Material retirado en almacén</t>
        </is>
      </c>
      <c r="G767" s="5" t="inlineStr">
        <is>
          <t>malla ciclónica, verja de alambre, cyclone</t>
        </is>
      </c>
      <c r="H767" s="7" t="inlineStr">
        <is>
          <t>rollo</t>
        </is>
      </c>
      <c r="I767" s="7" t="inlineStr">
        <is>
          <t>Exteriores</t>
        </is>
      </c>
      <c r="J767" s="7" t="inlineStr">
        <is>
          <t>estandar</t>
        </is>
      </c>
      <c r="K767" s="7" t="inlineStr">
        <is>
          <t>importado</t>
        </is>
      </c>
      <c r="L767" s="7" t="inlineStr">
        <is>
          <t>Verificado</t>
        </is>
      </c>
      <c r="M767" s="8" t="n">
        <v>1</v>
      </c>
      <c r="N767" s="9" t="n">
        <v>5223.1</v>
      </c>
      <c r="O767" s="9" t="n">
        <v>5223.1</v>
      </c>
      <c r="P767" s="9" t="n">
        <v>5223.1</v>
      </c>
      <c r="Q767" s="7" t="inlineStr">
        <is>
          <t>Sí</t>
        </is>
      </c>
      <c r="R767" s="9">
        <f>IF(N767="","",IF(Q767="Sí",ROUND(N767/1.18,2),N767))</f>
        <v/>
      </c>
      <c r="S767" s="7" t="inlineStr">
        <is>
          <t>2026-09-09</t>
        </is>
      </c>
      <c r="T767" s="5" t="inlineStr">
        <is>
          <t>1 cotización de proveedores</t>
        </is>
      </c>
    </row>
    <row r="768">
      <c r="A768" s="7" t="inlineStr">
        <is>
          <t>MAT-22-002</t>
        </is>
      </c>
      <c r="B768" s="7" t="inlineStr">
        <is>
          <t>Materiales</t>
        </is>
      </c>
      <c r="C768" s="7" t="inlineStr">
        <is>
          <t>Cerramiento perimetral</t>
        </is>
      </c>
      <c r="D768" s="5" t="inlineStr">
        <is>
          <t>Malla ciclónica calibre 9, 4 pies de alto, rollo de 50 pies</t>
        </is>
      </c>
      <c r="E768" s="5" t="inlineStr">
        <is>
          <t>Malla de alambre galvanizado tejido en rombo · calibre 9 · 4 pies de alto · rollo de 50 pies</t>
        </is>
      </c>
      <c r="F768" s="5" t="inlineStr">
        <is>
          <t>Material retirado en almacén</t>
        </is>
      </c>
      <c r="G768" s="5" t="inlineStr">
        <is>
          <t>malla ciclónica, verja de alambre, cyclone</t>
        </is>
      </c>
      <c r="H768" s="7" t="inlineStr">
        <is>
          <t>rollo</t>
        </is>
      </c>
      <c r="I768" s="7" t="inlineStr">
        <is>
          <t>Exteriores</t>
        </is>
      </c>
      <c r="J768" s="7" t="inlineStr">
        <is>
          <t>estandar</t>
        </is>
      </c>
      <c r="K768" s="7" t="inlineStr">
        <is>
          <t>importado</t>
        </is>
      </c>
      <c r="L768" s="7" t="inlineStr">
        <is>
          <t>Verificado</t>
        </is>
      </c>
      <c r="M768" s="8" t="n">
        <v>2</v>
      </c>
      <c r="N768" s="9" t="n">
        <v>6740.23</v>
      </c>
      <c r="O768" s="9" t="n">
        <v>6121.98</v>
      </c>
      <c r="P768" s="9" t="n">
        <v>7358.48</v>
      </c>
      <c r="Q768" s="7" t="inlineStr">
        <is>
          <t>Sí</t>
        </is>
      </c>
      <c r="R768" s="9">
        <f>IF(N768="","",IF(Q768="Sí",ROUND(N768/1.18,2),N768))</f>
        <v/>
      </c>
      <c r="S768" s="7" t="inlineStr">
        <is>
          <t>2026-09-09</t>
        </is>
      </c>
      <c r="T768" s="5" t="inlineStr">
        <is>
          <t>2 cotizaciones de proveedores</t>
        </is>
      </c>
    </row>
    <row r="769">
      <c r="A769" s="7" t="inlineStr">
        <is>
          <t>MAT-22-003</t>
        </is>
      </c>
      <c r="B769" s="7" t="inlineStr">
        <is>
          <t>Materiales</t>
        </is>
      </c>
      <c r="C769" s="7" t="inlineStr">
        <is>
          <t>Cerramiento perimetral</t>
        </is>
      </c>
      <c r="D769" s="5" t="inlineStr">
        <is>
          <t>Malla ciclónica calibre 9, 6 pies de alto, rollo de 50 pies</t>
        </is>
      </c>
      <c r="E769" s="5" t="inlineStr">
        <is>
          <t>Malla de alambre galvanizado tejido en rombo · calibre 9 · 6 pies de alto · rollo de 50 pies</t>
        </is>
      </c>
      <c r="F769" s="5" t="inlineStr">
        <is>
          <t>Material retirado en almacén</t>
        </is>
      </c>
      <c r="G769" s="5" t="inlineStr">
        <is>
          <t>malla ciclónica, verja de alambre, cyclone</t>
        </is>
      </c>
      <c r="H769" s="7" t="inlineStr">
        <is>
          <t>rollo</t>
        </is>
      </c>
      <c r="I769" s="7" t="inlineStr">
        <is>
          <t>Exteriores</t>
        </is>
      </c>
      <c r="J769" s="7" t="inlineStr">
        <is>
          <t>estandar</t>
        </is>
      </c>
      <c r="K769" s="7" t="inlineStr">
        <is>
          <t>importado</t>
        </is>
      </c>
      <c r="L769" s="7" t="inlineStr">
        <is>
          <t>Verificado</t>
        </is>
      </c>
      <c r="M769" s="8" t="n">
        <v>2</v>
      </c>
      <c r="N769" s="9" t="n">
        <v>10808.21</v>
      </c>
      <c r="O769" s="9" t="n">
        <v>9867.16</v>
      </c>
      <c r="P769" s="9" t="n">
        <v>11749.26</v>
      </c>
      <c r="Q769" s="7" t="inlineStr">
        <is>
          <t>Sí</t>
        </is>
      </c>
      <c r="R769" s="9">
        <f>IF(N769="","",IF(Q769="Sí",ROUND(N769/1.18,2),N769))</f>
        <v/>
      </c>
      <c r="S769" s="7" t="inlineStr">
        <is>
          <t>2026-09-09</t>
        </is>
      </c>
      <c r="T769" s="5" t="inlineStr">
        <is>
          <t>2 cotizaciones de proveedores</t>
        </is>
      </c>
    </row>
    <row r="770">
      <c r="A770" s="7" t="inlineStr">
        <is>
          <t>MAT-22-004</t>
        </is>
      </c>
      <c r="B770" s="7" t="inlineStr">
        <is>
          <t>Materiales</t>
        </is>
      </c>
      <c r="C770" s="7" t="inlineStr">
        <is>
          <t>Cerramiento perimetral</t>
        </is>
      </c>
      <c r="D770" s="5" t="inlineStr">
        <is>
          <t>Malla ciclónica calibre 9 revestida en PVC, 6 pies de alto, rollo de 50 pies</t>
        </is>
      </c>
      <c r="E770" s="5" t="inlineStr">
        <is>
          <t>Malla de alambre galvanizado tejido en rombo · calibre 9 con revestimiento de PVC · 6 pies de alto · rollo de 50 pies</t>
        </is>
      </c>
      <c r="F770" s="5" t="inlineStr">
        <is>
          <t>Material retirado en almacén</t>
        </is>
      </c>
      <c r="G770" s="5" t="inlineStr">
        <is>
          <t>malla ciclónica, verja de alambre, cyclone</t>
        </is>
      </c>
      <c r="H770" s="7" t="inlineStr">
        <is>
          <t>rollo</t>
        </is>
      </c>
      <c r="I770" s="7" t="inlineStr">
        <is>
          <t>Exteriores</t>
        </is>
      </c>
      <c r="J770" s="7" t="inlineStr">
        <is>
          <t>estandar</t>
        </is>
      </c>
      <c r="K770" s="7" t="inlineStr">
        <is>
          <t>importado</t>
        </is>
      </c>
      <c r="L770" s="7" t="inlineStr">
        <is>
          <t>Verificado</t>
        </is>
      </c>
      <c r="M770" s="8" t="n">
        <v>2</v>
      </c>
      <c r="N770" s="9" t="n">
        <v>13223.83</v>
      </c>
      <c r="O770" s="9" t="n">
        <v>11757.65</v>
      </c>
      <c r="P770" s="9" t="n">
        <v>14690</v>
      </c>
      <c r="Q770" s="7" t="inlineStr">
        <is>
          <t>Sí</t>
        </is>
      </c>
      <c r="R770" s="9">
        <f>IF(N770="","",IF(Q770="Sí",ROUND(N770/1.18,2),N770))</f>
        <v/>
      </c>
      <c r="S770" s="7" t="inlineStr">
        <is>
          <t>2026-09-09</t>
        </is>
      </c>
      <c r="T770" s="5" t="inlineStr">
        <is>
          <t>2 cotizaciones de proveedores</t>
        </is>
      </c>
    </row>
    <row r="771">
      <c r="A771" s="7" t="inlineStr">
        <is>
          <t>MAT-22-005</t>
        </is>
      </c>
      <c r="B771" s="7" t="inlineStr">
        <is>
          <t>Materiales</t>
        </is>
      </c>
      <c r="C771" s="7" t="inlineStr">
        <is>
          <t>Cerramiento perimetral</t>
        </is>
      </c>
      <c r="D771" s="5" t="inlineStr">
        <is>
          <t>Malla ciclónica calibre 9, 8 pies de alto, rollo de 50 pies</t>
        </is>
      </c>
      <c r="E771" s="5" t="inlineStr">
        <is>
          <t>Malla de alambre galvanizado tejido en rombo · calibre 9 · 8 pies de alto · rollo de 50 pies</t>
        </is>
      </c>
      <c r="F771" s="5" t="inlineStr">
        <is>
          <t>Material retirado en almacén</t>
        </is>
      </c>
      <c r="G771" s="5" t="inlineStr">
        <is>
          <t>malla ciclónica, verja de alambre, cyclone</t>
        </is>
      </c>
      <c r="H771" s="7" t="inlineStr">
        <is>
          <t>rollo</t>
        </is>
      </c>
      <c r="I771" s="7" t="inlineStr">
        <is>
          <t>Exteriores</t>
        </is>
      </c>
      <c r="J771" s="7" t="inlineStr">
        <is>
          <t>estandar</t>
        </is>
      </c>
      <c r="K771" s="7" t="inlineStr">
        <is>
          <t>importado</t>
        </is>
      </c>
      <c r="L771" s="7" t="inlineStr">
        <is>
          <t>Verificado</t>
        </is>
      </c>
      <c r="M771" s="8" t="n">
        <v>2</v>
      </c>
      <c r="N771" s="9" t="n">
        <v>14467.25</v>
      </c>
      <c r="O771" s="9" t="n">
        <v>13273.54</v>
      </c>
      <c r="P771" s="9" t="n">
        <v>15660.96</v>
      </c>
      <c r="Q771" s="7" t="inlineStr">
        <is>
          <t>Sí</t>
        </is>
      </c>
      <c r="R771" s="9">
        <f>IF(N771="","",IF(Q771="Sí",ROUND(N771/1.18,2),N771))</f>
        <v/>
      </c>
      <c r="S771" s="7" t="inlineStr">
        <is>
          <t>2026-09-09</t>
        </is>
      </c>
      <c r="T771" s="5" t="inlineStr">
        <is>
          <t>2 cotizaciones de proveedores</t>
        </is>
      </c>
    </row>
    <row r="772">
      <c r="A772" s="7" t="inlineStr">
        <is>
          <t>MAT-22-006</t>
        </is>
      </c>
      <c r="B772" s="7" t="inlineStr">
        <is>
          <t>Materiales</t>
        </is>
      </c>
      <c r="C772" s="7" t="inlineStr">
        <is>
          <t>Cerramiento perimetral</t>
        </is>
      </c>
      <c r="D772" s="5" t="inlineStr">
        <is>
          <t>Tubo galvanizado para malla ciclónica 1 1/4" x 20 pies</t>
        </is>
      </c>
      <c r="E772" s="5" t="inlineStr">
        <is>
          <t>Poste tubular galvanizado para cerramiento · 1 1/4" · tramo de 20 pies</t>
        </is>
      </c>
      <c r="F772" s="5" t="inlineStr">
        <is>
          <t>Material retirado en almacén</t>
        </is>
      </c>
      <c r="G772" s="5" t="inlineStr">
        <is>
          <t>poste de malla, tubo de verja</t>
        </is>
      </c>
      <c r="H772" s="7" t="inlineStr">
        <is>
          <t>unidad</t>
        </is>
      </c>
      <c r="I772" s="7" t="inlineStr">
        <is>
          <t>Exteriores</t>
        </is>
      </c>
      <c r="J772" s="7" t="inlineStr">
        <is>
          <t>estandar</t>
        </is>
      </c>
      <c r="K772" s="7" t="inlineStr">
        <is>
          <t>importado</t>
        </is>
      </c>
      <c r="L772" s="7" t="inlineStr">
        <is>
          <t>Verificado</t>
        </is>
      </c>
      <c r="M772" s="8" t="n">
        <v>3</v>
      </c>
      <c r="N772" s="9" t="n">
        <v>711.54</v>
      </c>
      <c r="O772" s="9" t="n">
        <v>527.0599999999999</v>
      </c>
      <c r="P772" s="9" t="n">
        <v>730</v>
      </c>
      <c r="Q772" s="7" t="inlineStr">
        <is>
          <t>Sí</t>
        </is>
      </c>
      <c r="R772" s="9">
        <f>IF(N772="","",IF(Q772="Sí",ROUND(N772/1.18,2),N772))</f>
        <v/>
      </c>
      <c r="S772" s="7" t="inlineStr">
        <is>
          <t>2026-09-09</t>
        </is>
      </c>
      <c r="T772" s="5" t="inlineStr">
        <is>
          <t>3 cotizaciones de proveedores</t>
        </is>
      </c>
    </row>
    <row r="773">
      <c r="A773" s="7" t="inlineStr">
        <is>
          <t>MAT-22-007</t>
        </is>
      </c>
      <c r="B773" s="7" t="inlineStr">
        <is>
          <t>Materiales</t>
        </is>
      </c>
      <c r="C773" s="7" t="inlineStr">
        <is>
          <t>Cerramiento perimetral</t>
        </is>
      </c>
      <c r="D773" s="5" t="inlineStr">
        <is>
          <t>Tubo galvanizado para malla ciclónica 1 1/2" x 15 pies</t>
        </is>
      </c>
      <c r="E773" s="5" t="inlineStr">
        <is>
          <t>Poste tubular galvanizado para cerramiento · 1 1/2" · tramo de 15 pies</t>
        </is>
      </c>
      <c r="F773" s="5" t="inlineStr">
        <is>
          <t>Material retirado en almacén</t>
        </is>
      </c>
      <c r="G773" s="5" t="inlineStr">
        <is>
          <t>poste de malla, tubo de verja</t>
        </is>
      </c>
      <c r="H773" s="7" t="inlineStr">
        <is>
          <t>unidad</t>
        </is>
      </c>
      <c r="I773" s="7" t="inlineStr">
        <is>
          <t>Exteriores</t>
        </is>
      </c>
      <c r="J773" s="7" t="inlineStr">
        <is>
          <t>estandar</t>
        </is>
      </c>
      <c r="K773" s="7" t="inlineStr">
        <is>
          <t>importado</t>
        </is>
      </c>
      <c r="L773" s="7" t="inlineStr">
        <is>
          <t>Verificado</t>
        </is>
      </c>
      <c r="M773" s="8" t="n">
        <v>3</v>
      </c>
      <c r="N773" s="9" t="n">
        <v>542.8</v>
      </c>
      <c r="O773" s="9" t="n">
        <v>462.61</v>
      </c>
      <c r="P773" s="9" t="n">
        <v>625</v>
      </c>
      <c r="Q773" s="7" t="inlineStr">
        <is>
          <t>Sí</t>
        </is>
      </c>
      <c r="R773" s="9">
        <f>IF(N773="","",IF(Q773="Sí",ROUND(N773/1.18,2),N773))</f>
        <v/>
      </c>
      <c r="S773" s="7" t="inlineStr">
        <is>
          <t>2026-09-09</t>
        </is>
      </c>
      <c r="T773" s="5" t="inlineStr">
        <is>
          <t>3 cotizaciones de proveedores</t>
        </is>
      </c>
    </row>
    <row r="774">
      <c r="A774" s="7" t="inlineStr">
        <is>
          <t>MAT-22-008</t>
        </is>
      </c>
      <c r="B774" s="7" t="inlineStr">
        <is>
          <t>Materiales</t>
        </is>
      </c>
      <c r="C774" s="7" t="inlineStr">
        <is>
          <t>Cerramiento perimetral</t>
        </is>
      </c>
      <c r="D774" s="5" t="inlineStr">
        <is>
          <t>Tubo galvanizado para malla ciclónica 2" x 20 pies</t>
        </is>
      </c>
      <c r="E774" s="5" t="inlineStr">
        <is>
          <t>Poste tubular galvanizado para cerramiento · 2" · tramo de 20 pies</t>
        </is>
      </c>
      <c r="F774" s="5" t="inlineStr">
        <is>
          <t>Material retirado en almacén</t>
        </is>
      </c>
      <c r="G774" s="5" t="inlineStr">
        <is>
          <t>poste de malla, tubo de verja</t>
        </is>
      </c>
      <c r="H774" s="7" t="inlineStr">
        <is>
          <t>unidad</t>
        </is>
      </c>
      <c r="I774" s="7" t="inlineStr">
        <is>
          <t>Exteriores</t>
        </is>
      </c>
      <c r="J774" s="7" t="inlineStr">
        <is>
          <t>estandar</t>
        </is>
      </c>
      <c r="K774" s="7" t="inlineStr">
        <is>
          <t>importado</t>
        </is>
      </c>
      <c r="L774" s="7" t="inlineStr">
        <is>
          <t>Verificado</t>
        </is>
      </c>
      <c r="M774" s="8" t="n">
        <v>2</v>
      </c>
      <c r="N774" s="9" t="n">
        <v>762.96</v>
      </c>
      <c r="O774" s="9" t="n">
        <v>699.92</v>
      </c>
      <c r="P774" s="9" t="n">
        <v>826</v>
      </c>
      <c r="Q774" s="7" t="inlineStr">
        <is>
          <t>Sí</t>
        </is>
      </c>
      <c r="R774" s="9">
        <f>IF(N774="","",IF(Q774="Sí",ROUND(N774/1.18,2),N774))</f>
        <v/>
      </c>
      <c r="S774" s="7" t="inlineStr">
        <is>
          <t>2026-09-09</t>
        </is>
      </c>
      <c r="T774" s="5" t="inlineStr">
        <is>
          <t>2 cotizaciones de proveedores</t>
        </is>
      </c>
    </row>
    <row r="775">
      <c r="A775" s="7" t="inlineStr">
        <is>
          <t>MAT-22-009</t>
        </is>
      </c>
      <c r="B775" s="7" t="inlineStr">
        <is>
          <t>Materiales</t>
        </is>
      </c>
      <c r="C775" s="7" t="inlineStr">
        <is>
          <t>Cerramiento perimetral</t>
        </is>
      </c>
      <c r="D775" s="5" t="inlineStr">
        <is>
          <t>Malla ciclónica calibre 11, 3 pies de alto, rollo de 50 pies</t>
        </is>
      </c>
      <c r="E775" s="5" t="inlineStr">
        <is>
          <t>Malla de alambre galvanizado tejido en rombo · calibre 11 · 3 pies de alto · rollo de 50 pies</t>
        </is>
      </c>
      <c r="F775" s="5" t="inlineStr">
        <is>
          <t>Material retirado en almacén</t>
        </is>
      </c>
      <c r="G775" s="5" t="inlineStr">
        <is>
          <t>malla ciclónica, verja de alambre, cyclone</t>
        </is>
      </c>
      <c r="H775" s="7" t="inlineStr">
        <is>
          <t>rollo</t>
        </is>
      </c>
      <c r="I775" s="7" t="inlineStr">
        <is>
          <t>Exteriores</t>
        </is>
      </c>
      <c r="J775" s="7" t="inlineStr">
        <is>
          <t>estandar</t>
        </is>
      </c>
      <c r="K775" s="7" t="inlineStr">
        <is>
          <t>importado</t>
        </is>
      </c>
      <c r="L775" s="7" t="inlineStr">
        <is>
          <t>Verificado</t>
        </is>
      </c>
      <c r="M775" s="8" t="n">
        <v>1</v>
      </c>
      <c r="N775" s="9" t="n">
        <v>4335.91</v>
      </c>
      <c r="O775" s="9" t="n">
        <v>4335.91</v>
      </c>
      <c r="P775" s="9" t="n">
        <v>4335.91</v>
      </c>
      <c r="Q775" s="7" t="inlineStr">
        <is>
          <t>Sí</t>
        </is>
      </c>
      <c r="R775" s="9">
        <f>IF(N775="","",IF(Q775="Sí",ROUND(N775/1.18,2),N775))</f>
        <v/>
      </c>
      <c r="S775" s="7" t="inlineStr">
        <is>
          <t>2026-09-09</t>
        </is>
      </c>
      <c r="T775" s="5" t="inlineStr">
        <is>
          <t>1 cotización de proveedores</t>
        </is>
      </c>
    </row>
    <row r="776">
      <c r="A776" s="7" t="inlineStr">
        <is>
          <t>MAT-22-010</t>
        </is>
      </c>
      <c r="B776" s="7" t="inlineStr">
        <is>
          <t>Materiales</t>
        </is>
      </c>
      <c r="C776" s="7" t="inlineStr">
        <is>
          <t>Cerramiento perimetral</t>
        </is>
      </c>
      <c r="D776" s="5" t="inlineStr">
        <is>
          <t>Malla ciclónica calibre 11, 6 pies de alto, rollo de 50 pies</t>
        </is>
      </c>
      <c r="E776" s="5" t="inlineStr">
        <is>
          <t>Malla de alambre galvanizado tejido en rombo · calibre 11 · 6 pies de alto · rollo de 50 pies</t>
        </is>
      </c>
      <c r="F776" s="5" t="inlineStr">
        <is>
          <t>Material retirado en almacén</t>
        </is>
      </c>
      <c r="G776" s="5" t="inlineStr">
        <is>
          <t>malla ciclónica, verja de alambre, cyclone</t>
        </is>
      </c>
      <c r="H776" s="7" t="inlineStr">
        <is>
          <t>rollo</t>
        </is>
      </c>
      <c r="I776" s="7" t="inlineStr">
        <is>
          <t>Exteriores</t>
        </is>
      </c>
      <c r="J776" s="7" t="inlineStr">
        <is>
          <t>estandar</t>
        </is>
      </c>
      <c r="K776" s="7" t="inlineStr">
        <is>
          <t>importado</t>
        </is>
      </c>
      <c r="L776" s="7" t="inlineStr">
        <is>
          <t>Verificado</t>
        </is>
      </c>
      <c r="M776" s="8" t="n">
        <v>3</v>
      </c>
      <c r="N776" s="9" t="n">
        <v>10250</v>
      </c>
      <c r="O776" s="9" t="n">
        <v>8694.459999999999</v>
      </c>
      <c r="P776" s="9" t="n">
        <v>10360.4</v>
      </c>
      <c r="Q776" s="7" t="inlineStr">
        <is>
          <t>Sí</t>
        </is>
      </c>
      <c r="R776" s="9">
        <f>IF(N776="","",IF(Q776="Sí",ROUND(N776/1.18,2),N776))</f>
        <v/>
      </c>
      <c r="S776" s="7" t="inlineStr">
        <is>
          <t>2026-09-09</t>
        </is>
      </c>
      <c r="T776" s="5" t="inlineStr">
        <is>
          <t>3 cotizaciones de proveedores</t>
        </is>
      </c>
    </row>
    <row r="777">
      <c r="A777" s="7" t="inlineStr">
        <is>
          <t>MAT-22-011</t>
        </is>
      </c>
      <c r="B777" s="7" t="inlineStr">
        <is>
          <t>Materiales</t>
        </is>
      </c>
      <c r="C777" s="7" t="inlineStr">
        <is>
          <t>Cerramiento perimetral</t>
        </is>
      </c>
      <c r="D777" s="5" t="inlineStr">
        <is>
          <t>Alambre de púas 1.50 mm, rollo de 250 metros</t>
        </is>
      </c>
      <c r="E777" s="5" t="inlineStr">
        <is>
          <t>Alambre galvanizado con púas entrelazadas · 1.50 mm de diámetro · rollo de 250 metros</t>
        </is>
      </c>
      <c r="F777" s="5" t="inlineStr">
        <is>
          <t>Material retirado en almacén</t>
        </is>
      </c>
      <c r="G777" s="5" t="inlineStr">
        <is>
          <t>alambre de púas, púa, alambre de espino</t>
        </is>
      </c>
      <c r="H777" s="7" t="inlineStr">
        <is>
          <t>rollo</t>
        </is>
      </c>
      <c r="I777" s="7" t="inlineStr">
        <is>
          <t>Exteriores</t>
        </is>
      </c>
      <c r="J777" s="7" t="inlineStr">
        <is>
          <t>estandar</t>
        </is>
      </c>
      <c r="K777" s="7" t="inlineStr">
        <is>
          <t>importado</t>
        </is>
      </c>
      <c r="L777" s="7" t="inlineStr">
        <is>
          <t>Verificado</t>
        </is>
      </c>
      <c r="M777" s="8" t="n">
        <v>1</v>
      </c>
      <c r="N777" s="9" t="n">
        <v>2601.2</v>
      </c>
      <c r="O777" s="9" t="n">
        <v>2601.2</v>
      </c>
      <c r="P777" s="9" t="n">
        <v>2601.2</v>
      </c>
      <c r="Q777" s="7" t="inlineStr">
        <is>
          <t>Sí</t>
        </is>
      </c>
      <c r="R777" s="9">
        <f>IF(N777="","",IF(Q777="Sí",ROUND(N777/1.18,2),N777))</f>
        <v/>
      </c>
      <c r="S777" s="7" t="inlineStr">
        <is>
          <t>2026-09-09</t>
        </is>
      </c>
      <c r="T777" s="5" t="inlineStr">
        <is>
          <t>1 cotización de proveedores</t>
        </is>
      </c>
    </row>
    <row r="778">
      <c r="A778" s="7" t="inlineStr">
        <is>
          <t>MAT-22-012</t>
        </is>
      </c>
      <c r="B778" s="7" t="inlineStr">
        <is>
          <t>Materiales</t>
        </is>
      </c>
      <c r="C778" s="7" t="inlineStr">
        <is>
          <t>Cerramiento perimetral</t>
        </is>
      </c>
      <c r="D778" s="5" t="inlineStr">
        <is>
          <t>Alambre de púas calibre 15, rollo de 250 metros</t>
        </is>
      </c>
      <c r="E778" s="5" t="inlineStr">
        <is>
          <t>Alambre galvanizado con púas entrelazadas · calibre 15 · rollo de 250 metros</t>
        </is>
      </c>
      <c r="F778" s="5" t="inlineStr">
        <is>
          <t>Material retirado en almacén</t>
        </is>
      </c>
      <c r="G778" s="5" t="inlineStr">
        <is>
          <t>alambre de púas, púa, alambre de espino</t>
        </is>
      </c>
      <c r="H778" s="7" t="inlineStr">
        <is>
          <t>rollo</t>
        </is>
      </c>
      <c r="I778" s="7" t="inlineStr">
        <is>
          <t>Exteriores</t>
        </is>
      </c>
      <c r="J778" s="7" t="inlineStr">
        <is>
          <t>estandar</t>
        </is>
      </c>
      <c r="K778" s="7" t="inlineStr">
        <is>
          <t>importado</t>
        </is>
      </c>
      <c r="L778" s="7" t="inlineStr">
        <is>
          <t>Verificado</t>
        </is>
      </c>
      <c r="M778" s="8" t="n">
        <v>1</v>
      </c>
      <c r="N778" s="9" t="n">
        <v>2541.47</v>
      </c>
      <c r="O778" s="9" t="n">
        <v>2541.47</v>
      </c>
      <c r="P778" s="9" t="n">
        <v>2541.47</v>
      </c>
      <c r="Q778" s="7" t="inlineStr">
        <is>
          <t>Sí</t>
        </is>
      </c>
      <c r="R778" s="9">
        <f>IF(N778="","",IF(Q778="Sí",ROUND(N778/1.18,2),N778))</f>
        <v/>
      </c>
      <c r="S778" s="7" t="inlineStr">
        <is>
          <t>2026-09-09</t>
        </is>
      </c>
      <c r="T778" s="5" t="inlineStr">
        <is>
          <t>1 cotización de proveedores</t>
        </is>
      </c>
    </row>
    <row r="779">
      <c r="A779" s="7" t="inlineStr">
        <is>
          <t>MAT-22-013</t>
        </is>
      </c>
      <c r="B779" s="7" t="inlineStr">
        <is>
          <t>Materiales</t>
        </is>
      </c>
      <c r="C779" s="7" t="inlineStr">
        <is>
          <t>Cerramiento perimetral</t>
        </is>
      </c>
      <c r="D779" s="5" t="inlineStr">
        <is>
          <t>Alambre de púas calibre 16, rollo de 110 metros</t>
        </is>
      </c>
      <c r="E779" s="5" t="inlineStr">
        <is>
          <t>Alambre galvanizado con púas entrelazadas · calibre 16 · rollo de 110 metros</t>
        </is>
      </c>
      <c r="F779" s="5" t="inlineStr">
        <is>
          <t>Material retirado en almacén</t>
        </is>
      </c>
      <c r="G779" s="5" t="inlineStr">
        <is>
          <t>alambre de púas, púa, alambre de espino</t>
        </is>
      </c>
      <c r="H779" s="7" t="inlineStr">
        <is>
          <t>rollo</t>
        </is>
      </c>
      <c r="I779" s="7" t="inlineStr">
        <is>
          <t>Exteriores</t>
        </is>
      </c>
      <c r="J779" s="7" t="inlineStr">
        <is>
          <t>estandar</t>
        </is>
      </c>
      <c r="K779" s="7" t="inlineStr">
        <is>
          <t>importado</t>
        </is>
      </c>
      <c r="L779" s="7" t="inlineStr">
        <is>
          <t>Verificado</t>
        </is>
      </c>
      <c r="M779" s="8" t="n">
        <v>2</v>
      </c>
      <c r="N779" s="9" t="n">
        <v>904.5599999999999</v>
      </c>
      <c r="O779" s="9" t="n">
        <v>845</v>
      </c>
      <c r="P779" s="9" t="n">
        <v>964.11</v>
      </c>
      <c r="Q779" s="7" t="inlineStr">
        <is>
          <t>Sí</t>
        </is>
      </c>
      <c r="R779" s="9">
        <f>IF(N779="","",IF(Q779="Sí",ROUND(N779/1.18,2),N779))</f>
        <v/>
      </c>
      <c r="S779" s="7" t="inlineStr">
        <is>
          <t>2026-09-09</t>
        </is>
      </c>
      <c r="T779" s="5" t="inlineStr">
        <is>
          <t>2 cotizaciones de proveedores</t>
        </is>
      </c>
    </row>
    <row r="780">
      <c r="A780" s="7" t="inlineStr">
        <is>
          <t>MAT-22-014</t>
        </is>
      </c>
      <c r="B780" s="7" t="inlineStr">
        <is>
          <t>Materiales</t>
        </is>
      </c>
      <c r="C780" s="7" t="inlineStr">
        <is>
          <t>Cerramiento perimetral</t>
        </is>
      </c>
      <c r="D780" s="5" t="inlineStr">
        <is>
          <t>Alambre de púas calibre 16, rollo de 250 metros</t>
        </is>
      </c>
      <c r="E780" s="5" t="inlineStr">
        <is>
          <t>Alambre galvanizado con púas entrelazadas · calibre 16 · rollo de 250 metros</t>
        </is>
      </c>
      <c r="F780" s="5" t="inlineStr">
        <is>
          <t>Material retirado en almacén</t>
        </is>
      </c>
      <c r="G780" s="5" t="inlineStr">
        <is>
          <t>alambre de púas, púa, alambre de espino</t>
        </is>
      </c>
      <c r="H780" s="7" t="inlineStr">
        <is>
          <t>rollo</t>
        </is>
      </c>
      <c r="I780" s="7" t="inlineStr">
        <is>
          <t>Exteriores</t>
        </is>
      </c>
      <c r="J780" s="7" t="inlineStr">
        <is>
          <t>estandar</t>
        </is>
      </c>
      <c r="K780" s="7" t="inlineStr">
        <is>
          <t>importado</t>
        </is>
      </c>
      <c r="L780" s="7" t="inlineStr">
        <is>
          <t>Verificado</t>
        </is>
      </c>
      <c r="M780" s="8" t="n">
        <v>4</v>
      </c>
      <c r="N780" s="9" t="n">
        <v>2696.5</v>
      </c>
      <c r="O780" s="9" t="n">
        <v>1885</v>
      </c>
      <c r="P780" s="9" t="n">
        <v>3785</v>
      </c>
      <c r="Q780" s="7" t="inlineStr">
        <is>
          <t>Sí</t>
        </is>
      </c>
      <c r="R780" s="9">
        <f>IF(N780="","",IF(Q780="Sí",ROUND(N780/1.18,2),N780))</f>
        <v/>
      </c>
      <c r="S780" s="7" t="inlineStr">
        <is>
          <t>2026-09-09</t>
        </is>
      </c>
      <c r="T780" s="5" t="inlineStr">
        <is>
          <t>10 cotizaciones de proveedores</t>
        </is>
      </c>
    </row>
    <row r="781">
      <c r="A781" s="7" t="inlineStr">
        <is>
          <t>MAT-22-015</t>
        </is>
      </c>
      <c r="B781" s="7" t="inlineStr">
        <is>
          <t>Materiales</t>
        </is>
      </c>
      <c r="C781" s="7" t="inlineStr">
        <is>
          <t>Cerramiento perimetral</t>
        </is>
      </c>
      <c r="D781" s="5" t="inlineStr">
        <is>
          <t>Alambre de púas calibre 17, rollo de 250 metros</t>
        </is>
      </c>
      <c r="E781" s="5" t="inlineStr">
        <is>
          <t>Alambre galvanizado con púas entrelazadas · calibre 17 · rollo de 250 metros</t>
        </is>
      </c>
      <c r="F781" s="5" t="inlineStr">
        <is>
          <t>Material retirado en almacén</t>
        </is>
      </c>
      <c r="G781" s="5" t="inlineStr">
        <is>
          <t>alambre de púas, púa, alambre de espino</t>
        </is>
      </c>
      <c r="H781" s="7" t="inlineStr">
        <is>
          <t>rollo</t>
        </is>
      </c>
      <c r="I781" s="7" t="inlineStr">
        <is>
          <t>Exteriores</t>
        </is>
      </c>
      <c r="J781" s="7" t="inlineStr">
        <is>
          <t>estandar</t>
        </is>
      </c>
      <c r="K781" s="7" t="inlineStr">
        <is>
          <t>importado</t>
        </is>
      </c>
      <c r="L781" s="7" t="inlineStr">
        <is>
          <t>Verificado</t>
        </is>
      </c>
      <c r="M781" s="8" t="n">
        <v>1</v>
      </c>
      <c r="N781" s="9" t="n">
        <v>1933.36</v>
      </c>
      <c r="O781" s="9" t="n">
        <v>1933.36</v>
      </c>
      <c r="P781" s="9" t="n">
        <v>1933.36</v>
      </c>
      <c r="Q781" s="7" t="inlineStr">
        <is>
          <t>Sí</t>
        </is>
      </c>
      <c r="R781" s="9">
        <f>IF(N781="","",IF(Q781="Sí",ROUND(N781/1.18,2),N781))</f>
        <v/>
      </c>
      <c r="S781" s="7" t="inlineStr">
        <is>
          <t>2026-09-09</t>
        </is>
      </c>
      <c r="T781" s="5" t="inlineStr">
        <is>
          <t>1 cotización de proveedores</t>
        </is>
      </c>
    </row>
    <row r="782">
      <c r="A782" s="7" t="inlineStr">
        <is>
          <t>MAT-22-016</t>
        </is>
      </c>
      <c r="B782" s="7" t="inlineStr">
        <is>
          <t>Materiales</t>
        </is>
      </c>
      <c r="C782" s="7" t="inlineStr">
        <is>
          <t>Cerramiento perimetral</t>
        </is>
      </c>
      <c r="D782" s="5" t="inlineStr">
        <is>
          <t>Tela metálica calibre 16, retícula 1" x 2", 4 pies de alto</t>
        </is>
      </c>
      <c r="E782" s="5" t="inlineStr">
        <is>
          <t>Malla de alambre tejido en cuadro · calibre 16 · retícula 1" x 2" · 4 pies de alto · rollo de 100 pies</t>
        </is>
      </c>
      <c r="F782" s="5" t="inlineStr">
        <is>
          <t>Material retirado en almacén</t>
        </is>
      </c>
      <c r="G782" s="5" t="inlineStr">
        <is>
          <t>tela metálica, malla de cuadrito, tela para conejo</t>
        </is>
      </c>
      <c r="H782" s="7" t="inlineStr">
        <is>
          <t>yarda</t>
        </is>
      </c>
      <c r="I782" s="7" t="inlineStr">
        <is>
          <t>Exteriores</t>
        </is>
      </c>
      <c r="J782" s="7" t="inlineStr">
        <is>
          <t>estandar</t>
        </is>
      </c>
      <c r="K782" s="7" t="inlineStr">
        <is>
          <t>importado</t>
        </is>
      </c>
      <c r="L782" s="7" t="inlineStr">
        <is>
          <t>Verificado</t>
        </is>
      </c>
      <c r="M782" s="8" t="n">
        <v>1</v>
      </c>
      <c r="N782" s="9" t="n">
        <v>113.78</v>
      </c>
      <c r="O782" s="9" t="n">
        <v>113.78</v>
      </c>
      <c r="P782" s="9" t="n">
        <v>113.78</v>
      </c>
      <c r="Q782" s="7" t="inlineStr">
        <is>
          <t>Sí</t>
        </is>
      </c>
      <c r="R782" s="9">
        <f>IF(N782="","",IF(Q782="Sí",ROUND(N782/1.18,2),N782))</f>
        <v/>
      </c>
      <c r="S782" s="7" t="inlineStr">
        <is>
          <t>2026-09-09</t>
        </is>
      </c>
      <c r="T782" s="5" t="inlineStr">
        <is>
          <t>1 cotización de proveedores</t>
        </is>
      </c>
    </row>
    <row r="783">
      <c r="A783" s="7" t="inlineStr">
        <is>
          <t>MAT-22-017</t>
        </is>
      </c>
      <c r="B783" s="7" t="inlineStr">
        <is>
          <t>Materiales</t>
        </is>
      </c>
      <c r="C783" s="7" t="inlineStr">
        <is>
          <t>Cerramiento perimetral</t>
        </is>
      </c>
      <c r="D783" s="5" t="inlineStr">
        <is>
          <t>Tela metálica calibre 18, retícula 1/2" x 1/2", 4 pies de alto</t>
        </is>
      </c>
      <c r="E783" s="5" t="inlineStr">
        <is>
          <t>Malla de alambre tejido en cuadro · calibre 18 · retícula 1/2" x 1/2" · 4 pies de alto · rollo de 100 pies</t>
        </is>
      </c>
      <c r="F783" s="5" t="inlineStr">
        <is>
          <t>Material retirado en almacén</t>
        </is>
      </c>
      <c r="G783" s="5" t="inlineStr">
        <is>
          <t>tela metálica, malla de cuadrito, tela para conejo</t>
        </is>
      </c>
      <c r="H783" s="7" t="inlineStr">
        <is>
          <t>yarda</t>
        </is>
      </c>
      <c r="I783" s="7" t="inlineStr">
        <is>
          <t>Exteriores</t>
        </is>
      </c>
      <c r="J783" s="7" t="inlineStr">
        <is>
          <t>estandar</t>
        </is>
      </c>
      <c r="K783" s="7" t="inlineStr">
        <is>
          <t>importado</t>
        </is>
      </c>
      <c r="L783" s="7" t="inlineStr">
        <is>
          <t>Verificado</t>
        </is>
      </c>
      <c r="M783" s="8" t="n">
        <v>1</v>
      </c>
      <c r="N783" s="9" t="n">
        <v>192.26</v>
      </c>
      <c r="O783" s="9" t="n">
        <v>192.26</v>
      </c>
      <c r="P783" s="9" t="n">
        <v>192.26</v>
      </c>
      <c r="Q783" s="7" t="inlineStr">
        <is>
          <t>Sí</t>
        </is>
      </c>
      <c r="R783" s="9">
        <f>IF(N783="","",IF(Q783="Sí",ROUND(N783/1.18,2),N783))</f>
        <v/>
      </c>
      <c r="S783" s="7" t="inlineStr">
        <is>
          <t>2026-09-09</t>
        </is>
      </c>
      <c r="T783" s="5" t="inlineStr">
        <is>
          <t>1 cotización de proveedores</t>
        </is>
      </c>
    </row>
    <row r="784">
      <c r="A784" s="7" t="inlineStr">
        <is>
          <t>MAT-22-018</t>
        </is>
      </c>
      <c r="B784" s="7" t="inlineStr">
        <is>
          <t>Materiales</t>
        </is>
      </c>
      <c r="C784" s="7" t="inlineStr">
        <is>
          <t>Cerramiento perimetral</t>
        </is>
      </c>
      <c r="D784" s="5" t="inlineStr">
        <is>
          <t>Tela metálica calibre 18, retícula 1" x 1/2", 3 pies de alto</t>
        </is>
      </c>
      <c r="E784" s="5" t="inlineStr">
        <is>
          <t>Malla de alambre tejido en cuadro · calibre 18 · retícula 1" x 1/2" · 3 pies de alto · rollo de 100 pies</t>
        </is>
      </c>
      <c r="F784" s="5" t="inlineStr">
        <is>
          <t>Material retirado en almacén</t>
        </is>
      </c>
      <c r="G784" s="5" t="inlineStr">
        <is>
          <t>tela metálica, malla de cuadrito, tela para conejo</t>
        </is>
      </c>
      <c r="H784" s="7" t="inlineStr">
        <is>
          <t>yarda</t>
        </is>
      </c>
      <c r="I784" s="7" t="inlineStr">
        <is>
          <t>Exteriores</t>
        </is>
      </c>
      <c r="J784" s="7" t="inlineStr">
        <is>
          <t>estandar</t>
        </is>
      </c>
      <c r="K784" s="7" t="inlineStr">
        <is>
          <t>importado</t>
        </is>
      </c>
      <c r="L784" s="7" t="inlineStr">
        <is>
          <t>Verificado</t>
        </is>
      </c>
      <c r="M784" s="8" t="n">
        <v>1</v>
      </c>
      <c r="N784" s="9" t="n">
        <v>106.11</v>
      </c>
      <c r="O784" s="9" t="n">
        <v>106.11</v>
      </c>
      <c r="P784" s="9" t="n">
        <v>106.11</v>
      </c>
      <c r="Q784" s="7" t="inlineStr">
        <is>
          <t>Sí</t>
        </is>
      </c>
      <c r="R784" s="9">
        <f>IF(N784="","",IF(Q784="Sí",ROUND(N784/1.18,2),N784))</f>
        <v/>
      </c>
      <c r="S784" s="7" t="inlineStr">
        <is>
          <t>2026-09-09</t>
        </is>
      </c>
      <c r="T784" s="5" t="inlineStr">
        <is>
          <t>1 cotización de proveedores</t>
        </is>
      </c>
    </row>
    <row r="785">
      <c r="A785" s="7" t="inlineStr">
        <is>
          <t>MAT-22-019</t>
        </is>
      </c>
      <c r="B785" s="7" t="inlineStr">
        <is>
          <t>Materiales</t>
        </is>
      </c>
      <c r="C785" s="7" t="inlineStr">
        <is>
          <t>Cerramiento perimetral</t>
        </is>
      </c>
      <c r="D785" s="5" t="inlineStr">
        <is>
          <t>Tela metálica calibre 18, retícula 1" x 1/2", 4 pies de alto</t>
        </is>
      </c>
      <c r="E785" s="5" t="inlineStr">
        <is>
          <t>Malla de alambre tejido en cuadro · calibre 18 · retícula 1" x 1/2" · 4 pies de alto · rollo de 100 pies</t>
        </is>
      </c>
      <c r="F785" s="5" t="inlineStr">
        <is>
          <t>Material retirado en almacén</t>
        </is>
      </c>
      <c r="G785" s="5" t="inlineStr">
        <is>
          <t>tela metálica, malla de cuadrito, tela para conejo</t>
        </is>
      </c>
      <c r="H785" s="7" t="inlineStr">
        <is>
          <t>yarda</t>
        </is>
      </c>
      <c r="I785" s="7" t="inlineStr">
        <is>
          <t>Exteriores</t>
        </is>
      </c>
      <c r="J785" s="7" t="inlineStr">
        <is>
          <t>estandar</t>
        </is>
      </c>
      <c r="K785" s="7" t="inlineStr">
        <is>
          <t>importado</t>
        </is>
      </c>
      <c r="L785" s="7" t="inlineStr">
        <is>
          <t>Verificado</t>
        </is>
      </c>
      <c r="M785" s="8" t="n">
        <v>1</v>
      </c>
      <c r="N785" s="9" t="n">
        <v>145.1</v>
      </c>
      <c r="O785" s="9" t="n">
        <v>145.1</v>
      </c>
      <c r="P785" s="9" t="n">
        <v>145.1</v>
      </c>
      <c r="Q785" s="7" t="inlineStr">
        <is>
          <t>Sí</t>
        </is>
      </c>
      <c r="R785" s="9">
        <f>IF(N785="","",IF(Q785="Sí",ROUND(N785/1.18,2),N785))</f>
        <v/>
      </c>
      <c r="S785" s="7" t="inlineStr">
        <is>
          <t>2026-09-09</t>
        </is>
      </c>
      <c r="T785" s="5" t="inlineStr">
        <is>
          <t>1 cotización de proveedores</t>
        </is>
      </c>
    </row>
    <row r="786">
      <c r="A786" s="7" t="inlineStr">
        <is>
          <t>MAT-22-020</t>
        </is>
      </c>
      <c r="B786" s="7" t="inlineStr">
        <is>
          <t>Materiales</t>
        </is>
      </c>
      <c r="C786" s="7" t="inlineStr">
        <is>
          <t>Cerramiento perimetral</t>
        </is>
      </c>
      <c r="D786" s="5" t="inlineStr">
        <is>
          <t>Tela metálica calibre 20, retícula 1" x 2", 3 pies de alto</t>
        </is>
      </c>
      <c r="E786" s="5" t="inlineStr">
        <is>
          <t>Malla de alambre tejido en cuadro · calibre 20 · retícula 1" x 2" · 3 pies de alto · rollo de 100 pies</t>
        </is>
      </c>
      <c r="F786" s="5" t="inlineStr">
        <is>
          <t>Material retirado en almacén</t>
        </is>
      </c>
      <c r="G786" s="5" t="inlineStr">
        <is>
          <t>tela metálica, malla de cuadrito, tela para conejo</t>
        </is>
      </c>
      <c r="H786" s="7" t="inlineStr">
        <is>
          <t>yarda</t>
        </is>
      </c>
      <c r="I786" s="7" t="inlineStr">
        <is>
          <t>Exteriores</t>
        </is>
      </c>
      <c r="J786" s="7" t="inlineStr">
        <is>
          <t>estandar</t>
        </is>
      </c>
      <c r="K786" s="7" t="inlineStr">
        <is>
          <t>importado</t>
        </is>
      </c>
      <c r="L786" s="7" t="inlineStr">
        <is>
          <t>Verificado</t>
        </is>
      </c>
      <c r="M786" s="8" t="n">
        <v>1</v>
      </c>
      <c r="N786" s="9" t="n">
        <v>37.54</v>
      </c>
      <c r="O786" s="9" t="n">
        <v>37.54</v>
      </c>
      <c r="P786" s="9" t="n">
        <v>37.54</v>
      </c>
      <c r="Q786" s="7" t="inlineStr">
        <is>
          <t>Sí</t>
        </is>
      </c>
      <c r="R786" s="9">
        <f>IF(N786="","",IF(Q786="Sí",ROUND(N786/1.18,2),N786))</f>
        <v/>
      </c>
      <c r="S786" s="7" t="inlineStr">
        <is>
          <t>2026-09-09</t>
        </is>
      </c>
      <c r="T786" s="5" t="inlineStr">
        <is>
          <t>1 cotización de proveedores</t>
        </is>
      </c>
    </row>
    <row r="787">
      <c r="A787" s="7" t="inlineStr">
        <is>
          <t>MAT-22-021</t>
        </is>
      </c>
      <c r="B787" s="7" t="inlineStr">
        <is>
          <t>Materiales</t>
        </is>
      </c>
      <c r="C787" s="7" t="inlineStr">
        <is>
          <t>Cerramiento perimetral</t>
        </is>
      </c>
      <c r="D787" s="5" t="inlineStr">
        <is>
          <t>Tela metálica calibre 21, retícula 3/8" x 3/8", 3 pies de alto</t>
        </is>
      </c>
      <c r="E787" s="5" t="inlineStr">
        <is>
          <t>Malla de alambre tejido en cuadro · calibre 21 · retícula 3/8" x 3/8" · 3 pies de alto · rollo de 100 pies</t>
        </is>
      </c>
      <c r="F787" s="5" t="inlineStr">
        <is>
          <t>Material retirado en almacén</t>
        </is>
      </c>
      <c r="G787" s="5" t="inlineStr">
        <is>
          <t>tela metálica, malla de cuadrito, tela para conejo</t>
        </is>
      </c>
      <c r="H787" s="7" t="inlineStr">
        <is>
          <t>yarda</t>
        </is>
      </c>
      <c r="I787" s="7" t="inlineStr">
        <is>
          <t>Exteriores</t>
        </is>
      </c>
      <c r="J787" s="7" t="inlineStr">
        <is>
          <t>estandar</t>
        </is>
      </c>
      <c r="K787" s="7" t="inlineStr">
        <is>
          <t>importado</t>
        </is>
      </c>
      <c r="L787" s="7" t="inlineStr">
        <is>
          <t>Verificado</t>
        </is>
      </c>
      <c r="M787" s="8" t="n">
        <v>1</v>
      </c>
      <c r="N787" s="9" t="n">
        <v>72.61</v>
      </c>
      <c r="O787" s="9" t="n">
        <v>72.61</v>
      </c>
      <c r="P787" s="9" t="n">
        <v>72.61</v>
      </c>
      <c r="Q787" s="7" t="inlineStr">
        <is>
          <t>Sí</t>
        </is>
      </c>
      <c r="R787" s="9">
        <f>IF(N787="","",IF(Q787="Sí",ROUND(N787/1.18,2),N787))</f>
        <v/>
      </c>
      <c r="S787" s="7" t="inlineStr">
        <is>
          <t>2026-09-09</t>
        </is>
      </c>
      <c r="T787" s="5" t="inlineStr">
        <is>
          <t>1 cotización de proveedores</t>
        </is>
      </c>
    </row>
    <row r="788">
      <c r="A788" s="7" t="inlineStr">
        <is>
          <t>MAT-22-022</t>
        </is>
      </c>
      <c r="B788" s="7" t="inlineStr">
        <is>
          <t>Materiales</t>
        </is>
      </c>
      <c r="C788" s="7" t="inlineStr">
        <is>
          <t>Cerramiento perimetral</t>
        </is>
      </c>
      <c r="D788" s="5" t="inlineStr">
        <is>
          <t>Tela para gallinero calibre 19, 3 pies de alto</t>
        </is>
      </c>
      <c r="E788" s="5" t="inlineStr">
        <is>
          <t>Malla hexagonal galvanizada · calibre 19 · 3 pies de alto · rollo de 100 pies</t>
        </is>
      </c>
      <c r="F788" s="5" t="inlineStr">
        <is>
          <t>Material retirado en almacén</t>
        </is>
      </c>
      <c r="G788" s="5" t="inlineStr">
        <is>
          <t>tela de gallinero, malla hexagonal</t>
        </is>
      </c>
      <c r="H788" s="7" t="inlineStr">
        <is>
          <t>yarda</t>
        </is>
      </c>
      <c r="I788" s="7" t="inlineStr">
        <is>
          <t>Exteriores</t>
        </is>
      </c>
      <c r="J788" s="7" t="inlineStr">
        <is>
          <t>estandar</t>
        </is>
      </c>
      <c r="K788" s="7" t="inlineStr">
        <is>
          <t>importado</t>
        </is>
      </c>
      <c r="L788" s="7" t="inlineStr">
        <is>
          <t>Verificado</t>
        </is>
      </c>
      <c r="M788" s="8" t="n">
        <v>1</v>
      </c>
      <c r="N788" s="9" t="n">
        <v>54.04</v>
      </c>
      <c r="O788" s="9" t="n">
        <v>54.04</v>
      </c>
      <c r="P788" s="9" t="n">
        <v>54.04</v>
      </c>
      <c r="Q788" s="7" t="inlineStr">
        <is>
          <t>Sí</t>
        </is>
      </c>
      <c r="R788" s="9">
        <f>IF(N788="","",IF(Q788="Sí",ROUND(N788/1.18,2),N788))</f>
        <v/>
      </c>
      <c r="S788" s="7" t="inlineStr">
        <is>
          <t>2026-09-09</t>
        </is>
      </c>
      <c r="T788" s="5" t="inlineStr">
        <is>
          <t>1 cotización de proveedores</t>
        </is>
      </c>
    </row>
    <row r="789">
      <c r="A789" s="7" t="inlineStr">
        <is>
          <t>MAT-22-023</t>
        </is>
      </c>
      <c r="B789" s="7" t="inlineStr">
        <is>
          <t>Materiales</t>
        </is>
      </c>
      <c r="C789" s="7" t="inlineStr">
        <is>
          <t>Cerramiento perimetral</t>
        </is>
      </c>
      <c r="D789" s="5" t="inlineStr">
        <is>
          <t>Tela para gallinero calibre 20, 3 pies de alto</t>
        </is>
      </c>
      <c r="E789" s="5" t="inlineStr">
        <is>
          <t>Malla hexagonal galvanizada · calibre 20 · 3 pies de alto · rollo de 100 pies</t>
        </is>
      </c>
      <c r="F789" s="5" t="inlineStr">
        <is>
          <t>Material retirado en almacén</t>
        </is>
      </c>
      <c r="G789" s="5" t="inlineStr">
        <is>
          <t>tela de gallinero, malla hexagonal</t>
        </is>
      </c>
      <c r="H789" s="7" t="inlineStr">
        <is>
          <t>yarda</t>
        </is>
      </c>
      <c r="I789" s="7" t="inlineStr">
        <is>
          <t>Exteriores</t>
        </is>
      </c>
      <c r="J789" s="7" t="inlineStr">
        <is>
          <t>estandar</t>
        </is>
      </c>
      <c r="K789" s="7" t="inlineStr">
        <is>
          <t>importado</t>
        </is>
      </c>
      <c r="L789" s="7" t="inlineStr">
        <is>
          <t>Verificado</t>
        </is>
      </c>
      <c r="M789" s="8" t="n">
        <v>1</v>
      </c>
      <c r="N789" s="9" t="n">
        <v>46.53</v>
      </c>
      <c r="O789" s="9" t="n">
        <v>46.53</v>
      </c>
      <c r="P789" s="9" t="n">
        <v>46.53</v>
      </c>
      <c r="Q789" s="7" t="inlineStr">
        <is>
          <t>Sí</t>
        </is>
      </c>
      <c r="R789" s="9">
        <f>IF(N789="","",IF(Q789="Sí",ROUND(N789/1.18,2),N789))</f>
        <v/>
      </c>
      <c r="S789" s="7" t="inlineStr">
        <is>
          <t>2026-09-09</t>
        </is>
      </c>
      <c r="T789" s="5" t="inlineStr">
        <is>
          <t>1 cotización de proveedores</t>
        </is>
      </c>
    </row>
    <row r="790">
      <c r="A790" s="7" t="inlineStr">
        <is>
          <t>MAT-22-024</t>
        </is>
      </c>
      <c r="B790" s="7" t="inlineStr">
        <is>
          <t>Materiales</t>
        </is>
      </c>
      <c r="C790" s="7" t="inlineStr">
        <is>
          <t>Cerramiento perimetral</t>
        </is>
      </c>
      <c r="D790" s="5" t="inlineStr">
        <is>
          <t>Alambre de trinchera, 45 Mts</t>
        </is>
      </c>
      <c r="E790" s="5" t="inlineStr"/>
      <c r="F790" s="5" t="inlineStr">
        <is>
          <t>Material retirado en almacén</t>
        </is>
      </c>
      <c r="G790" s="5" t="inlineStr">
        <is>
          <t>alambre de trinchera</t>
        </is>
      </c>
      <c r="H790" s="7" t="inlineStr">
        <is>
          <t>rollo</t>
        </is>
      </c>
      <c r="I790" s="7" t="inlineStr">
        <is>
          <t>Exteriores</t>
        </is>
      </c>
      <c r="J790" s="7" t="inlineStr">
        <is>
          <t>estandar</t>
        </is>
      </c>
      <c r="K790" s="7" t="inlineStr">
        <is>
          <t>importado</t>
        </is>
      </c>
      <c r="L790" s="7" t="inlineStr">
        <is>
          <t>Verificado</t>
        </is>
      </c>
      <c r="M790" s="8" t="n">
        <v>1</v>
      </c>
      <c r="N790" s="9" t="n">
        <v>595</v>
      </c>
      <c r="O790" s="9" t="n">
        <v>595</v>
      </c>
      <c r="P790" s="9" t="n">
        <v>595</v>
      </c>
      <c r="Q790" s="7" t="inlineStr">
        <is>
          <t>Sí</t>
        </is>
      </c>
      <c r="R790" s="9">
        <f>IF(N790="","",IF(Q790="Sí",ROUND(N790/1.18,2),N790))</f>
        <v/>
      </c>
      <c r="S790" s="7" t="inlineStr">
        <is>
          <t>2026-09-09</t>
        </is>
      </c>
      <c r="T790" s="5" t="inlineStr">
        <is>
          <t>1 cotización de proveedores</t>
        </is>
      </c>
      <c r="AI790" s="4" t="inlineStr">
        <is>
          <t>45 Mts</t>
        </is>
      </c>
    </row>
    <row r="791">
      <c r="A791" s="7" t="inlineStr">
        <is>
          <t>MAT-22-025</t>
        </is>
      </c>
      <c r="B791" s="7" t="inlineStr">
        <is>
          <t>Materiales</t>
        </is>
      </c>
      <c r="C791" s="7" t="inlineStr">
        <is>
          <t>Cerramiento perimetral</t>
        </is>
      </c>
      <c r="D791" s="5" t="inlineStr">
        <is>
          <t>Protección de verja, 1mt</t>
        </is>
      </c>
      <c r="E791" s="5" t="inlineStr"/>
      <c r="F791" s="5" t="inlineStr">
        <is>
          <t>Material retirado en almacén</t>
        </is>
      </c>
      <c r="G791" s="5" t="inlineStr">
        <is>
          <t>puya, protección de verja</t>
        </is>
      </c>
      <c r="H791" s="7" t="inlineStr">
        <is>
          <t>unidad</t>
        </is>
      </c>
      <c r="I791" s="7" t="inlineStr">
        <is>
          <t>Exteriores</t>
        </is>
      </c>
      <c r="J791" s="7" t="inlineStr">
        <is>
          <t>estandar</t>
        </is>
      </c>
      <c r="K791" s="7" t="inlineStr">
        <is>
          <t>importado</t>
        </is>
      </c>
      <c r="L791" s="7" t="inlineStr">
        <is>
          <t>Verificado</t>
        </is>
      </c>
      <c r="M791" s="8" t="n">
        <v>1</v>
      </c>
      <c r="N791" s="9" t="n">
        <v>990</v>
      </c>
      <c r="O791" s="9" t="n">
        <v>985</v>
      </c>
      <c r="P791" s="9" t="n">
        <v>995</v>
      </c>
      <c r="Q791" s="7" t="inlineStr">
        <is>
          <t>Sí</t>
        </is>
      </c>
      <c r="R791" s="9">
        <f>IF(N791="","",IF(Q791="Sí",ROUND(N791/1.18,2),N791))</f>
        <v/>
      </c>
      <c r="S791" s="7" t="inlineStr">
        <is>
          <t>2026-09-09</t>
        </is>
      </c>
      <c r="T791" s="5" t="inlineStr">
        <is>
          <t>2 cotizaciones de proveedores</t>
        </is>
      </c>
      <c r="AI791" s="4" t="inlineStr">
        <is>
          <t>1mt</t>
        </is>
      </c>
    </row>
    <row r="792">
      <c r="A792" s="7" t="inlineStr">
        <is>
          <t>MAT-22-026</t>
        </is>
      </c>
      <c r="B792" s="7" t="inlineStr">
        <is>
          <t>Materiales</t>
        </is>
      </c>
      <c r="C792" s="7" t="inlineStr">
        <is>
          <t>Cerramiento perimetral</t>
        </is>
      </c>
      <c r="D792" s="5" t="inlineStr">
        <is>
          <t>Abrazadera corta para malla ciclónica 1 1/4"</t>
        </is>
      </c>
      <c r="E792" s="5" t="inlineStr">
        <is>
          <t>Herraje galvanizado de cerramiento · 1 1/4" · corta</t>
        </is>
      </c>
      <c r="F792" s="5" t="inlineStr">
        <is>
          <t>Material retirado en almacén</t>
        </is>
      </c>
      <c r="G792" s="5" t="inlineStr">
        <is>
          <t>accesorio de verja, herraje de malla ciclónica</t>
        </is>
      </c>
      <c r="H792" s="7" t="inlineStr">
        <is>
          <t>unidad</t>
        </is>
      </c>
      <c r="I792" s="7" t="inlineStr">
        <is>
          <t>Exteriores</t>
        </is>
      </c>
      <c r="J792" s="7" t="inlineStr">
        <is>
          <t>estandar</t>
        </is>
      </c>
      <c r="K792" s="7" t="inlineStr">
        <is>
          <t>importado</t>
        </is>
      </c>
      <c r="L792" s="7" t="inlineStr">
        <is>
          <t>Verificado</t>
        </is>
      </c>
      <c r="M792" s="8" t="n">
        <v>2</v>
      </c>
      <c r="N792" s="9" t="n">
        <v>28.52</v>
      </c>
      <c r="O792" s="9" t="n">
        <v>16.91</v>
      </c>
      <c r="P792" s="9" t="n">
        <v>40.12</v>
      </c>
      <c r="Q792" s="7" t="inlineStr">
        <is>
          <t>Sí</t>
        </is>
      </c>
      <c r="R792" s="9">
        <f>IF(N792="","",IF(Q792="Sí",ROUND(N792/1.18,2),N792))</f>
        <v/>
      </c>
      <c r="S792" s="7" t="inlineStr">
        <is>
          <t>2026-09-09</t>
        </is>
      </c>
      <c r="T792" s="5" t="inlineStr">
        <is>
          <t>2 cotizaciones de proveedores</t>
        </is>
      </c>
    </row>
    <row r="793">
      <c r="A793" s="7" t="inlineStr">
        <is>
          <t>MAT-22-027</t>
        </is>
      </c>
      <c r="B793" s="7" t="inlineStr">
        <is>
          <t>Materiales</t>
        </is>
      </c>
      <c r="C793" s="7" t="inlineStr">
        <is>
          <t>Cerramiento perimetral</t>
        </is>
      </c>
      <c r="D793" s="5" t="inlineStr">
        <is>
          <t>Copa pasante para malla ciclónica 1 1/4" x 1 1/2"</t>
        </is>
      </c>
      <c r="E793" s="5" t="inlineStr">
        <is>
          <t>Herraje galvanizado de cerramiento · 1 1/4" x 1 1/2"</t>
        </is>
      </c>
      <c r="F793" s="5" t="inlineStr">
        <is>
          <t>Material retirado en almacén</t>
        </is>
      </c>
      <c r="G793" s="5" t="inlineStr">
        <is>
          <t>accesorio de verja, herraje de malla ciclónica</t>
        </is>
      </c>
      <c r="H793" s="7" t="inlineStr">
        <is>
          <t>unidad</t>
        </is>
      </c>
      <c r="I793" s="7" t="inlineStr">
        <is>
          <t>Exteriores</t>
        </is>
      </c>
      <c r="J793" s="7" t="inlineStr">
        <is>
          <t>estandar</t>
        </is>
      </c>
      <c r="K793" s="7" t="inlineStr">
        <is>
          <t>importado</t>
        </is>
      </c>
      <c r="L793" s="7" t="inlineStr">
        <is>
          <t>Verificado</t>
        </is>
      </c>
      <c r="M793" s="8" t="n">
        <v>3</v>
      </c>
      <c r="N793" s="9" t="n">
        <v>98</v>
      </c>
      <c r="O793" s="9" t="n">
        <v>76.66</v>
      </c>
      <c r="P793" s="9" t="n">
        <v>136.41</v>
      </c>
      <c r="Q793" s="7" t="inlineStr">
        <is>
          <t>Sí</t>
        </is>
      </c>
      <c r="R793" s="9">
        <f>IF(N793="","",IF(Q793="Sí",ROUND(N793/1.18,2),N793))</f>
        <v/>
      </c>
      <c r="S793" s="7" t="inlineStr">
        <is>
          <t>2026-09-09</t>
        </is>
      </c>
      <c r="T793" s="5" t="inlineStr">
        <is>
          <t>3 cotizaciones de proveedores</t>
        </is>
      </c>
    </row>
    <row r="794">
      <c r="A794" s="7" t="inlineStr">
        <is>
          <t>MAT-22-028</t>
        </is>
      </c>
      <c r="B794" s="7" t="inlineStr">
        <is>
          <t>Materiales</t>
        </is>
      </c>
      <c r="C794" s="7" t="inlineStr">
        <is>
          <t>Cerramiento perimetral</t>
        </is>
      </c>
      <c r="D794" s="5" t="inlineStr">
        <is>
          <t>Copa tensora para malla ciclónica 1 1/4"</t>
        </is>
      </c>
      <c r="E794" s="5" t="inlineStr">
        <is>
          <t>Herraje galvanizado de cerramiento · 1 1/4"</t>
        </is>
      </c>
      <c r="F794" s="5" t="inlineStr">
        <is>
          <t>Material retirado en almacén</t>
        </is>
      </c>
      <c r="G794" s="5" t="inlineStr">
        <is>
          <t>accesorio de verja, herraje de malla ciclónica</t>
        </is>
      </c>
      <c r="H794" s="7" t="inlineStr">
        <is>
          <t>unidad</t>
        </is>
      </c>
      <c r="I794" s="7" t="inlineStr">
        <is>
          <t>Exteriores</t>
        </is>
      </c>
      <c r="J794" s="7" t="inlineStr">
        <is>
          <t>estandar</t>
        </is>
      </c>
      <c r="K794" s="7" t="inlineStr">
        <is>
          <t>importado</t>
        </is>
      </c>
      <c r="L794" s="7" t="inlineStr">
        <is>
          <t>Verificado</t>
        </is>
      </c>
      <c r="M794" s="8" t="n">
        <v>1</v>
      </c>
      <c r="N794" s="9" t="n">
        <v>55.61</v>
      </c>
      <c r="O794" s="9" t="n">
        <v>55.61</v>
      </c>
      <c r="P794" s="9" t="n">
        <v>55.61</v>
      </c>
      <c r="Q794" s="7" t="inlineStr">
        <is>
          <t>Sí</t>
        </is>
      </c>
      <c r="R794" s="9">
        <f>IF(N794="","",IF(Q794="Sí",ROUND(N794/1.18,2),N794))</f>
        <v/>
      </c>
      <c r="S794" s="7" t="inlineStr">
        <is>
          <t>2026-09-09</t>
        </is>
      </c>
      <c r="T794" s="5" t="inlineStr">
        <is>
          <t>1 cotización de proveedores</t>
        </is>
      </c>
    </row>
    <row r="795">
      <c r="A795" s="7" t="inlineStr">
        <is>
          <t>MAT-22-029</t>
        </is>
      </c>
      <c r="B795" s="7" t="inlineStr">
        <is>
          <t>Materiales</t>
        </is>
      </c>
      <c r="C795" s="7" t="inlineStr">
        <is>
          <t>Cerramiento perimetral</t>
        </is>
      </c>
      <c r="D795" s="5" t="inlineStr">
        <is>
          <t>Copa terminal para malla ciclónica 1 1/4"</t>
        </is>
      </c>
      <c r="E795" s="5" t="inlineStr">
        <is>
          <t>Herraje galvanizado de cerramiento · 1 1/4"</t>
        </is>
      </c>
      <c r="F795" s="5" t="inlineStr">
        <is>
          <t>Material retirado en almacén</t>
        </is>
      </c>
      <c r="G795" s="5" t="inlineStr">
        <is>
          <t>accesorio de verja, herraje de malla ciclónica</t>
        </is>
      </c>
      <c r="H795" s="7" t="inlineStr">
        <is>
          <t>unidad</t>
        </is>
      </c>
      <c r="I795" s="7" t="inlineStr">
        <is>
          <t>Exteriores</t>
        </is>
      </c>
      <c r="J795" s="7" t="inlineStr">
        <is>
          <t>estandar</t>
        </is>
      </c>
      <c r="K795" s="7" t="inlineStr">
        <is>
          <t>importado</t>
        </is>
      </c>
      <c r="L795" s="7" t="inlineStr">
        <is>
          <t>Verificado</t>
        </is>
      </c>
      <c r="M795" s="8" t="n">
        <v>2</v>
      </c>
      <c r="N795" s="9" t="n">
        <v>66.62</v>
      </c>
      <c r="O795" s="9" t="n">
        <v>36.96</v>
      </c>
      <c r="P795" s="9" t="n">
        <v>96.29000000000001</v>
      </c>
      <c r="Q795" s="7" t="inlineStr">
        <is>
          <t>Sí</t>
        </is>
      </c>
      <c r="R795" s="9">
        <f>IF(N795="","",IF(Q795="Sí",ROUND(N795/1.18,2),N795))</f>
        <v/>
      </c>
      <c r="S795" s="7" t="inlineStr">
        <is>
          <t>2026-09-09</t>
        </is>
      </c>
      <c r="T795" s="5" t="inlineStr">
        <is>
          <t>2 cotizaciones de proveedores</t>
        </is>
      </c>
    </row>
    <row r="796">
      <c r="A796" s="7" t="inlineStr">
        <is>
          <t>MAT-22-030</t>
        </is>
      </c>
      <c r="B796" s="7" t="inlineStr">
        <is>
          <t>Materiales</t>
        </is>
      </c>
      <c r="C796" s="7" t="inlineStr">
        <is>
          <t>Cerramiento perimetral</t>
        </is>
      </c>
      <c r="D796" s="5" t="inlineStr">
        <is>
          <t>Unión reforzada para malla ciclónica 1 1/4"</t>
        </is>
      </c>
      <c r="E796" s="5" t="inlineStr">
        <is>
          <t>Herraje galvanizado de cerramiento · 1 1/4" · reforzada</t>
        </is>
      </c>
      <c r="F796" s="5" t="inlineStr">
        <is>
          <t>Material retirado en almacén</t>
        </is>
      </c>
      <c r="G796" s="5" t="inlineStr">
        <is>
          <t>accesorio de verja, herraje de malla ciclónica</t>
        </is>
      </c>
      <c r="H796" s="7" t="inlineStr">
        <is>
          <t>unidad</t>
        </is>
      </c>
      <c r="I796" s="7" t="inlineStr">
        <is>
          <t>Exteriores</t>
        </is>
      </c>
      <c r="J796" s="7" t="inlineStr">
        <is>
          <t>estandar</t>
        </is>
      </c>
      <c r="K796" s="7" t="inlineStr">
        <is>
          <t>importado</t>
        </is>
      </c>
      <c r="L796" s="7" t="inlineStr">
        <is>
          <t>Verificado</t>
        </is>
      </c>
      <c r="M796" s="8" t="n">
        <v>1</v>
      </c>
      <c r="N796" s="9" t="n">
        <v>60.03</v>
      </c>
      <c r="O796" s="9" t="n">
        <v>60.03</v>
      </c>
      <c r="P796" s="9" t="n">
        <v>60.03</v>
      </c>
      <c r="Q796" s="7" t="inlineStr">
        <is>
          <t>Sí</t>
        </is>
      </c>
      <c r="R796" s="9">
        <f>IF(N796="","",IF(Q796="Sí",ROUND(N796/1.18,2),N796))</f>
        <v/>
      </c>
      <c r="S796" s="7" t="inlineStr">
        <is>
          <t>2026-09-09</t>
        </is>
      </c>
      <c r="T796" s="5" t="inlineStr">
        <is>
          <t>1 cotización de proveedores</t>
        </is>
      </c>
    </row>
    <row r="797">
      <c r="A797" s="7" t="inlineStr">
        <is>
          <t>MAT-22-031</t>
        </is>
      </c>
      <c r="B797" s="7" t="inlineStr">
        <is>
          <t>Materiales</t>
        </is>
      </c>
      <c r="C797" s="7" t="inlineStr">
        <is>
          <t>Cerramiento perimetral</t>
        </is>
      </c>
      <c r="D797" s="5" t="inlineStr">
        <is>
          <t>Abrazadera corta para malla ciclónica 1 1/2"</t>
        </is>
      </c>
      <c r="E797" s="5" t="inlineStr">
        <is>
          <t>Herraje galvanizado de cerramiento · 1 1/2" · corta</t>
        </is>
      </c>
      <c r="F797" s="5" t="inlineStr">
        <is>
          <t>Material retirado en almacén</t>
        </is>
      </c>
      <c r="G797" s="5" t="inlineStr">
        <is>
          <t>accesorio de verja, herraje de malla ciclónica</t>
        </is>
      </c>
      <c r="H797" s="7" t="inlineStr">
        <is>
          <t>unidad</t>
        </is>
      </c>
      <c r="I797" s="7" t="inlineStr">
        <is>
          <t>Exteriores</t>
        </is>
      </c>
      <c r="J797" s="7" t="inlineStr">
        <is>
          <t>estandar</t>
        </is>
      </c>
      <c r="K797" s="7" t="inlineStr">
        <is>
          <t>importado</t>
        </is>
      </c>
      <c r="L797" s="7" t="inlineStr">
        <is>
          <t>Verificado</t>
        </is>
      </c>
      <c r="M797" s="8" t="n">
        <v>2</v>
      </c>
      <c r="N797" s="9" t="n">
        <v>24.66</v>
      </c>
      <c r="O797" s="9" t="n">
        <v>19.14</v>
      </c>
      <c r="P797" s="9" t="n">
        <v>30.17</v>
      </c>
      <c r="Q797" s="7" t="inlineStr">
        <is>
          <t>Sí</t>
        </is>
      </c>
      <c r="R797" s="9">
        <f>IF(N797="","",IF(Q797="Sí",ROUND(N797/1.18,2),N797))</f>
        <v/>
      </c>
      <c r="S797" s="7" t="inlineStr">
        <is>
          <t>2026-09-09</t>
        </is>
      </c>
      <c r="T797" s="5" t="inlineStr">
        <is>
          <t>2 cotizaciones de proveedores</t>
        </is>
      </c>
    </row>
    <row r="798">
      <c r="A798" s="7" t="inlineStr">
        <is>
          <t>MAT-22-032</t>
        </is>
      </c>
      <c r="B798" s="7" t="inlineStr">
        <is>
          <t>Materiales</t>
        </is>
      </c>
      <c r="C798" s="7" t="inlineStr">
        <is>
          <t>Cerramiento perimetral</t>
        </is>
      </c>
      <c r="D798" s="5" t="inlineStr">
        <is>
          <t>Abrazadera larga para malla ciclónica 1 1/2"</t>
        </is>
      </c>
      <c r="E798" s="5" t="inlineStr">
        <is>
          <t>Herraje galvanizado de cerramiento · 1 1/2" · larga</t>
        </is>
      </c>
      <c r="F798" s="5" t="inlineStr">
        <is>
          <t>Material retirado en almacén</t>
        </is>
      </c>
      <c r="G798" s="5" t="inlineStr">
        <is>
          <t>accesorio de verja, herraje de malla ciclónica</t>
        </is>
      </c>
      <c r="H798" s="7" t="inlineStr">
        <is>
          <t>unidad</t>
        </is>
      </c>
      <c r="I798" s="7" t="inlineStr">
        <is>
          <t>Exteriores</t>
        </is>
      </c>
      <c r="J798" s="7" t="inlineStr">
        <is>
          <t>estandar</t>
        </is>
      </c>
      <c r="K798" s="7" t="inlineStr">
        <is>
          <t>importado</t>
        </is>
      </c>
      <c r="L798" s="7" t="inlineStr">
        <is>
          <t>Verificado</t>
        </is>
      </c>
      <c r="M798" s="8" t="n">
        <v>3</v>
      </c>
      <c r="N798" s="9" t="n">
        <v>39.91</v>
      </c>
      <c r="O798" s="9" t="n">
        <v>28.77</v>
      </c>
      <c r="P798" s="9" t="n">
        <v>46</v>
      </c>
      <c r="Q798" s="7" t="inlineStr">
        <is>
          <t>Sí</t>
        </is>
      </c>
      <c r="R798" s="9">
        <f>IF(N798="","",IF(Q798="Sí",ROUND(N798/1.18,2),N798))</f>
        <v/>
      </c>
      <c r="S798" s="7" t="inlineStr">
        <is>
          <t>2026-09-09</t>
        </is>
      </c>
      <c r="T798" s="5" t="inlineStr">
        <is>
          <t>3 cotizaciones de proveedores</t>
        </is>
      </c>
    </row>
    <row r="799">
      <c r="A799" s="7" t="inlineStr">
        <is>
          <t>MAT-22-033</t>
        </is>
      </c>
      <c r="B799" s="7" t="inlineStr">
        <is>
          <t>Materiales</t>
        </is>
      </c>
      <c r="C799" s="7" t="inlineStr">
        <is>
          <t>Cerramiento perimetral</t>
        </is>
      </c>
      <c r="D799" s="5" t="inlineStr">
        <is>
          <t>Brazo doble para malla ciclónica 1 1/2" x 1 1/4"</t>
        </is>
      </c>
      <c r="E799" s="5" t="inlineStr">
        <is>
          <t>Herraje galvanizado de cerramiento · 1 1/2" x 1 1/4" · doble</t>
        </is>
      </c>
      <c r="F799" s="5" t="inlineStr">
        <is>
          <t>Material retirado en almacén</t>
        </is>
      </c>
      <c r="G799" s="5" t="inlineStr">
        <is>
          <t>accesorio de verja, herraje de malla ciclónica</t>
        </is>
      </c>
      <c r="H799" s="7" t="inlineStr">
        <is>
          <t>unidad</t>
        </is>
      </c>
      <c r="I799" s="7" t="inlineStr">
        <is>
          <t>Exteriores</t>
        </is>
      </c>
      <c r="J799" s="7" t="inlineStr">
        <is>
          <t>estandar</t>
        </is>
      </c>
      <c r="K799" s="7" t="inlineStr">
        <is>
          <t>importado</t>
        </is>
      </c>
      <c r="L799" s="7" t="inlineStr">
        <is>
          <t>Verificado</t>
        </is>
      </c>
      <c r="M799" s="8" t="n">
        <v>3</v>
      </c>
      <c r="N799" s="9" t="n">
        <v>277</v>
      </c>
      <c r="O799" s="9" t="n">
        <v>187.9</v>
      </c>
      <c r="P799" s="9" t="n">
        <v>337.48</v>
      </c>
      <c r="Q799" s="7" t="inlineStr">
        <is>
          <t>Sí</t>
        </is>
      </c>
      <c r="R799" s="9">
        <f>IF(N799="","",IF(Q799="Sí",ROUND(N799/1.18,2),N799))</f>
        <v/>
      </c>
      <c r="S799" s="7" t="inlineStr">
        <is>
          <t>2026-09-09</t>
        </is>
      </c>
      <c r="T799" s="5" t="inlineStr">
        <is>
          <t>3 cotizaciones de proveedores</t>
        </is>
      </c>
    </row>
    <row r="800">
      <c r="A800" s="7" t="inlineStr">
        <is>
          <t>MAT-22-034</t>
        </is>
      </c>
      <c r="B800" s="7" t="inlineStr">
        <is>
          <t>Materiales</t>
        </is>
      </c>
      <c r="C800" s="7" t="inlineStr">
        <is>
          <t>Cerramiento perimetral</t>
        </is>
      </c>
      <c r="D800" s="5" t="inlineStr">
        <is>
          <t>Brazo sencillo para malla ciclónica 1 1/2" x 1 1/4"</t>
        </is>
      </c>
      <c r="E800" s="5" t="inlineStr">
        <is>
          <t>Herraje galvanizado de cerramiento · 1 1/2" x 1 1/4" · sencillo</t>
        </is>
      </c>
      <c r="F800" s="5" t="inlineStr">
        <is>
          <t>Material retirado en almacén</t>
        </is>
      </c>
      <c r="G800" s="5" t="inlineStr">
        <is>
          <t>accesorio de verja, herraje de malla ciclónica</t>
        </is>
      </c>
      <c r="H800" s="7" t="inlineStr">
        <is>
          <t>unidad</t>
        </is>
      </c>
      <c r="I800" s="7" t="inlineStr">
        <is>
          <t>Exteriores</t>
        </is>
      </c>
      <c r="J800" s="7" t="inlineStr">
        <is>
          <t>estandar</t>
        </is>
      </c>
      <c r="K800" s="7" t="inlineStr">
        <is>
          <t>importado</t>
        </is>
      </c>
      <c r="L800" s="7" t="inlineStr">
        <is>
          <t>Verificado</t>
        </is>
      </c>
      <c r="M800" s="8" t="n">
        <v>3</v>
      </c>
      <c r="N800" s="9" t="n">
        <v>168</v>
      </c>
      <c r="O800" s="9" t="n">
        <v>124.76</v>
      </c>
      <c r="P800" s="9" t="n">
        <v>257.24</v>
      </c>
      <c r="Q800" s="7" t="inlineStr">
        <is>
          <t>Sí</t>
        </is>
      </c>
      <c r="R800" s="9">
        <f>IF(N800="","",IF(Q800="Sí",ROUND(N800/1.18,2),N800))</f>
        <v/>
      </c>
      <c r="S800" s="7" t="inlineStr">
        <is>
          <t>2026-09-09</t>
        </is>
      </c>
      <c r="T800" s="5" t="inlineStr">
        <is>
          <t>3 cotizaciones de proveedores</t>
        </is>
      </c>
    </row>
    <row r="801">
      <c r="A801" s="7" t="inlineStr">
        <is>
          <t>MAT-22-035</t>
        </is>
      </c>
      <c r="B801" s="7" t="inlineStr">
        <is>
          <t>Materiales</t>
        </is>
      </c>
      <c r="C801" s="7" t="inlineStr">
        <is>
          <t>Cerramiento perimetral</t>
        </is>
      </c>
      <c r="D801" s="5" t="inlineStr">
        <is>
          <t>Copa pasante para malla ciclónica 1 1/2" x 1 1/2"</t>
        </is>
      </c>
      <c r="E801" s="5" t="inlineStr">
        <is>
          <t>Herraje galvanizado de cerramiento · 1 1/2" x 1 1/2"</t>
        </is>
      </c>
      <c r="F801" s="5" t="inlineStr">
        <is>
          <t>Material retirado en almacén</t>
        </is>
      </c>
      <c r="G801" s="5" t="inlineStr">
        <is>
          <t>accesorio de verja, herraje de malla ciclónica</t>
        </is>
      </c>
      <c r="H801" s="7" t="inlineStr">
        <is>
          <t>unidad</t>
        </is>
      </c>
      <c r="I801" s="7" t="inlineStr">
        <is>
          <t>Exteriores</t>
        </is>
      </c>
      <c r="J801" s="7" t="inlineStr">
        <is>
          <t>estandar</t>
        </is>
      </c>
      <c r="K801" s="7" t="inlineStr">
        <is>
          <t>importado</t>
        </is>
      </c>
      <c r="L801" s="7" t="inlineStr">
        <is>
          <t>Verificado</t>
        </is>
      </c>
      <c r="M801" s="8" t="n">
        <v>1</v>
      </c>
      <c r="N801" s="9" t="n">
        <v>76.66</v>
      </c>
      <c r="O801" s="9" t="n">
        <v>76.66</v>
      </c>
      <c r="P801" s="9" t="n">
        <v>76.66</v>
      </c>
      <c r="Q801" s="7" t="inlineStr">
        <is>
          <t>Sí</t>
        </is>
      </c>
      <c r="R801" s="9">
        <f>IF(N801="","",IF(Q801="Sí",ROUND(N801/1.18,2),N801))</f>
        <v/>
      </c>
      <c r="S801" s="7" t="inlineStr">
        <is>
          <t>2026-09-09</t>
        </is>
      </c>
      <c r="T801" s="5" t="inlineStr">
        <is>
          <t>1 cotización de proveedores</t>
        </is>
      </c>
    </row>
    <row r="802">
      <c r="A802" s="7" t="inlineStr">
        <is>
          <t>MAT-22-036</t>
        </is>
      </c>
      <c r="B802" s="7" t="inlineStr">
        <is>
          <t>Materiales</t>
        </is>
      </c>
      <c r="C802" s="7" t="inlineStr">
        <is>
          <t>Cerramiento perimetral</t>
        </is>
      </c>
      <c r="D802" s="5" t="inlineStr">
        <is>
          <t>Copa terminal para malla ciclónica 1 1/2"</t>
        </is>
      </c>
      <c r="E802" s="5" t="inlineStr">
        <is>
          <t>Herraje galvanizado de cerramiento · 1 1/2"</t>
        </is>
      </c>
      <c r="F802" s="5" t="inlineStr">
        <is>
          <t>Material retirado en almacén</t>
        </is>
      </c>
      <c r="G802" s="5" t="inlineStr">
        <is>
          <t>accesorio de verja, herraje de malla ciclónica</t>
        </is>
      </c>
      <c r="H802" s="7" t="inlineStr">
        <is>
          <t>unidad</t>
        </is>
      </c>
      <c r="I802" s="7" t="inlineStr">
        <is>
          <t>Exteriores</t>
        </is>
      </c>
      <c r="J802" s="7" t="inlineStr">
        <is>
          <t>estandar</t>
        </is>
      </c>
      <c r="K802" s="7" t="inlineStr">
        <is>
          <t>importado</t>
        </is>
      </c>
      <c r="L802" s="7" t="inlineStr">
        <is>
          <t>Verificado</t>
        </is>
      </c>
      <c r="M802" s="8" t="n">
        <v>3</v>
      </c>
      <c r="N802" s="9" t="n">
        <v>96.29000000000001</v>
      </c>
      <c r="O802" s="9" t="n">
        <v>61.63</v>
      </c>
      <c r="P802" s="9" t="n">
        <v>105</v>
      </c>
      <c r="Q802" s="7" t="inlineStr">
        <is>
          <t>Sí</t>
        </is>
      </c>
      <c r="R802" s="9">
        <f>IF(N802="","",IF(Q802="Sí",ROUND(N802/1.18,2),N802))</f>
        <v/>
      </c>
      <c r="S802" s="7" t="inlineStr">
        <is>
          <t>2026-09-09</t>
        </is>
      </c>
      <c r="T802" s="5" t="inlineStr">
        <is>
          <t>3 cotizaciones de proveedores</t>
        </is>
      </c>
    </row>
    <row r="803">
      <c r="A803" s="7" t="inlineStr">
        <is>
          <t>MAT-22-037</t>
        </is>
      </c>
      <c r="B803" s="7" t="inlineStr">
        <is>
          <t>Materiales</t>
        </is>
      </c>
      <c r="C803" s="7" t="inlineStr">
        <is>
          <t>Cerramiento perimetral</t>
        </is>
      </c>
      <c r="D803" s="5" t="inlineStr">
        <is>
          <t>Abrazadera corta para malla ciclónica 2"</t>
        </is>
      </c>
      <c r="E803" s="5" t="inlineStr">
        <is>
          <t>Herraje galvanizado de cerramiento · 2" · corta</t>
        </is>
      </c>
      <c r="F803" s="5" t="inlineStr">
        <is>
          <t>Material retirado en almacén</t>
        </is>
      </c>
      <c r="G803" s="5" t="inlineStr">
        <is>
          <t>accesorio de verja, herraje de malla ciclónica</t>
        </is>
      </c>
      <c r="H803" s="7" t="inlineStr">
        <is>
          <t>unidad</t>
        </is>
      </c>
      <c r="I803" s="7" t="inlineStr">
        <is>
          <t>Exteriores</t>
        </is>
      </c>
      <c r="J803" s="7" t="inlineStr">
        <is>
          <t>estandar</t>
        </is>
      </c>
      <c r="K803" s="7" t="inlineStr">
        <is>
          <t>importado</t>
        </is>
      </c>
      <c r="L803" s="7" t="inlineStr">
        <is>
          <t>Verificado</t>
        </is>
      </c>
      <c r="M803" s="8" t="n">
        <v>2</v>
      </c>
      <c r="N803" s="9" t="n">
        <v>33.79</v>
      </c>
      <c r="O803" s="9" t="n">
        <v>21.04</v>
      </c>
      <c r="P803" s="9" t="n">
        <v>46.54</v>
      </c>
      <c r="Q803" s="7" t="inlineStr">
        <is>
          <t>Sí</t>
        </is>
      </c>
      <c r="R803" s="9">
        <f>IF(N803="","",IF(Q803="Sí",ROUND(N803/1.18,2),N803))</f>
        <v/>
      </c>
      <c r="S803" s="7" t="inlineStr">
        <is>
          <t>2026-09-09</t>
        </is>
      </c>
      <c r="T803" s="5" t="inlineStr">
        <is>
          <t>2 cotizaciones de proveedores</t>
        </is>
      </c>
    </row>
    <row r="804">
      <c r="A804" s="7" t="inlineStr">
        <is>
          <t>MAT-22-038</t>
        </is>
      </c>
      <c r="B804" s="7" t="inlineStr">
        <is>
          <t>Materiales</t>
        </is>
      </c>
      <c r="C804" s="7" t="inlineStr">
        <is>
          <t>Cerramiento perimetral</t>
        </is>
      </c>
      <c r="D804" s="5" t="inlineStr">
        <is>
          <t>Abrazadera larga para malla ciclónica 2"</t>
        </is>
      </c>
      <c r="E804" s="5" t="inlineStr">
        <is>
          <t>Herraje galvanizado de cerramiento · 2" · larga</t>
        </is>
      </c>
      <c r="F804" s="5" t="inlineStr">
        <is>
          <t>Material retirado en almacén</t>
        </is>
      </c>
      <c r="G804" s="5" t="inlineStr">
        <is>
          <t>accesorio de verja, herraje de malla ciclónica</t>
        </is>
      </c>
      <c r="H804" s="7" t="inlineStr">
        <is>
          <t>unidad</t>
        </is>
      </c>
      <c r="I804" s="7" t="inlineStr">
        <is>
          <t>Exteriores</t>
        </is>
      </c>
      <c r="J804" s="7" t="inlineStr">
        <is>
          <t>estandar</t>
        </is>
      </c>
      <c r="K804" s="7" t="inlineStr">
        <is>
          <t>importado</t>
        </is>
      </c>
      <c r="L804" s="7" t="inlineStr">
        <is>
          <t>Verificado</t>
        </is>
      </c>
      <c r="M804" s="8" t="n">
        <v>2</v>
      </c>
      <c r="N804" s="9" t="n">
        <v>34.26</v>
      </c>
      <c r="O804" s="9" t="n">
        <v>20.38</v>
      </c>
      <c r="P804" s="9" t="n">
        <v>48.14</v>
      </c>
      <c r="Q804" s="7" t="inlineStr">
        <is>
          <t>Sí</t>
        </is>
      </c>
      <c r="R804" s="9">
        <f>IF(N804="","",IF(Q804="Sí",ROUND(N804/1.18,2),N804))</f>
        <v/>
      </c>
      <c r="S804" s="7" t="inlineStr">
        <is>
          <t>2026-09-09</t>
        </is>
      </c>
      <c r="T804" s="5" t="inlineStr">
        <is>
          <t>2 cotizaciones de proveedores</t>
        </is>
      </c>
    </row>
    <row r="805">
      <c r="A805" s="7" t="inlineStr">
        <is>
          <t>MAT-22-039</t>
        </is>
      </c>
      <c r="B805" s="7" t="inlineStr">
        <is>
          <t>Materiales</t>
        </is>
      </c>
      <c r="C805" s="7" t="inlineStr">
        <is>
          <t>Cerramiento perimetral</t>
        </is>
      </c>
      <c r="D805" s="5" t="inlineStr">
        <is>
          <t>Brazo sencillo para malla ciclónica 2" x 1 1/4"</t>
        </is>
      </c>
      <c r="E805" s="5" t="inlineStr">
        <is>
          <t>Herraje galvanizado de cerramiento · 2" x 1 1/4" · sencillo</t>
        </is>
      </c>
      <c r="F805" s="5" t="inlineStr">
        <is>
          <t>Material retirado en almacén</t>
        </is>
      </c>
      <c r="G805" s="5" t="inlineStr">
        <is>
          <t>accesorio de verja, herraje de malla ciclónica</t>
        </is>
      </c>
      <c r="H805" s="7" t="inlineStr">
        <is>
          <t>unidad</t>
        </is>
      </c>
      <c r="I805" s="7" t="inlineStr">
        <is>
          <t>Exteriores</t>
        </is>
      </c>
      <c r="J805" s="7" t="inlineStr">
        <is>
          <t>estandar</t>
        </is>
      </c>
      <c r="K805" s="7" t="inlineStr">
        <is>
          <t>importado</t>
        </is>
      </c>
      <c r="L805" s="7" t="inlineStr">
        <is>
          <t>Verificado</t>
        </is>
      </c>
      <c r="M805" s="8" t="n">
        <v>2</v>
      </c>
      <c r="N805" s="9" t="n">
        <v>252.96</v>
      </c>
      <c r="O805" s="9" t="n">
        <v>187.9</v>
      </c>
      <c r="P805" s="9" t="n">
        <v>318.01</v>
      </c>
      <c r="Q805" s="7" t="inlineStr">
        <is>
          <t>Sí</t>
        </is>
      </c>
      <c r="R805" s="9">
        <f>IF(N805="","",IF(Q805="Sí",ROUND(N805/1.18,2),N805))</f>
        <v/>
      </c>
      <c r="S805" s="7" t="inlineStr">
        <is>
          <t>2026-09-09</t>
        </is>
      </c>
      <c r="T805" s="5" t="inlineStr">
        <is>
          <t>2 cotizaciones de proveedores</t>
        </is>
      </c>
    </row>
    <row r="806">
      <c r="A806" s="7" t="inlineStr">
        <is>
          <t>MAT-22-040</t>
        </is>
      </c>
      <c r="B806" s="7" t="inlineStr">
        <is>
          <t>Materiales</t>
        </is>
      </c>
      <c r="C806" s="7" t="inlineStr">
        <is>
          <t>Cerramiento perimetral</t>
        </is>
      </c>
      <c r="D806" s="5" t="inlineStr">
        <is>
          <t>Brazo doble para malla ciclónica 2" x 1 1/2"</t>
        </is>
      </c>
      <c r="E806" s="5" t="inlineStr">
        <is>
          <t>Herraje galvanizado de cerramiento · 2" x 1 1/2" · doble</t>
        </is>
      </c>
      <c r="F806" s="5" t="inlineStr">
        <is>
          <t>Material retirado en almacén</t>
        </is>
      </c>
      <c r="G806" s="5" t="inlineStr">
        <is>
          <t>accesorio de verja, herraje de malla ciclónica</t>
        </is>
      </c>
      <c r="H806" s="7" t="inlineStr">
        <is>
          <t>unidad</t>
        </is>
      </c>
      <c r="I806" s="7" t="inlineStr">
        <is>
          <t>Exteriores</t>
        </is>
      </c>
      <c r="J806" s="7" t="inlineStr">
        <is>
          <t>estandar</t>
        </is>
      </c>
      <c r="K806" s="7" t="inlineStr">
        <is>
          <t>importado</t>
        </is>
      </c>
      <c r="L806" s="7" t="inlineStr">
        <is>
          <t>Verificado</t>
        </is>
      </c>
      <c r="M806" s="8" t="n">
        <v>2</v>
      </c>
      <c r="N806" s="9" t="n">
        <v>355.33</v>
      </c>
      <c r="O806" s="9" t="n">
        <v>337.48</v>
      </c>
      <c r="P806" s="9" t="n">
        <v>373.18</v>
      </c>
      <c r="Q806" s="7" t="inlineStr">
        <is>
          <t>Sí</t>
        </is>
      </c>
      <c r="R806" s="9">
        <f>IF(N806="","",IF(Q806="Sí",ROUND(N806/1.18,2),N806))</f>
        <v/>
      </c>
      <c r="S806" s="7" t="inlineStr">
        <is>
          <t>2026-09-09</t>
        </is>
      </c>
      <c r="T806" s="5" t="inlineStr">
        <is>
          <t>2 cotizaciones de proveedores</t>
        </is>
      </c>
    </row>
    <row r="807">
      <c r="A807" s="7" t="inlineStr">
        <is>
          <t>MAT-22-041</t>
        </is>
      </c>
      <c r="B807" s="7" t="inlineStr">
        <is>
          <t>Materiales</t>
        </is>
      </c>
      <c r="C807" s="7" t="inlineStr">
        <is>
          <t>Cerramiento perimetral</t>
        </is>
      </c>
      <c r="D807" s="5" t="inlineStr">
        <is>
          <t>Copa terminal para malla ciclónica 2"</t>
        </is>
      </c>
      <c r="E807" s="5" t="inlineStr">
        <is>
          <t>Herraje galvanizado de cerramiento · 2"</t>
        </is>
      </c>
      <c r="F807" s="5" t="inlineStr">
        <is>
          <t>Material retirado en almacén</t>
        </is>
      </c>
      <c r="G807" s="5" t="inlineStr">
        <is>
          <t>accesorio de verja, herraje de malla ciclónica</t>
        </is>
      </c>
      <c r="H807" s="7" t="inlineStr">
        <is>
          <t>unidad</t>
        </is>
      </c>
      <c r="I807" s="7" t="inlineStr">
        <is>
          <t>Exteriores</t>
        </is>
      </c>
      <c r="J807" s="7" t="inlineStr">
        <is>
          <t>estandar</t>
        </is>
      </c>
      <c r="K807" s="7" t="inlineStr">
        <is>
          <t>importado</t>
        </is>
      </c>
      <c r="L807" s="7" t="inlineStr">
        <is>
          <t>Verificado</t>
        </is>
      </c>
      <c r="M807" s="8" t="n">
        <v>2</v>
      </c>
      <c r="N807" s="9" t="n">
        <v>77.70999999999999</v>
      </c>
      <c r="O807" s="9" t="n">
        <v>51.11</v>
      </c>
      <c r="P807" s="9" t="n">
        <v>104.31</v>
      </c>
      <c r="Q807" s="7" t="inlineStr">
        <is>
          <t>Sí</t>
        </is>
      </c>
      <c r="R807" s="9">
        <f>IF(N807="","",IF(Q807="Sí",ROUND(N807/1.18,2),N807))</f>
        <v/>
      </c>
      <c r="S807" s="7" t="inlineStr">
        <is>
          <t>2026-09-09</t>
        </is>
      </c>
      <c r="T807" s="5" t="inlineStr">
        <is>
          <t>2 cotizaciones de proveedores</t>
        </is>
      </c>
    </row>
    <row r="808">
      <c r="A808" s="7" t="inlineStr">
        <is>
          <t>MAT-22-042</t>
        </is>
      </c>
      <c r="B808" s="7" t="inlineStr">
        <is>
          <t>Materiales</t>
        </is>
      </c>
      <c r="C808" s="7" t="inlineStr">
        <is>
          <t>Cerramiento perimetral</t>
        </is>
      </c>
      <c r="D808" s="5" t="inlineStr">
        <is>
          <t>Brazo para malla ciclónica 2 3/8" x 1 1/2"</t>
        </is>
      </c>
      <c r="E808" s="5" t="inlineStr">
        <is>
          <t>Herraje galvanizado de cerramiento · 2 3/8" x 1 1/2"</t>
        </is>
      </c>
      <c r="F808" s="5" t="inlineStr">
        <is>
          <t>Material retirado en almacén</t>
        </is>
      </c>
      <c r="G808" s="5" t="inlineStr">
        <is>
          <t>accesorio de verja, herraje de malla ciclónica</t>
        </is>
      </c>
      <c r="H808" s="7" t="inlineStr">
        <is>
          <t>unidad</t>
        </is>
      </c>
      <c r="I808" s="7" t="inlineStr">
        <is>
          <t>Exteriores</t>
        </is>
      </c>
      <c r="J808" s="7" t="inlineStr">
        <is>
          <t>estandar</t>
        </is>
      </c>
      <c r="K808" s="7" t="inlineStr">
        <is>
          <t>importado</t>
        </is>
      </c>
      <c r="L808" s="7" t="inlineStr">
        <is>
          <t>Verificado</t>
        </is>
      </c>
      <c r="M808" s="8" t="n">
        <v>1</v>
      </c>
      <c r="N808" s="9" t="n">
        <v>300.64</v>
      </c>
      <c r="O808" s="9" t="n">
        <v>300.64</v>
      </c>
      <c r="P808" s="9" t="n">
        <v>300.64</v>
      </c>
      <c r="Q808" s="7" t="inlineStr">
        <is>
          <t>Sí</t>
        </is>
      </c>
      <c r="R808" s="9">
        <f>IF(N808="","",IF(Q808="Sí",ROUND(N808/1.18,2),N808))</f>
        <v/>
      </c>
      <c r="S808" s="7" t="inlineStr">
        <is>
          <t>2026-09-09</t>
        </is>
      </c>
      <c r="T808" s="5" t="inlineStr">
        <is>
          <t>1 cotización de proveedores</t>
        </is>
      </c>
    </row>
    <row r="809">
      <c r="A809" s="7" t="inlineStr">
        <is>
          <t>MAT-22-043</t>
        </is>
      </c>
      <c r="B809" s="7" t="inlineStr">
        <is>
          <t>Materiales</t>
        </is>
      </c>
      <c r="C809" s="7" t="inlineStr">
        <is>
          <t>Cerramiento perimetral</t>
        </is>
      </c>
      <c r="D809" s="5" t="inlineStr">
        <is>
          <t>Copa terminal para malla ciclónica 3"</t>
        </is>
      </c>
      <c r="E809" s="5" t="inlineStr">
        <is>
          <t>Herraje galvanizado de cerramiento · 3"</t>
        </is>
      </c>
      <c r="F809" s="5" t="inlineStr">
        <is>
          <t>Material retirado en almacén</t>
        </is>
      </c>
      <c r="G809" s="5" t="inlineStr">
        <is>
          <t>accesorio de verja, herraje de malla ciclónica</t>
        </is>
      </c>
      <c r="H809" s="7" t="inlineStr">
        <is>
          <t>unidad</t>
        </is>
      </c>
      <c r="I809" s="7" t="inlineStr">
        <is>
          <t>Exteriores</t>
        </is>
      </c>
      <c r="J809" s="7" t="inlineStr">
        <is>
          <t>estandar</t>
        </is>
      </c>
      <c r="K809" s="7" t="inlineStr">
        <is>
          <t>importado</t>
        </is>
      </c>
      <c r="L809" s="7" t="inlineStr">
        <is>
          <t>Verificado</t>
        </is>
      </c>
      <c r="M809" s="8" t="n">
        <v>1</v>
      </c>
      <c r="N809" s="9" t="n">
        <v>36.5</v>
      </c>
      <c r="O809" s="9" t="n">
        <v>36.5</v>
      </c>
      <c r="P809" s="9" t="n">
        <v>36.5</v>
      </c>
      <c r="Q809" s="7" t="inlineStr">
        <is>
          <t>Sí</t>
        </is>
      </c>
      <c r="R809" s="9">
        <f>IF(N809="","",IF(Q809="Sí",ROUND(N809/1.18,2),N809))</f>
        <v/>
      </c>
      <c r="S809" s="7" t="inlineStr">
        <is>
          <t>2026-09-09</t>
        </is>
      </c>
      <c r="T809" s="5" t="inlineStr">
        <is>
          <t>1 cotización de proveedores</t>
        </is>
      </c>
    </row>
    <row r="810">
      <c r="A810" s="7" t="inlineStr">
        <is>
          <t>MAT-23-001</t>
        </is>
      </c>
      <c r="B810" s="7" t="inlineStr">
        <is>
          <t>Materiales</t>
        </is>
      </c>
      <c r="C810" s="7" t="inlineStr">
        <is>
          <t>Perfilería de aluminio</t>
        </is>
      </c>
      <c r="D810" s="5" t="inlineStr">
        <is>
          <t>Tubo redondo de aluminio 3/8" x 19.20 pies</t>
        </is>
      </c>
      <c r="E810" s="5" t="inlineStr">
        <is>
          <t>Tubería redonda de aluminio extruido · 3/8" · tramo de 19.20 pies</t>
        </is>
      </c>
      <c r="F810" s="5" t="inlineStr">
        <is>
          <t>Material retirado en almacén</t>
        </is>
      </c>
      <c r="G810" s="5" t="inlineStr">
        <is>
          <t>tubo de aluminio</t>
        </is>
      </c>
      <c r="H810" s="7" t="inlineStr">
        <is>
          <t>unidad</t>
        </is>
      </c>
      <c r="I810" s="7" t="inlineStr">
        <is>
          <t>Puertas y ventanas</t>
        </is>
      </c>
      <c r="J810" s="7" t="inlineStr">
        <is>
          <t>estandar</t>
        </is>
      </c>
      <c r="K810" s="7" t="inlineStr">
        <is>
          <t>importado</t>
        </is>
      </c>
      <c r="L810" s="7" t="inlineStr">
        <is>
          <t>Verificado</t>
        </is>
      </c>
      <c r="M810" s="8" t="n">
        <v>1</v>
      </c>
      <c r="N810" s="9" t="n">
        <v>299.9</v>
      </c>
      <c r="O810" s="9" t="n">
        <v>299.9</v>
      </c>
      <c r="P810" s="9" t="n">
        <v>299.9</v>
      </c>
      <c r="Q810" s="7" t="inlineStr">
        <is>
          <t>Sí</t>
        </is>
      </c>
      <c r="R810" s="9">
        <f>IF(N810="","",IF(Q810="Sí",ROUND(N810/1.18,2),N810))</f>
        <v/>
      </c>
      <c r="S810" s="7" t="inlineStr">
        <is>
          <t>2026-09-09</t>
        </is>
      </c>
      <c r="T810" s="5" t="inlineStr">
        <is>
          <t>1 cotización de proveedores</t>
        </is>
      </c>
    </row>
    <row r="811">
      <c r="A811" s="7" t="inlineStr">
        <is>
          <t>MAT-23-002</t>
        </is>
      </c>
      <c r="B811" s="7" t="inlineStr">
        <is>
          <t>Materiales</t>
        </is>
      </c>
      <c r="C811" s="7" t="inlineStr">
        <is>
          <t>Perfilería de aluminio</t>
        </is>
      </c>
      <c r="D811" s="5" t="inlineStr">
        <is>
          <t>Tubo redondo de aluminio 1/2" x 19.20 pies</t>
        </is>
      </c>
      <c r="E811" s="5" t="inlineStr">
        <is>
          <t>Tubería redonda de aluminio extruido · 1/2" · tramo de 19.20 pies</t>
        </is>
      </c>
      <c r="F811" s="5" t="inlineStr">
        <is>
          <t>Material retirado en almacén</t>
        </is>
      </c>
      <c r="G811" s="5" t="inlineStr">
        <is>
          <t>tubo de aluminio</t>
        </is>
      </c>
      <c r="H811" s="7" t="inlineStr">
        <is>
          <t>unidad</t>
        </is>
      </c>
      <c r="I811" s="7" t="inlineStr">
        <is>
          <t>Puertas y ventanas</t>
        </is>
      </c>
      <c r="J811" s="7" t="inlineStr">
        <is>
          <t>estandar</t>
        </is>
      </c>
      <c r="K811" s="7" t="inlineStr">
        <is>
          <t>importado</t>
        </is>
      </c>
      <c r="L811" s="7" t="inlineStr">
        <is>
          <t>Verificado</t>
        </is>
      </c>
      <c r="M811" s="8" t="n">
        <v>1</v>
      </c>
      <c r="N811" s="9" t="n">
        <v>373.61</v>
      </c>
      <c r="O811" s="9" t="n">
        <v>373.61</v>
      </c>
      <c r="P811" s="9" t="n">
        <v>373.61</v>
      </c>
      <c r="Q811" s="7" t="inlineStr">
        <is>
          <t>Sí</t>
        </is>
      </c>
      <c r="R811" s="9">
        <f>IF(N811="","",IF(Q811="Sí",ROUND(N811/1.18,2),N811))</f>
        <v/>
      </c>
      <c r="S811" s="7" t="inlineStr">
        <is>
          <t>2026-09-09</t>
        </is>
      </c>
      <c r="T811" s="5" t="inlineStr">
        <is>
          <t>1 cotización de proveedores</t>
        </is>
      </c>
    </row>
    <row r="812">
      <c r="A812" s="7" t="inlineStr">
        <is>
          <t>MAT-23-003</t>
        </is>
      </c>
      <c r="B812" s="7" t="inlineStr">
        <is>
          <t>Materiales</t>
        </is>
      </c>
      <c r="C812" s="7" t="inlineStr">
        <is>
          <t>Perfilería de aluminio</t>
        </is>
      </c>
      <c r="D812" s="5" t="inlineStr">
        <is>
          <t>Planchuela de aluminio 1/2" x 1/8" x 19.20 pies</t>
        </is>
      </c>
      <c r="E812" s="5" t="inlineStr">
        <is>
          <t>Pletina de aluminio extruido · 1/2" x 1/8" · tramo de 19.20 pies</t>
        </is>
      </c>
      <c r="F812" s="5" t="inlineStr">
        <is>
          <t>Material retirado en almacén</t>
        </is>
      </c>
      <c r="G812" s="5" t="inlineStr">
        <is>
          <t>pletina de aluminio, planchuela</t>
        </is>
      </c>
      <c r="H812" s="7" t="inlineStr">
        <is>
          <t>unidad</t>
        </is>
      </c>
      <c r="I812" s="7" t="inlineStr">
        <is>
          <t>Puertas y ventanas</t>
        </is>
      </c>
      <c r="J812" s="7" t="inlineStr">
        <is>
          <t>estandar</t>
        </is>
      </c>
      <c r="K812" s="7" t="inlineStr">
        <is>
          <t>importado</t>
        </is>
      </c>
      <c r="L812" s="7" t="inlineStr">
        <is>
          <t>Verificado</t>
        </is>
      </c>
      <c r="M812" s="8" t="n">
        <v>1</v>
      </c>
      <c r="N812" s="9" t="n">
        <v>452.36</v>
      </c>
      <c r="O812" s="9" t="n">
        <v>452.36</v>
      </c>
      <c r="P812" s="9" t="n">
        <v>452.36</v>
      </c>
      <c r="Q812" s="7" t="inlineStr">
        <is>
          <t>Sí</t>
        </is>
      </c>
      <c r="R812" s="9">
        <f>IF(N812="","",IF(Q812="Sí",ROUND(N812/1.18,2),N812))</f>
        <v/>
      </c>
      <c r="S812" s="7" t="inlineStr">
        <is>
          <t>2026-09-09</t>
        </is>
      </c>
      <c r="T812" s="5" t="inlineStr">
        <is>
          <t>1 cotización de proveedores</t>
        </is>
      </c>
    </row>
    <row r="813">
      <c r="A813" s="7" t="inlineStr">
        <is>
          <t>MAT-23-004</t>
        </is>
      </c>
      <c r="B813" s="7" t="inlineStr">
        <is>
          <t>Materiales</t>
        </is>
      </c>
      <c r="C813" s="7" t="inlineStr">
        <is>
          <t>Perfilería de aluminio</t>
        </is>
      </c>
      <c r="D813" s="5" t="inlineStr">
        <is>
          <t>Angular de aluminio 1/2" x 1/2" x 19.20 pies</t>
        </is>
      </c>
      <c r="E813" s="5" t="inlineStr">
        <is>
          <t>Perfil L de aluminio extruido · 1/2" x 1/2" · tramo de 19.20 pies</t>
        </is>
      </c>
      <c r="F813" s="5" t="inlineStr">
        <is>
          <t>Material retirado en almacén</t>
        </is>
      </c>
      <c r="G813" s="5" t="inlineStr">
        <is>
          <t>angular de aluminio, perfil L</t>
        </is>
      </c>
      <c r="H813" s="7" t="inlineStr">
        <is>
          <t>unidad</t>
        </is>
      </c>
      <c r="I813" s="7" t="inlineStr">
        <is>
          <t>Puertas y ventanas</t>
        </is>
      </c>
      <c r="J813" s="7" t="inlineStr">
        <is>
          <t>estandar</t>
        </is>
      </c>
      <c r="K813" s="7" t="inlineStr">
        <is>
          <t>importado</t>
        </is>
      </c>
      <c r="L813" s="7" t="inlineStr">
        <is>
          <t>Verificado</t>
        </is>
      </c>
      <c r="M813" s="8" t="n">
        <v>2</v>
      </c>
      <c r="N813" s="9" t="n">
        <v>344.86</v>
      </c>
      <c r="O813" s="9" t="n">
        <v>295</v>
      </c>
      <c r="P813" s="9" t="n">
        <v>394.72</v>
      </c>
      <c r="Q813" s="7" t="inlineStr">
        <is>
          <t>Sí</t>
        </is>
      </c>
      <c r="R813" s="9">
        <f>IF(N813="","",IF(Q813="Sí",ROUND(N813/1.18,2),N813))</f>
        <v/>
      </c>
      <c r="S813" s="7" t="inlineStr">
        <is>
          <t>2026-09-09</t>
        </is>
      </c>
      <c r="T813" s="5" t="inlineStr">
        <is>
          <t>2 cotizaciones de proveedores</t>
        </is>
      </c>
    </row>
    <row r="814">
      <c r="A814" s="7" t="inlineStr">
        <is>
          <t>MAT-23-005</t>
        </is>
      </c>
      <c r="B814" s="7" t="inlineStr">
        <is>
          <t>Materiales</t>
        </is>
      </c>
      <c r="C814" s="7" t="inlineStr">
        <is>
          <t>Perfilería de aluminio</t>
        </is>
      </c>
      <c r="D814" s="5" t="inlineStr">
        <is>
          <t>Moldura U de aluminio 1/2" x 1/2" x 19.20 pies</t>
        </is>
      </c>
      <c r="E814" s="5" t="inlineStr">
        <is>
          <t>Moldura en U de aluminio extruido · 1/2" x 1/2" · tramo de 19.20 pies</t>
        </is>
      </c>
      <c r="F814" s="5" t="inlineStr">
        <is>
          <t>Material retirado en almacén</t>
        </is>
      </c>
      <c r="G814" s="5" t="inlineStr">
        <is>
          <t>moldura U, canal de aluminio</t>
        </is>
      </c>
      <c r="H814" s="7" t="inlineStr">
        <is>
          <t>unidad</t>
        </is>
      </c>
      <c r="I814" s="7" t="inlineStr">
        <is>
          <t>Puertas y ventanas</t>
        </is>
      </c>
      <c r="J814" s="7" t="inlineStr">
        <is>
          <t>estandar</t>
        </is>
      </c>
      <c r="K814" s="7" t="inlineStr">
        <is>
          <t>importado</t>
        </is>
      </c>
      <c r="L814" s="7" t="inlineStr">
        <is>
          <t>Verificado</t>
        </is>
      </c>
      <c r="M814" s="8" t="n">
        <v>1</v>
      </c>
      <c r="N814" s="9" t="n">
        <v>377.71</v>
      </c>
      <c r="O814" s="9" t="n">
        <v>377.71</v>
      </c>
      <c r="P814" s="9" t="n">
        <v>377.71</v>
      </c>
      <c r="Q814" s="7" t="inlineStr">
        <is>
          <t>Sí</t>
        </is>
      </c>
      <c r="R814" s="9">
        <f>IF(N814="","",IF(Q814="Sí",ROUND(N814/1.18,2),N814))</f>
        <v/>
      </c>
      <c r="S814" s="7" t="inlineStr">
        <is>
          <t>2026-09-09</t>
        </is>
      </c>
      <c r="T814" s="5" t="inlineStr">
        <is>
          <t>1 cotización de proveedores</t>
        </is>
      </c>
    </row>
    <row r="815">
      <c r="A815" s="7" t="inlineStr">
        <is>
          <t>MAT-23-006</t>
        </is>
      </c>
      <c r="B815" s="7" t="inlineStr">
        <is>
          <t>Materiales</t>
        </is>
      </c>
      <c r="C815" s="7" t="inlineStr">
        <is>
          <t>Perfilería de aluminio</t>
        </is>
      </c>
      <c r="D815" s="5" t="inlineStr">
        <is>
          <t>Moldura U de aluminio 5/8" x 5/8" x 19.20 pies</t>
        </is>
      </c>
      <c r="E815" s="5" t="inlineStr">
        <is>
          <t>Moldura en U de aluminio extruido · 5/8" x 5/8" · tramo de 19.20 pies</t>
        </is>
      </c>
      <c r="F815" s="5" t="inlineStr">
        <is>
          <t>Material retirado en almacén</t>
        </is>
      </c>
      <c r="G815" s="5" t="inlineStr">
        <is>
          <t>moldura U, canal de aluminio</t>
        </is>
      </c>
      <c r="H815" s="7" t="inlineStr">
        <is>
          <t>unidad</t>
        </is>
      </c>
      <c r="I815" s="7" t="inlineStr">
        <is>
          <t>Puertas y ventanas</t>
        </is>
      </c>
      <c r="J815" s="7" t="inlineStr">
        <is>
          <t>estandar</t>
        </is>
      </c>
      <c r="K815" s="7" t="inlineStr">
        <is>
          <t>importado</t>
        </is>
      </c>
      <c r="L815" s="7" t="inlineStr">
        <is>
          <t>Verificado</t>
        </is>
      </c>
      <c r="M815" s="8" t="n">
        <v>1</v>
      </c>
      <c r="N815" s="9" t="n">
        <v>827.9</v>
      </c>
      <c r="O815" s="9" t="n">
        <v>827.9</v>
      </c>
      <c r="P815" s="9" t="n">
        <v>827.9</v>
      </c>
      <c r="Q815" s="7" t="inlineStr">
        <is>
          <t>Sí</t>
        </is>
      </c>
      <c r="R815" s="9">
        <f>IF(N815="","",IF(Q815="Sí",ROUND(N815/1.18,2),N815))</f>
        <v/>
      </c>
      <c r="S815" s="7" t="inlineStr">
        <is>
          <t>2026-09-09</t>
        </is>
      </c>
      <c r="T815" s="5" t="inlineStr">
        <is>
          <t>1 cotización de proveedores</t>
        </is>
      </c>
    </row>
    <row r="816">
      <c r="A816" s="7" t="inlineStr">
        <is>
          <t>MAT-23-007</t>
        </is>
      </c>
      <c r="B816" s="7" t="inlineStr">
        <is>
          <t>Materiales</t>
        </is>
      </c>
      <c r="C816" s="7" t="inlineStr">
        <is>
          <t>Perfilería de aluminio</t>
        </is>
      </c>
      <c r="D816" s="5" t="inlineStr">
        <is>
          <t>Tubo redondo de aluminio 3/4" x 19.20 pies</t>
        </is>
      </c>
      <c r="E816" s="5" t="inlineStr">
        <is>
          <t>Tubería redonda de aluminio extruido · 3/4" · tramo de 19.20 pies</t>
        </is>
      </c>
      <c r="F816" s="5" t="inlineStr">
        <is>
          <t>Material retirado en almacén</t>
        </is>
      </c>
      <c r="G816" s="5" t="inlineStr">
        <is>
          <t>tubo de aluminio</t>
        </is>
      </c>
      <c r="H816" s="7" t="inlineStr">
        <is>
          <t>unidad</t>
        </is>
      </c>
      <c r="I816" s="7" t="inlineStr">
        <is>
          <t>Puertas y ventanas</t>
        </is>
      </c>
      <c r="J816" s="7" t="inlineStr">
        <is>
          <t>estandar</t>
        </is>
      </c>
      <c r="K816" s="7" t="inlineStr">
        <is>
          <t>importado</t>
        </is>
      </c>
      <c r="L816" s="7" t="inlineStr">
        <is>
          <t>Verificado</t>
        </is>
      </c>
      <c r="M816" s="8" t="n">
        <v>1</v>
      </c>
      <c r="N816" s="9" t="n">
        <v>772.42</v>
      </c>
      <c r="O816" s="9" t="n">
        <v>772.42</v>
      </c>
      <c r="P816" s="9" t="n">
        <v>772.42</v>
      </c>
      <c r="Q816" s="7" t="inlineStr">
        <is>
          <t>Sí</t>
        </is>
      </c>
      <c r="R816" s="9">
        <f>IF(N816="","",IF(Q816="Sí",ROUND(N816/1.18,2),N816))</f>
        <v/>
      </c>
      <c r="S816" s="7" t="inlineStr">
        <is>
          <t>2026-09-09</t>
        </is>
      </c>
      <c r="T816" s="5" t="inlineStr">
        <is>
          <t>1 cotización de proveedores</t>
        </is>
      </c>
    </row>
    <row r="817">
      <c r="A817" s="7" t="inlineStr">
        <is>
          <t>MAT-23-008</t>
        </is>
      </c>
      <c r="B817" s="7" t="inlineStr">
        <is>
          <t>Materiales</t>
        </is>
      </c>
      <c r="C817" s="7" t="inlineStr">
        <is>
          <t>Perfilería de aluminio</t>
        </is>
      </c>
      <c r="D817" s="5" t="inlineStr">
        <is>
          <t>Angular de aluminio 3/4" x 3/4" x 19.20 pies</t>
        </is>
      </c>
      <c r="E817" s="5" t="inlineStr">
        <is>
          <t>Perfil L de aluminio extruido · 3/4" x 3/4" · tramo de 19.20 pies</t>
        </is>
      </c>
      <c r="F817" s="5" t="inlineStr">
        <is>
          <t>Material retirado en almacén</t>
        </is>
      </c>
      <c r="G817" s="5" t="inlineStr">
        <is>
          <t>angular de aluminio, perfil L</t>
        </is>
      </c>
      <c r="H817" s="7" t="inlineStr">
        <is>
          <t>unidad</t>
        </is>
      </c>
      <c r="I817" s="7" t="inlineStr">
        <is>
          <t>Puertas y ventanas</t>
        </is>
      </c>
      <c r="J817" s="7" t="inlineStr">
        <is>
          <t>estandar</t>
        </is>
      </c>
      <c r="K817" s="7" t="inlineStr">
        <is>
          <t>importado</t>
        </is>
      </c>
      <c r="L817" s="7" t="inlineStr">
        <is>
          <t>Verificado</t>
        </is>
      </c>
      <c r="M817" s="8" t="n">
        <v>2</v>
      </c>
      <c r="N817" s="9" t="n">
        <v>440.65</v>
      </c>
      <c r="O817" s="9" t="n">
        <v>436.29</v>
      </c>
      <c r="P817" s="9" t="n">
        <v>445</v>
      </c>
      <c r="Q817" s="7" t="inlineStr">
        <is>
          <t>Sí</t>
        </is>
      </c>
      <c r="R817" s="9">
        <f>IF(N817="","",IF(Q817="Sí",ROUND(N817/1.18,2),N817))</f>
        <v/>
      </c>
      <c r="S817" s="7" t="inlineStr">
        <is>
          <t>2026-09-09</t>
        </is>
      </c>
      <c r="T817" s="5" t="inlineStr">
        <is>
          <t>2 cotizaciones de proveedores</t>
        </is>
      </c>
    </row>
    <row r="818">
      <c r="A818" s="7" t="inlineStr">
        <is>
          <t>MAT-23-009</t>
        </is>
      </c>
      <c r="B818" s="7" t="inlineStr">
        <is>
          <t>Materiales</t>
        </is>
      </c>
      <c r="C818" s="7" t="inlineStr">
        <is>
          <t>Perfilería de aluminio</t>
        </is>
      </c>
      <c r="D818" s="5" t="inlineStr">
        <is>
          <t>Tubo redondo de aluminio 1" x 19.20 pies</t>
        </is>
      </c>
      <c r="E818" s="5" t="inlineStr">
        <is>
          <t>Tubería redonda de aluminio extruido · 1" · tramo de 19.20 pies</t>
        </is>
      </c>
      <c r="F818" s="5" t="inlineStr">
        <is>
          <t>Material retirado en almacén</t>
        </is>
      </c>
      <c r="G818" s="5" t="inlineStr">
        <is>
          <t>tubo de aluminio</t>
        </is>
      </c>
      <c r="H818" s="7" t="inlineStr">
        <is>
          <t>unidad</t>
        </is>
      </c>
      <c r="I818" s="7" t="inlineStr">
        <is>
          <t>Puertas y ventanas</t>
        </is>
      </c>
      <c r="J818" s="7" t="inlineStr">
        <is>
          <t>estandar</t>
        </is>
      </c>
      <c r="K818" s="7" t="inlineStr">
        <is>
          <t>importado</t>
        </is>
      </c>
      <c r="L818" s="7" t="inlineStr">
        <is>
          <t>Verificado</t>
        </is>
      </c>
      <c r="M818" s="8" t="n">
        <v>1</v>
      </c>
      <c r="N818" s="9" t="n">
        <v>957.33</v>
      </c>
      <c r="O818" s="9" t="n">
        <v>957.33</v>
      </c>
      <c r="P818" s="9" t="n">
        <v>957.33</v>
      </c>
      <c r="Q818" s="7" t="inlineStr">
        <is>
          <t>Sí</t>
        </is>
      </c>
      <c r="R818" s="9">
        <f>IF(N818="","",IF(Q818="Sí",ROUND(N818/1.18,2),N818))</f>
        <v/>
      </c>
      <c r="S818" s="7" t="inlineStr">
        <is>
          <t>2026-09-09</t>
        </is>
      </c>
      <c r="T818" s="5" t="inlineStr">
        <is>
          <t>1 cotización de proveedores</t>
        </is>
      </c>
    </row>
    <row r="819">
      <c r="A819" s="7" t="inlineStr">
        <is>
          <t>MAT-23-010</t>
        </is>
      </c>
      <c r="B819" s="7" t="inlineStr">
        <is>
          <t>Materiales</t>
        </is>
      </c>
      <c r="C819" s="7" t="inlineStr">
        <is>
          <t>Perfilería de aluminio</t>
        </is>
      </c>
      <c r="D819" s="5" t="inlineStr">
        <is>
          <t>Planchuela de aluminio 1" x 1/4" x 19.20 pies</t>
        </is>
      </c>
      <c r="E819" s="5" t="inlineStr">
        <is>
          <t>Pletina de aluminio extruido · 1" x 1/4" · tramo de 19.20 pies</t>
        </is>
      </c>
      <c r="F819" s="5" t="inlineStr">
        <is>
          <t>Material retirado en almacén</t>
        </is>
      </c>
      <c r="G819" s="5" t="inlineStr">
        <is>
          <t>pletina de aluminio, planchuela</t>
        </is>
      </c>
      <c r="H819" s="7" t="inlineStr">
        <is>
          <t>unidad</t>
        </is>
      </c>
      <c r="I819" s="7" t="inlineStr">
        <is>
          <t>Puertas y ventanas</t>
        </is>
      </c>
      <c r="J819" s="7" t="inlineStr">
        <is>
          <t>estandar</t>
        </is>
      </c>
      <c r="K819" s="7" t="inlineStr">
        <is>
          <t>importado</t>
        </is>
      </c>
      <c r="L819" s="7" t="inlineStr">
        <is>
          <t>Verificado</t>
        </is>
      </c>
      <c r="M819" s="8" t="n">
        <v>1</v>
      </c>
      <c r="N819" s="9" t="n">
        <v>1709.91</v>
      </c>
      <c r="O819" s="9" t="n">
        <v>1709.91</v>
      </c>
      <c r="P819" s="9" t="n">
        <v>1709.91</v>
      </c>
      <c r="Q819" s="7" t="inlineStr">
        <is>
          <t>Sí</t>
        </is>
      </c>
      <c r="R819" s="9">
        <f>IF(N819="","",IF(Q819="Sí",ROUND(N819/1.18,2),N819))</f>
        <v/>
      </c>
      <c r="S819" s="7" t="inlineStr">
        <is>
          <t>2026-09-09</t>
        </is>
      </c>
      <c r="T819" s="5" t="inlineStr">
        <is>
          <t>1 cotización de proveedores</t>
        </is>
      </c>
    </row>
    <row r="820">
      <c r="A820" s="7" t="inlineStr">
        <is>
          <t>MAT-23-011</t>
        </is>
      </c>
      <c r="B820" s="7" t="inlineStr">
        <is>
          <t>Materiales</t>
        </is>
      </c>
      <c r="C820" s="7" t="inlineStr">
        <is>
          <t>Perfilería de aluminio</t>
        </is>
      </c>
      <c r="D820" s="5" t="inlineStr">
        <is>
          <t>Angular de aluminio 1" x 3/4" x 19.20 pies</t>
        </is>
      </c>
      <c r="E820" s="5" t="inlineStr">
        <is>
          <t>Perfil L de aluminio extruido · 1" x 3/4" · tramo de 19.20 pies</t>
        </is>
      </c>
      <c r="F820" s="5" t="inlineStr">
        <is>
          <t>Material retirado en almacén</t>
        </is>
      </c>
      <c r="G820" s="5" t="inlineStr">
        <is>
          <t>angular de aluminio, perfil L</t>
        </is>
      </c>
      <c r="H820" s="7" t="inlineStr">
        <is>
          <t>unidad</t>
        </is>
      </c>
      <c r="I820" s="7" t="inlineStr">
        <is>
          <t>Puertas y ventanas</t>
        </is>
      </c>
      <c r="J820" s="7" t="inlineStr">
        <is>
          <t>estandar</t>
        </is>
      </c>
      <c r="K820" s="7" t="inlineStr">
        <is>
          <t>importado</t>
        </is>
      </c>
      <c r="L820" s="7" t="inlineStr">
        <is>
          <t>Verificado</t>
        </is>
      </c>
      <c r="M820" s="8" t="n">
        <v>2</v>
      </c>
      <c r="N820" s="9" t="n">
        <v>690.79</v>
      </c>
      <c r="O820" s="9" t="n">
        <v>626.5700000000001</v>
      </c>
      <c r="P820" s="9" t="n">
        <v>755</v>
      </c>
      <c r="Q820" s="7" t="inlineStr">
        <is>
          <t>Sí</t>
        </is>
      </c>
      <c r="R820" s="9">
        <f>IF(N820="","",IF(Q820="Sí",ROUND(N820/1.18,2),N820))</f>
        <v/>
      </c>
      <c r="S820" s="7" t="inlineStr">
        <is>
          <t>2026-09-09</t>
        </is>
      </c>
      <c r="T820" s="5" t="inlineStr">
        <is>
          <t>2 cotizaciones de proveedores</t>
        </is>
      </c>
    </row>
    <row r="821">
      <c r="A821" s="7" t="inlineStr">
        <is>
          <t>MAT-23-012</t>
        </is>
      </c>
      <c r="B821" s="7" t="inlineStr">
        <is>
          <t>Materiales</t>
        </is>
      </c>
      <c r="C821" s="7" t="inlineStr">
        <is>
          <t>Perfilería de aluminio</t>
        </is>
      </c>
      <c r="D821" s="5" t="inlineStr">
        <is>
          <t>Perfil de aluminio 1" x 1" x 19.20 pies</t>
        </is>
      </c>
      <c r="E821" s="5" t="inlineStr">
        <is>
          <t>Perfil tubular de aluminio extruido · 1" x 1" · tramo de 19.20 pies</t>
        </is>
      </c>
      <c r="F821" s="5" t="inlineStr">
        <is>
          <t>Material retirado en almacén</t>
        </is>
      </c>
      <c r="G821" s="5" t="inlineStr">
        <is>
          <t>perfilería de aluminio</t>
        </is>
      </c>
      <c r="H821" s="7" t="inlineStr">
        <is>
          <t>unidad</t>
        </is>
      </c>
      <c r="I821" s="7" t="inlineStr">
        <is>
          <t>Puertas y ventanas</t>
        </is>
      </c>
      <c r="J821" s="7" t="inlineStr">
        <is>
          <t>estandar</t>
        </is>
      </c>
      <c r="K821" s="7" t="inlineStr">
        <is>
          <t>importado</t>
        </is>
      </c>
      <c r="L821" s="7" t="inlineStr">
        <is>
          <t>Verificado</t>
        </is>
      </c>
      <c r="M821" s="8" t="n">
        <v>1</v>
      </c>
      <c r="N821" s="9" t="n">
        <v>1336.93</v>
      </c>
      <c r="O821" s="9" t="n">
        <v>1336.93</v>
      </c>
      <c r="P821" s="9" t="n">
        <v>1336.93</v>
      </c>
      <c r="Q821" s="7" t="inlineStr">
        <is>
          <t>Sí</t>
        </is>
      </c>
      <c r="R821" s="9">
        <f>IF(N821="","",IF(Q821="Sí",ROUND(N821/1.18,2),N821))</f>
        <v/>
      </c>
      <c r="S821" s="7" t="inlineStr">
        <is>
          <t>2026-09-09</t>
        </is>
      </c>
      <c r="T821" s="5" t="inlineStr">
        <is>
          <t>1 cotización de proveedores</t>
        </is>
      </c>
    </row>
    <row r="822">
      <c r="A822" s="7" t="inlineStr">
        <is>
          <t>MAT-23-013</t>
        </is>
      </c>
      <c r="B822" s="7" t="inlineStr">
        <is>
          <t>Materiales</t>
        </is>
      </c>
      <c r="C822" s="7" t="inlineStr">
        <is>
          <t>Perfilería de aluminio</t>
        </is>
      </c>
      <c r="D822" s="5" t="inlineStr">
        <is>
          <t>Tubo redondo de aluminio 1 1/4" x 19.20 pies</t>
        </is>
      </c>
      <c r="E822" s="5" t="inlineStr">
        <is>
          <t>Tubería redonda de aluminio extruido · 1 1/4" · tramo de 19.20 pies</t>
        </is>
      </c>
      <c r="F822" s="5" t="inlineStr">
        <is>
          <t>Material retirado en almacén</t>
        </is>
      </c>
      <c r="G822" s="5" t="inlineStr">
        <is>
          <t>tubo de aluminio</t>
        </is>
      </c>
      <c r="H822" s="7" t="inlineStr">
        <is>
          <t>unidad</t>
        </is>
      </c>
      <c r="I822" s="7" t="inlineStr">
        <is>
          <t>Puertas y ventanas</t>
        </is>
      </c>
      <c r="J822" s="7" t="inlineStr">
        <is>
          <t>estandar</t>
        </is>
      </c>
      <c r="K822" s="7" t="inlineStr">
        <is>
          <t>importado</t>
        </is>
      </c>
      <c r="L822" s="7" t="inlineStr">
        <is>
          <t>Verificado</t>
        </is>
      </c>
      <c r="M822" s="8" t="n">
        <v>1</v>
      </c>
      <c r="N822" s="9" t="n">
        <v>2185.58</v>
      </c>
      <c r="O822" s="9" t="n">
        <v>2185.58</v>
      </c>
      <c r="P822" s="9" t="n">
        <v>2185.58</v>
      </c>
      <c r="Q822" s="7" t="inlineStr">
        <is>
          <t>Sí</t>
        </is>
      </c>
      <c r="R822" s="9">
        <f>IF(N822="","",IF(Q822="Sí",ROUND(N822/1.18,2),N822))</f>
        <v/>
      </c>
      <c r="S822" s="7" t="inlineStr">
        <is>
          <t>2026-09-09</t>
        </is>
      </c>
      <c r="T822" s="5" t="inlineStr">
        <is>
          <t>1 cotización de proveedores</t>
        </is>
      </c>
    </row>
    <row r="823">
      <c r="A823" s="7" t="inlineStr">
        <is>
          <t>MAT-23-014</t>
        </is>
      </c>
      <c r="B823" s="7" t="inlineStr">
        <is>
          <t>Materiales</t>
        </is>
      </c>
      <c r="C823" s="7" t="inlineStr">
        <is>
          <t>Perfilería de aluminio</t>
        </is>
      </c>
      <c r="D823" s="5" t="inlineStr">
        <is>
          <t>Angular de aluminio 1 1/4" x 1 1/4" x 19.20 pies</t>
        </is>
      </c>
      <c r="E823" s="5" t="inlineStr">
        <is>
          <t>Perfil L de aluminio extruido · 1 1/4" x 1 1/4" · tramo de 19.20 pies</t>
        </is>
      </c>
      <c r="F823" s="5" t="inlineStr">
        <is>
          <t>Material retirado en almacén</t>
        </is>
      </c>
      <c r="G823" s="5" t="inlineStr">
        <is>
          <t>angular de aluminio, perfil L</t>
        </is>
      </c>
      <c r="H823" s="7" t="inlineStr">
        <is>
          <t>unidad</t>
        </is>
      </c>
      <c r="I823" s="7" t="inlineStr">
        <is>
          <t>Puertas y ventanas</t>
        </is>
      </c>
      <c r="J823" s="7" t="inlineStr">
        <is>
          <t>estandar</t>
        </is>
      </c>
      <c r="K823" s="7" t="inlineStr">
        <is>
          <t>importado</t>
        </is>
      </c>
      <c r="L823" s="7" t="inlineStr">
        <is>
          <t>Verificado</t>
        </is>
      </c>
      <c r="M823" s="8" t="n">
        <v>2</v>
      </c>
      <c r="N823" s="9" t="n">
        <v>1073.61</v>
      </c>
      <c r="O823" s="9" t="n">
        <v>982.22</v>
      </c>
      <c r="P823" s="9" t="n">
        <v>1165</v>
      </c>
      <c r="Q823" s="7" t="inlineStr">
        <is>
          <t>Sí</t>
        </is>
      </c>
      <c r="R823" s="9">
        <f>IF(N823="","",IF(Q823="Sí",ROUND(N823/1.18,2),N823))</f>
        <v/>
      </c>
      <c r="S823" s="7" t="inlineStr">
        <is>
          <t>2026-09-09</t>
        </is>
      </c>
      <c r="T823" s="5" t="inlineStr">
        <is>
          <t>2 cotizaciones de proveedores</t>
        </is>
      </c>
    </row>
    <row r="824">
      <c r="A824" s="7" t="inlineStr">
        <is>
          <t>MAT-23-015</t>
        </is>
      </c>
      <c r="B824" s="7" t="inlineStr">
        <is>
          <t>Materiales</t>
        </is>
      </c>
      <c r="C824" s="7" t="inlineStr">
        <is>
          <t>Perfilería de aluminio</t>
        </is>
      </c>
      <c r="D824" s="5" t="inlineStr">
        <is>
          <t>Planchuela de aluminio 1 1/2" x 1/4" x 19.20 pies</t>
        </is>
      </c>
      <c r="E824" s="5" t="inlineStr">
        <is>
          <t>Pletina de aluminio extruido · 1 1/2" x 1/4" · tramo de 19.20 pies</t>
        </is>
      </c>
      <c r="F824" s="5" t="inlineStr">
        <is>
          <t>Material retirado en almacén</t>
        </is>
      </c>
      <c r="G824" s="5" t="inlineStr">
        <is>
          <t>pletina de aluminio, planchuela</t>
        </is>
      </c>
      <c r="H824" s="7" t="inlineStr">
        <is>
          <t>unidad</t>
        </is>
      </c>
      <c r="I824" s="7" t="inlineStr">
        <is>
          <t>Puertas y ventanas</t>
        </is>
      </c>
      <c r="J824" s="7" t="inlineStr">
        <is>
          <t>estandar</t>
        </is>
      </c>
      <c r="K824" s="7" t="inlineStr">
        <is>
          <t>importado</t>
        </is>
      </c>
      <c r="L824" s="7" t="inlineStr">
        <is>
          <t>Verificado</t>
        </is>
      </c>
      <c r="M824" s="8" t="n">
        <v>1</v>
      </c>
      <c r="N824" s="9" t="n">
        <v>2567.7</v>
      </c>
      <c r="O824" s="9" t="n">
        <v>2567.7</v>
      </c>
      <c r="P824" s="9" t="n">
        <v>2567.7</v>
      </c>
      <c r="Q824" s="7" t="inlineStr">
        <is>
          <t>Sí</t>
        </is>
      </c>
      <c r="R824" s="9">
        <f>IF(N824="","",IF(Q824="Sí",ROUND(N824/1.18,2),N824))</f>
        <v/>
      </c>
      <c r="S824" s="7" t="inlineStr">
        <is>
          <t>2026-09-09</t>
        </is>
      </c>
      <c r="T824" s="5" t="inlineStr">
        <is>
          <t>1 cotización de proveedores</t>
        </is>
      </c>
    </row>
    <row r="825">
      <c r="A825" s="7" t="inlineStr">
        <is>
          <t>MAT-23-016</t>
        </is>
      </c>
      <c r="B825" s="7" t="inlineStr">
        <is>
          <t>Materiales</t>
        </is>
      </c>
      <c r="C825" s="7" t="inlineStr">
        <is>
          <t>Perfilería de aluminio</t>
        </is>
      </c>
      <c r="D825" s="5" t="inlineStr">
        <is>
          <t>Moldura U de aluminio 1 1/2" x 3/4" x 19.20 pies</t>
        </is>
      </c>
      <c r="E825" s="5" t="inlineStr">
        <is>
          <t>Moldura en U de aluminio extruido · 1 1/2" x 3/4" · tramo de 19.20 pies</t>
        </is>
      </c>
      <c r="F825" s="5" t="inlineStr">
        <is>
          <t>Material retirado en almacén</t>
        </is>
      </c>
      <c r="G825" s="5" t="inlineStr">
        <is>
          <t>moldura U, canal de aluminio</t>
        </is>
      </c>
      <c r="H825" s="7" t="inlineStr">
        <is>
          <t>unidad</t>
        </is>
      </c>
      <c r="I825" s="7" t="inlineStr">
        <is>
          <t>Puertas y ventanas</t>
        </is>
      </c>
      <c r="J825" s="7" t="inlineStr">
        <is>
          <t>estandar</t>
        </is>
      </c>
      <c r="K825" s="7" t="inlineStr">
        <is>
          <t>importado</t>
        </is>
      </c>
      <c r="L825" s="7" t="inlineStr">
        <is>
          <t>Verificado</t>
        </is>
      </c>
      <c r="M825" s="8" t="n">
        <v>1</v>
      </c>
      <c r="N825" s="9" t="n">
        <v>1117.37</v>
      </c>
      <c r="O825" s="9" t="n">
        <v>1117.37</v>
      </c>
      <c r="P825" s="9" t="n">
        <v>1117.37</v>
      </c>
      <c r="Q825" s="7" t="inlineStr">
        <is>
          <t>Sí</t>
        </is>
      </c>
      <c r="R825" s="9">
        <f>IF(N825="","",IF(Q825="Sí",ROUND(N825/1.18,2),N825))</f>
        <v/>
      </c>
      <c r="S825" s="7" t="inlineStr">
        <is>
          <t>2026-09-09</t>
        </is>
      </c>
      <c r="T825" s="5" t="inlineStr">
        <is>
          <t>1 cotización de proveedores</t>
        </is>
      </c>
    </row>
    <row r="826">
      <c r="A826" s="7" t="inlineStr">
        <is>
          <t>MAT-23-017</t>
        </is>
      </c>
      <c r="B826" s="7" t="inlineStr">
        <is>
          <t>Materiales</t>
        </is>
      </c>
      <c r="C826" s="7" t="inlineStr">
        <is>
          <t>Perfilería de aluminio</t>
        </is>
      </c>
      <c r="D826" s="5" t="inlineStr">
        <is>
          <t>Angular de aluminio 1 1/2" x 1 1/2" x 19.20 pies</t>
        </is>
      </c>
      <c r="E826" s="5" t="inlineStr">
        <is>
          <t>Perfil L de aluminio extruido · 1 1/2" x 1 1/2" · tramo de 19.20 pies</t>
        </is>
      </c>
      <c r="F826" s="5" t="inlineStr">
        <is>
          <t>Material retirado en almacén</t>
        </is>
      </c>
      <c r="G826" s="5" t="inlineStr">
        <is>
          <t>angular de aluminio, perfil L</t>
        </is>
      </c>
      <c r="H826" s="7" t="inlineStr">
        <is>
          <t>unidad</t>
        </is>
      </c>
      <c r="I826" s="7" t="inlineStr">
        <is>
          <t>Puertas y ventanas</t>
        </is>
      </c>
      <c r="J826" s="7" t="inlineStr">
        <is>
          <t>estandar</t>
        </is>
      </c>
      <c r="K826" s="7" t="inlineStr">
        <is>
          <t>importado</t>
        </is>
      </c>
      <c r="L826" s="7" t="inlineStr">
        <is>
          <t>Verificado</t>
        </is>
      </c>
      <c r="M826" s="8" t="n">
        <v>1</v>
      </c>
      <c r="N826" s="9" t="n">
        <v>2473.52</v>
      </c>
      <c r="O826" s="9" t="n">
        <v>2473.52</v>
      </c>
      <c r="P826" s="9" t="n">
        <v>2473.52</v>
      </c>
      <c r="Q826" s="7" t="inlineStr">
        <is>
          <t>Sí</t>
        </is>
      </c>
      <c r="R826" s="9">
        <f>IF(N826="","",IF(Q826="Sí",ROUND(N826/1.18,2),N826))</f>
        <v/>
      </c>
      <c r="S826" s="7" t="inlineStr">
        <is>
          <t>2026-09-09</t>
        </is>
      </c>
      <c r="T826" s="5" t="inlineStr">
        <is>
          <t>1 cotización de proveedores</t>
        </is>
      </c>
    </row>
    <row r="827">
      <c r="A827" s="7" t="inlineStr">
        <is>
          <t>MAT-23-018</t>
        </is>
      </c>
      <c r="B827" s="7" t="inlineStr">
        <is>
          <t>Materiales</t>
        </is>
      </c>
      <c r="C827" s="7" t="inlineStr">
        <is>
          <t>Perfilería de aluminio</t>
        </is>
      </c>
      <c r="D827" s="5" t="inlineStr">
        <is>
          <t>Perfil cuadrado de aluminio 1 1/2" x 1 1/2" x 19.20 pies</t>
        </is>
      </c>
      <c r="E827" s="5" t="inlineStr">
        <is>
          <t>Perfil tubular de aluminio extruido · 1 1/2" x 1 1/2" · tramo de 19.20 pies</t>
        </is>
      </c>
      <c r="F827" s="5" t="inlineStr">
        <is>
          <t>Material retirado en almacén</t>
        </is>
      </c>
      <c r="G827" s="5" t="inlineStr">
        <is>
          <t>perfilería de aluminio</t>
        </is>
      </c>
      <c r="H827" s="7" t="inlineStr">
        <is>
          <t>unidad</t>
        </is>
      </c>
      <c r="I827" s="7" t="inlineStr">
        <is>
          <t>Puertas y ventanas</t>
        </is>
      </c>
      <c r="J827" s="7" t="inlineStr">
        <is>
          <t>estandar</t>
        </is>
      </c>
      <c r="K827" s="7" t="inlineStr">
        <is>
          <t>importado</t>
        </is>
      </c>
      <c r="L827" s="7" t="inlineStr">
        <is>
          <t>Verificado</t>
        </is>
      </c>
      <c r="M827" s="8" t="n">
        <v>1</v>
      </c>
      <c r="N827" s="9" t="n">
        <v>1701.73</v>
      </c>
      <c r="O827" s="9" t="n">
        <v>1701.73</v>
      </c>
      <c r="P827" s="9" t="n">
        <v>1701.73</v>
      </c>
      <c r="Q827" s="7" t="inlineStr">
        <is>
          <t>Sí</t>
        </is>
      </c>
      <c r="R827" s="9">
        <f>IF(N827="","",IF(Q827="Sí",ROUND(N827/1.18,2),N827))</f>
        <v/>
      </c>
      <c r="S827" s="7" t="inlineStr">
        <is>
          <t>2026-09-09</t>
        </is>
      </c>
      <c r="T827" s="5" t="inlineStr">
        <is>
          <t>1 cotización de proveedores</t>
        </is>
      </c>
    </row>
    <row r="828">
      <c r="A828" s="7" t="inlineStr">
        <is>
          <t>MAT-23-019</t>
        </is>
      </c>
      <c r="B828" s="7" t="inlineStr">
        <is>
          <t>Materiales</t>
        </is>
      </c>
      <c r="C828" s="7" t="inlineStr">
        <is>
          <t>Perfilería de aluminio</t>
        </is>
      </c>
      <c r="D828" s="5" t="inlineStr">
        <is>
          <t>Perfil rectangular de aluminio 2" x 1" x 19.20 pies</t>
        </is>
      </c>
      <c r="E828" s="5" t="inlineStr">
        <is>
          <t>Perfil tubular de aluminio extruido · 2" x 1" · tramo de 19.20 pies</t>
        </is>
      </c>
      <c r="F828" s="5" t="inlineStr">
        <is>
          <t>Material retirado en almacén</t>
        </is>
      </c>
      <c r="G828" s="5" t="inlineStr">
        <is>
          <t>perfilería de aluminio</t>
        </is>
      </c>
      <c r="H828" s="7" t="inlineStr">
        <is>
          <t>unidad</t>
        </is>
      </c>
      <c r="I828" s="7" t="inlineStr">
        <is>
          <t>Puertas y ventanas</t>
        </is>
      </c>
      <c r="J828" s="7" t="inlineStr">
        <is>
          <t>estandar</t>
        </is>
      </c>
      <c r="K828" s="7" t="inlineStr">
        <is>
          <t>importado</t>
        </is>
      </c>
      <c r="L828" s="7" t="inlineStr">
        <is>
          <t>Verificado</t>
        </is>
      </c>
      <c r="M828" s="8" t="n">
        <v>1</v>
      </c>
      <c r="N828" s="9" t="n">
        <v>1846.63</v>
      </c>
      <c r="O828" s="9" t="n">
        <v>1846.63</v>
      </c>
      <c r="P828" s="9" t="n">
        <v>1846.63</v>
      </c>
      <c r="Q828" s="7" t="inlineStr">
        <is>
          <t>Sí</t>
        </is>
      </c>
      <c r="R828" s="9">
        <f>IF(N828="","",IF(Q828="Sí",ROUND(N828/1.18,2),N828))</f>
        <v/>
      </c>
      <c r="S828" s="7" t="inlineStr">
        <is>
          <t>2026-09-09</t>
        </is>
      </c>
      <c r="T828" s="5" t="inlineStr">
        <is>
          <t>1 cotización de proveedores</t>
        </is>
      </c>
    </row>
    <row r="829">
      <c r="A829" s="7" t="inlineStr">
        <is>
          <t>MAT-23-020</t>
        </is>
      </c>
      <c r="B829" s="7" t="inlineStr">
        <is>
          <t>Materiales</t>
        </is>
      </c>
      <c r="C829" s="7" t="inlineStr">
        <is>
          <t>Perfilería de aluminio</t>
        </is>
      </c>
      <c r="D829" s="5" t="inlineStr">
        <is>
          <t>Angular de aluminio 2" x 2" x 19.20 pies</t>
        </is>
      </c>
      <c r="E829" s="5" t="inlineStr">
        <is>
          <t>Perfil L de aluminio extruido · 2" x 2" · tramo de 19.20 pies</t>
        </is>
      </c>
      <c r="F829" s="5" t="inlineStr">
        <is>
          <t>Material retirado en almacén</t>
        </is>
      </c>
      <c r="G829" s="5" t="inlineStr">
        <is>
          <t>angular de aluminio, perfil L</t>
        </is>
      </c>
      <c r="H829" s="7" t="inlineStr">
        <is>
          <t>unidad</t>
        </is>
      </c>
      <c r="I829" s="7" t="inlineStr">
        <is>
          <t>Puertas y ventanas</t>
        </is>
      </c>
      <c r="J829" s="7" t="inlineStr">
        <is>
          <t>estandar</t>
        </is>
      </c>
      <c r="K829" s="7" t="inlineStr">
        <is>
          <t>importado</t>
        </is>
      </c>
      <c r="L829" s="7" t="inlineStr">
        <is>
          <t>Verificado</t>
        </is>
      </c>
      <c r="M829" s="8" t="n">
        <v>1</v>
      </c>
      <c r="N829" s="9" t="n">
        <v>3334.76</v>
      </c>
      <c r="O829" s="9" t="n">
        <v>3334.76</v>
      </c>
      <c r="P829" s="9" t="n">
        <v>3334.76</v>
      </c>
      <c r="Q829" s="7" t="inlineStr">
        <is>
          <t>Sí</t>
        </is>
      </c>
      <c r="R829" s="9">
        <f>IF(N829="","",IF(Q829="Sí",ROUND(N829/1.18,2),N829))</f>
        <v/>
      </c>
      <c r="S829" s="7" t="inlineStr">
        <is>
          <t>2026-09-09</t>
        </is>
      </c>
      <c r="T829" s="5" t="inlineStr">
        <is>
          <t>1 cotización de proveedores</t>
        </is>
      </c>
    </row>
    <row r="830">
      <c r="A830" s="7" t="inlineStr">
        <is>
          <t>MAT-23-021</t>
        </is>
      </c>
      <c r="B830" s="7" t="inlineStr">
        <is>
          <t>Materiales</t>
        </is>
      </c>
      <c r="C830" s="7" t="inlineStr">
        <is>
          <t>Perfilería de aluminio</t>
        </is>
      </c>
      <c r="D830" s="5" t="inlineStr">
        <is>
          <t>Planchuela de aluminio 3" x 3/16" x 19.20 pies</t>
        </is>
      </c>
      <c r="E830" s="5" t="inlineStr">
        <is>
          <t>Pletina de aluminio extruido · 3" x 3/16" · tramo de 19.20 pies</t>
        </is>
      </c>
      <c r="F830" s="5" t="inlineStr">
        <is>
          <t>Material retirado en almacén</t>
        </is>
      </c>
      <c r="G830" s="5" t="inlineStr">
        <is>
          <t>pletina de aluminio, planchuela</t>
        </is>
      </c>
      <c r="H830" s="7" t="inlineStr">
        <is>
          <t>unidad</t>
        </is>
      </c>
      <c r="I830" s="7" t="inlineStr">
        <is>
          <t>Puertas y ventanas</t>
        </is>
      </c>
      <c r="J830" s="7" t="inlineStr">
        <is>
          <t>estandar</t>
        </is>
      </c>
      <c r="K830" s="7" t="inlineStr">
        <is>
          <t>importado</t>
        </is>
      </c>
      <c r="L830" s="7" t="inlineStr">
        <is>
          <t>Verificado</t>
        </is>
      </c>
      <c r="M830" s="8" t="n">
        <v>1</v>
      </c>
      <c r="N830" s="9" t="n">
        <v>2695.59</v>
      </c>
      <c r="O830" s="9" t="n">
        <v>2695.59</v>
      </c>
      <c r="P830" s="9" t="n">
        <v>2695.59</v>
      </c>
      <c r="Q830" s="7" t="inlineStr">
        <is>
          <t>Sí</t>
        </is>
      </c>
      <c r="R830" s="9">
        <f>IF(N830="","",IF(Q830="Sí",ROUND(N830/1.18,2),N830))</f>
        <v/>
      </c>
      <c r="S830" s="7" t="inlineStr">
        <is>
          <t>2026-09-09</t>
        </is>
      </c>
      <c r="T830" s="5" t="inlineStr">
        <is>
          <t>1 cotización de proveedores</t>
        </is>
      </c>
    </row>
    <row r="831">
      <c r="A831" s="7" t="inlineStr">
        <is>
          <t>MAT-23-022</t>
        </is>
      </c>
      <c r="B831" s="7" t="inlineStr">
        <is>
          <t>Materiales</t>
        </is>
      </c>
      <c r="C831" s="7" t="inlineStr">
        <is>
          <t>Perfilería de aluminio</t>
        </is>
      </c>
      <c r="D831" s="5" t="inlineStr">
        <is>
          <t>Perfil rectangular de aluminio 3" x 1 1/2" x 19.20 pies</t>
        </is>
      </c>
      <c r="E831" s="5" t="inlineStr">
        <is>
          <t>Perfil tubular de aluminio extruido · 3" x 1 1/2" · tramo de 19.20 pies</t>
        </is>
      </c>
      <c r="F831" s="5" t="inlineStr">
        <is>
          <t>Material retirado en almacén</t>
        </is>
      </c>
      <c r="G831" s="5" t="inlineStr">
        <is>
          <t>perfilería de aluminio</t>
        </is>
      </c>
      <c r="H831" s="7" t="inlineStr">
        <is>
          <t>unidad</t>
        </is>
      </c>
      <c r="I831" s="7" t="inlineStr">
        <is>
          <t>Puertas y ventanas</t>
        </is>
      </c>
      <c r="J831" s="7" t="inlineStr">
        <is>
          <t>estandar</t>
        </is>
      </c>
      <c r="K831" s="7" t="inlineStr">
        <is>
          <t>importado</t>
        </is>
      </c>
      <c r="L831" s="7" t="inlineStr">
        <is>
          <t>Verificado</t>
        </is>
      </c>
      <c r="M831" s="8" t="n">
        <v>1</v>
      </c>
      <c r="N831" s="9" t="n">
        <v>3956.93</v>
      </c>
      <c r="O831" s="9" t="n">
        <v>3956.93</v>
      </c>
      <c r="P831" s="9" t="n">
        <v>3956.93</v>
      </c>
      <c r="Q831" s="7" t="inlineStr">
        <is>
          <t>Sí</t>
        </is>
      </c>
      <c r="R831" s="9">
        <f>IF(N831="","",IF(Q831="Sí",ROUND(N831/1.18,2),N831))</f>
        <v/>
      </c>
      <c r="S831" s="7" t="inlineStr">
        <is>
          <t>2026-09-09</t>
        </is>
      </c>
      <c r="T831" s="5" t="inlineStr">
        <is>
          <t>1 cotización de proveedores</t>
        </is>
      </c>
    </row>
    <row r="832">
      <c r="A832" s="7" t="inlineStr">
        <is>
          <t>MAT-23-023</t>
        </is>
      </c>
      <c r="B832" s="7" t="inlineStr">
        <is>
          <t>Materiales</t>
        </is>
      </c>
      <c r="C832" s="7" t="inlineStr">
        <is>
          <t>Perfilería de aluminio</t>
        </is>
      </c>
      <c r="D832" s="5" t="inlineStr">
        <is>
          <t>Planchuela de aluminio 4" x 1/8" x 19.20 pies</t>
        </is>
      </c>
      <c r="E832" s="5" t="inlineStr">
        <is>
          <t>Pletina de aluminio extruido · 4" x 1/8" · tramo de 19.20 pies</t>
        </is>
      </c>
      <c r="F832" s="5" t="inlineStr">
        <is>
          <t>Material retirado en almacén</t>
        </is>
      </c>
      <c r="G832" s="5" t="inlineStr">
        <is>
          <t>pletina de aluminio, planchuela</t>
        </is>
      </c>
      <c r="H832" s="7" t="inlineStr">
        <is>
          <t>unidad</t>
        </is>
      </c>
      <c r="I832" s="7" t="inlineStr">
        <is>
          <t>Puertas y ventanas</t>
        </is>
      </c>
      <c r="J832" s="7" t="inlineStr">
        <is>
          <t>estandar</t>
        </is>
      </c>
      <c r="K832" s="7" t="inlineStr">
        <is>
          <t>importado</t>
        </is>
      </c>
      <c r="L832" s="7" t="inlineStr">
        <is>
          <t>Verificado</t>
        </is>
      </c>
      <c r="M832" s="8" t="n">
        <v>1</v>
      </c>
      <c r="N832" s="9" t="n">
        <v>3464.55</v>
      </c>
      <c r="O832" s="9" t="n">
        <v>3464.55</v>
      </c>
      <c r="P832" s="9" t="n">
        <v>3464.55</v>
      </c>
      <c r="Q832" s="7" t="inlineStr">
        <is>
          <t>Sí</t>
        </is>
      </c>
      <c r="R832" s="9">
        <f>IF(N832="","",IF(Q832="Sí",ROUND(N832/1.18,2),N832))</f>
        <v/>
      </c>
      <c r="S832" s="7" t="inlineStr">
        <is>
          <t>2026-09-09</t>
        </is>
      </c>
      <c r="T832" s="5" t="inlineStr">
        <is>
          <t>1 cotización de proveedores</t>
        </is>
      </c>
    </row>
    <row r="833">
      <c r="A833" s="7" t="inlineStr">
        <is>
          <t>MAT-23-024</t>
        </is>
      </c>
      <c r="B833" s="7" t="inlineStr">
        <is>
          <t>Materiales</t>
        </is>
      </c>
      <c r="C833" s="7" t="inlineStr">
        <is>
          <t>Perfilería de aluminio</t>
        </is>
      </c>
      <c r="D833" s="5" t="inlineStr">
        <is>
          <t>Perfil rectangular de aluminio 4" x 1 3/4" x 19.20 pies</t>
        </is>
      </c>
      <c r="E833" s="5" t="inlineStr">
        <is>
          <t>Perfil tubular de aluminio extruido · 4" x 1 3/4" · tramo de 19.20 pies</t>
        </is>
      </c>
      <c r="F833" s="5" t="inlineStr">
        <is>
          <t>Material retirado en almacén</t>
        </is>
      </c>
      <c r="G833" s="5" t="inlineStr">
        <is>
          <t>perfilería de aluminio</t>
        </is>
      </c>
      <c r="H833" s="7" t="inlineStr">
        <is>
          <t>unidad</t>
        </is>
      </c>
      <c r="I833" s="7" t="inlineStr">
        <is>
          <t>Puertas y ventanas</t>
        </is>
      </c>
      <c r="J833" s="7" t="inlineStr">
        <is>
          <t>estandar</t>
        </is>
      </c>
      <c r="K833" s="7" t="inlineStr">
        <is>
          <t>importado</t>
        </is>
      </c>
      <c r="L833" s="7" t="inlineStr">
        <is>
          <t>Verificado</t>
        </is>
      </c>
      <c r="M833" s="8" t="n">
        <v>1</v>
      </c>
      <c r="N833" s="9" t="n">
        <v>5142.65</v>
      </c>
      <c r="O833" s="9" t="n">
        <v>5142.65</v>
      </c>
      <c r="P833" s="9" t="n">
        <v>5142.65</v>
      </c>
      <c r="Q833" s="7" t="inlineStr">
        <is>
          <t>Sí</t>
        </is>
      </c>
      <c r="R833" s="9">
        <f>IF(N833="","",IF(Q833="Sí",ROUND(N833/1.18,2),N833))</f>
        <v/>
      </c>
      <c r="S833" s="7" t="inlineStr">
        <is>
          <t>2026-09-09</t>
        </is>
      </c>
      <c r="T833" s="5" t="inlineStr">
        <is>
          <t>1 cotización de proveedores</t>
        </is>
      </c>
    </row>
    <row r="834">
      <c r="A834" s="7" t="inlineStr">
        <is>
          <t>MAT-23-025</t>
        </is>
      </c>
      <c r="B834" s="7" t="inlineStr">
        <is>
          <t>Materiales</t>
        </is>
      </c>
      <c r="C834" s="7" t="inlineStr">
        <is>
          <t>Perfilería de aluminio</t>
        </is>
      </c>
      <c r="D834" s="5" t="inlineStr">
        <is>
          <t>Angular de aluminio, 1X1"X19'</t>
        </is>
      </c>
      <c r="E834" s="5" t="inlineStr"/>
      <c r="F834" s="5" t="inlineStr">
        <is>
          <t>Material retirado en almacén</t>
        </is>
      </c>
      <c r="G834" s="5" t="inlineStr">
        <is>
          <t>angular de aluminio</t>
        </is>
      </c>
      <c r="H834" s="7" t="inlineStr">
        <is>
          <t>unidad</t>
        </is>
      </c>
      <c r="I834" s="7" t="inlineStr">
        <is>
          <t>Puertas y ventanas</t>
        </is>
      </c>
      <c r="J834" s="7" t="inlineStr">
        <is>
          <t>estandar</t>
        </is>
      </c>
      <c r="K834" s="7" t="inlineStr">
        <is>
          <t>importado</t>
        </is>
      </c>
      <c r="L834" s="7" t="inlineStr">
        <is>
          <t>Verificado</t>
        </is>
      </c>
      <c r="M834" s="8" t="n">
        <v>1</v>
      </c>
      <c r="N834" s="9" t="n">
        <v>750</v>
      </c>
      <c r="O834" s="9" t="n">
        <v>750</v>
      </c>
      <c r="P834" s="9" t="n">
        <v>750</v>
      </c>
      <c r="Q834" s="7" t="inlineStr">
        <is>
          <t>Sí</t>
        </is>
      </c>
      <c r="R834" s="9">
        <f>IF(N834="","",IF(Q834="Sí",ROUND(N834/1.18,2),N834))</f>
        <v/>
      </c>
      <c r="S834" s="7" t="inlineStr">
        <is>
          <t>2026-09-09</t>
        </is>
      </c>
      <c r="T834" s="5" t="inlineStr">
        <is>
          <t>1 cotización de proveedores</t>
        </is>
      </c>
      <c r="AI834" s="4" t="inlineStr">
        <is>
          <t>1X1"X19'</t>
        </is>
      </c>
    </row>
    <row r="835">
      <c r="A835" s="7" t="inlineStr">
        <is>
          <t>MAT-23-026</t>
        </is>
      </c>
      <c r="B835" s="7" t="inlineStr">
        <is>
          <t>Materiales</t>
        </is>
      </c>
      <c r="C835" s="7" t="inlineStr">
        <is>
          <t>Perfilería de aluminio</t>
        </is>
      </c>
      <c r="D835" s="5" t="inlineStr">
        <is>
          <t>Angular de aluminio, 3/4X1/2"X19'</t>
        </is>
      </c>
      <c r="E835" s="5" t="inlineStr"/>
      <c r="F835" s="5" t="inlineStr">
        <is>
          <t>Material retirado en almacén</t>
        </is>
      </c>
      <c r="G835" s="5" t="inlineStr">
        <is>
          <t>angular de aluminio</t>
        </is>
      </c>
      <c r="H835" s="7" t="inlineStr">
        <is>
          <t>unidad</t>
        </is>
      </c>
      <c r="I835" s="7" t="inlineStr">
        <is>
          <t>Puertas y ventanas</t>
        </is>
      </c>
      <c r="J835" s="7" t="inlineStr">
        <is>
          <t>estandar</t>
        </is>
      </c>
      <c r="K835" s="7" t="inlineStr">
        <is>
          <t>importado</t>
        </is>
      </c>
      <c r="L835" s="7" t="inlineStr">
        <is>
          <t>Verificado</t>
        </is>
      </c>
      <c r="M835" s="8" t="n">
        <v>1</v>
      </c>
      <c r="N835" s="9" t="n">
        <v>398</v>
      </c>
      <c r="O835" s="9" t="n">
        <v>398</v>
      </c>
      <c r="P835" s="9" t="n">
        <v>398</v>
      </c>
      <c r="Q835" s="7" t="inlineStr">
        <is>
          <t>Sí</t>
        </is>
      </c>
      <c r="R835" s="9">
        <f>IF(N835="","",IF(Q835="Sí",ROUND(N835/1.18,2),N835))</f>
        <v/>
      </c>
      <c r="S835" s="7" t="inlineStr">
        <is>
          <t>2026-09-09</t>
        </is>
      </c>
      <c r="T835" s="5" t="inlineStr">
        <is>
          <t>1 cotización de proveedores</t>
        </is>
      </c>
      <c r="AI835" s="4" t="inlineStr">
        <is>
          <t>3/4X1/2"X19'</t>
        </is>
      </c>
    </row>
    <row r="836">
      <c r="A836" s="7" t="inlineStr">
        <is>
          <t>MAT-24-001</t>
        </is>
      </c>
      <c r="B836" s="7" t="inlineStr">
        <is>
          <t>Materiales</t>
        </is>
      </c>
      <c r="C836" s="7" t="inlineStr">
        <is>
          <t>Inodoros y urinarios</t>
        </is>
      </c>
      <c r="D836" s="5" t="inlineStr">
        <is>
          <t>Inodoro de una pieza</t>
        </is>
      </c>
      <c r="E836" s="5" t="inlineStr">
        <is>
          <t>Inodoro monobloque de cerámica, tanque y taza en una sola pieza</t>
        </is>
      </c>
      <c r="F836" s="5" t="inlineStr">
        <is>
          <t>Material retirado en almacén</t>
        </is>
      </c>
      <c r="G836" s="5" t="inlineStr">
        <is>
          <t>inodoro, taza de baño, wc, one piece, elongado, alargado, redondo</t>
        </is>
      </c>
      <c r="H836" s="7" t="inlineStr">
        <is>
          <t>unidad</t>
        </is>
      </c>
      <c r="I836" s="7" t="inlineStr">
        <is>
          <t>Instalaciones</t>
        </is>
      </c>
      <c r="J836" s="7" t="inlineStr">
        <is>
          <t>estandar</t>
        </is>
      </c>
      <c r="K836" s="7" t="inlineStr">
        <is>
          <t>importado</t>
        </is>
      </c>
      <c r="L836" s="7" t="inlineStr">
        <is>
          <t>Verificado</t>
        </is>
      </c>
      <c r="M836" s="8" t="n">
        <v>3</v>
      </c>
      <c r="N836" s="9" t="n">
        <v>9058.950000000001</v>
      </c>
      <c r="O836" s="9" t="n">
        <v>4225</v>
      </c>
      <c r="P836" s="9" t="n">
        <v>34487.85</v>
      </c>
      <c r="Q836" s="7" t="inlineStr">
        <is>
          <t>Sí</t>
        </is>
      </c>
      <c r="R836" s="9">
        <f>IF(N836="","",IF(Q836="Sí",ROUND(N836/1.18,2),N836))</f>
        <v/>
      </c>
      <c r="S836" s="7" t="inlineStr">
        <is>
          <t>2026-09-09</t>
        </is>
      </c>
      <c r="T836" s="5" t="inlineStr">
        <is>
          <t>60 cotizaciones de proveedores</t>
        </is>
      </c>
      <c r="Y836" s="4" t="n">
        <v>750</v>
      </c>
      <c r="AK836" s="5" t="inlineStr">
        <is>
          <t>Largo (mm): 710 · Ancho (mm): 380</t>
        </is>
      </c>
    </row>
    <row r="837">
      <c r="A837" s="7" t="inlineStr">
        <is>
          <t>MAT-24-002</t>
        </is>
      </c>
      <c r="B837" s="7" t="inlineStr">
        <is>
          <t>Materiales</t>
        </is>
      </c>
      <c r="C837" s="7" t="inlineStr">
        <is>
          <t>Inodoros y urinarios</t>
        </is>
      </c>
      <c r="D837" s="5" t="inlineStr">
        <is>
          <t>Inodoro de dos piezas</t>
        </is>
      </c>
      <c r="E837" s="5" t="inlineStr">
        <is>
          <t>Tanque y taza como un solo aparato. Ojo al comparar: el tanque y la basineta sueltos son otras dos partidas</t>
        </is>
      </c>
      <c r="F837" s="5" t="inlineStr">
        <is>
          <t>Material retirado en almacén</t>
        </is>
      </c>
      <c r="G837" s="5" t="inlineStr">
        <is>
          <t>inodoro de dos piezas, taza y tanque, wc dos piezas</t>
        </is>
      </c>
      <c r="H837" s="7" t="inlineStr">
        <is>
          <t>unidad</t>
        </is>
      </c>
      <c r="I837" s="7" t="inlineStr">
        <is>
          <t>Instalaciones</t>
        </is>
      </c>
      <c r="J837" s="7" t="inlineStr">
        <is>
          <t>estandar</t>
        </is>
      </c>
      <c r="K837" s="7" t="inlineStr">
        <is>
          <t>importado</t>
        </is>
      </c>
      <c r="L837" s="7" t="inlineStr">
        <is>
          <t>Verificado</t>
        </is>
      </c>
      <c r="M837" s="8" t="n">
        <v>1</v>
      </c>
      <c r="N837" s="9" t="n">
        <v>5320</v>
      </c>
      <c r="O837" s="9" t="n">
        <v>5320</v>
      </c>
      <c r="P837" s="9" t="n">
        <v>5320</v>
      </c>
      <c r="Q837" s="7" t="inlineStr">
        <is>
          <t>Sí</t>
        </is>
      </c>
      <c r="R837" s="9">
        <f>IF(N837="","",IF(Q837="Sí",ROUND(N837/1.18,2),N837))</f>
        <v/>
      </c>
      <c r="S837" s="7" t="inlineStr">
        <is>
          <t>2026-09-09</t>
        </is>
      </c>
      <c r="T837" s="5" t="inlineStr">
        <is>
          <t>1 cotización de proveedores</t>
        </is>
      </c>
    </row>
    <row r="838">
      <c r="A838" s="7" t="inlineStr">
        <is>
          <t>MAT-24-003</t>
        </is>
      </c>
      <c r="B838" s="7" t="inlineStr">
        <is>
          <t>Materiales</t>
        </is>
      </c>
      <c r="C838" s="7" t="inlineStr">
        <is>
          <t>Inodoros y urinarios</t>
        </is>
      </c>
      <c r="D838" s="5" t="inlineStr">
        <is>
          <t>Tanque para inodoro de dos piezas</t>
        </is>
      </c>
      <c r="E838" s="5" t="inlineStr">
        <is>
          <t>Solo el tanque. La basineta se compra aparte y es la otra mitad del inodoro</t>
        </is>
      </c>
      <c r="F838" s="5" t="inlineStr">
        <is>
          <t>Material retirado en almacén</t>
        </is>
      </c>
      <c r="G838" s="5" t="inlineStr">
        <is>
          <t>tanque de inodoro, cisterna</t>
        </is>
      </c>
      <c r="H838" s="7" t="inlineStr">
        <is>
          <t>unidad</t>
        </is>
      </c>
      <c r="I838" s="7" t="inlineStr">
        <is>
          <t>Instalaciones</t>
        </is>
      </c>
      <c r="J838" s="7" t="inlineStr">
        <is>
          <t>estandar</t>
        </is>
      </c>
      <c r="K838" s="7" t="inlineStr">
        <is>
          <t>importado</t>
        </is>
      </c>
      <c r="L838" s="7" t="inlineStr">
        <is>
          <t>Verificado</t>
        </is>
      </c>
      <c r="M838" s="8" t="n">
        <v>2</v>
      </c>
      <c r="N838" s="9" t="n">
        <v>4050.93</v>
      </c>
      <c r="O838" s="9" t="n">
        <v>586.47</v>
      </c>
      <c r="P838" s="9" t="n">
        <v>18906.72</v>
      </c>
      <c r="Q838" s="7" t="inlineStr">
        <is>
          <t>Sí</t>
        </is>
      </c>
      <c r="R838" s="9">
        <f>IF(N838="","",IF(Q838="Sí",ROUND(N838/1.18,2),N838))</f>
        <v/>
      </c>
      <c r="S838" s="7" t="inlineStr">
        <is>
          <t>2026-09-09</t>
        </is>
      </c>
      <c r="T838" s="5" t="inlineStr">
        <is>
          <t>39 cotizaciones de proveedores</t>
        </is>
      </c>
      <c r="U838" s="4" t="inlineStr">
        <is>
          <t>redondo</t>
        </is>
      </c>
      <c r="Y838" s="4" t="n">
        <v>800</v>
      </c>
      <c r="AK838" s="5" t="inlineStr">
        <is>
          <t>Largo (mm): 710 · Ancho (mm): 415 · Descarga (L): 4.8</t>
        </is>
      </c>
    </row>
    <row r="839">
      <c r="A839" s="7" t="inlineStr">
        <is>
          <t>MAT-24-004</t>
        </is>
      </c>
      <c r="B839" s="7" t="inlineStr">
        <is>
          <t>Materiales</t>
        </is>
      </c>
      <c r="C839" s="7" t="inlineStr">
        <is>
          <t>Inodoros y urinarios</t>
        </is>
      </c>
      <c r="D839" s="5" t="inlineStr">
        <is>
          <t>Basineta para inodoro de dos piezas</t>
        </is>
      </c>
      <c r="E839" s="5" t="inlineStr">
        <is>
          <t>Solo la taza. El tanque se compra aparte y es la otra mitad del inodoro</t>
        </is>
      </c>
      <c r="F839" s="5" t="inlineStr">
        <is>
          <t>Material retirado en almacén</t>
        </is>
      </c>
      <c r="G839" s="5" t="inlineStr">
        <is>
          <t>basineta, taza, cuerpo del inodoro</t>
        </is>
      </c>
      <c r="H839" s="7" t="inlineStr">
        <is>
          <t>unidad</t>
        </is>
      </c>
      <c r="I839" s="7" t="inlineStr">
        <is>
          <t>Instalaciones</t>
        </is>
      </c>
      <c r="J839" s="7" t="inlineStr">
        <is>
          <t>estandar</t>
        </is>
      </c>
      <c r="K839" s="7" t="inlineStr">
        <is>
          <t>importado</t>
        </is>
      </c>
      <c r="L839" s="7" t="inlineStr">
        <is>
          <t>Verificado</t>
        </is>
      </c>
      <c r="M839" s="8" t="n">
        <v>1</v>
      </c>
      <c r="N839" s="9" t="n">
        <v>5095.89</v>
      </c>
      <c r="O839" s="9" t="n">
        <v>2129.12</v>
      </c>
      <c r="P839" s="9" t="n">
        <v>19696.42</v>
      </c>
      <c r="Q839" s="7" t="inlineStr">
        <is>
          <t>Sí</t>
        </is>
      </c>
      <c r="R839" s="9">
        <f>IF(N839="","",IF(Q839="Sí",ROUND(N839/1.18,2),N839))</f>
        <v/>
      </c>
      <c r="S839" s="7" t="inlineStr">
        <is>
          <t>2026-09-09</t>
        </is>
      </c>
      <c r="T839" s="5" t="inlineStr">
        <is>
          <t>42 cotizaciones de proveedores</t>
        </is>
      </c>
    </row>
    <row r="840">
      <c r="A840" s="7" t="inlineStr">
        <is>
          <t>MAT-24-005</t>
        </is>
      </c>
      <c r="B840" s="7" t="inlineStr">
        <is>
          <t>Materiales</t>
        </is>
      </c>
      <c r="C840" s="7" t="inlineStr">
        <is>
          <t>Inodoros y urinarios</t>
        </is>
      </c>
      <c r="D840" s="5" t="inlineStr">
        <is>
          <t>Taza para fluxómetro</t>
        </is>
      </c>
      <c r="E840" s="5" t="inlineStr">
        <is>
          <t>Taza sin tanque, para válvula de descarga. Uso comercial e institucional</t>
        </is>
      </c>
      <c r="F840" s="5" t="inlineStr">
        <is>
          <t>Material retirado en almacén</t>
        </is>
      </c>
      <c r="G840" s="5" t="inlineStr">
        <is>
          <t>taza de fluxómetro, inodoro comercial</t>
        </is>
      </c>
      <c r="H840" s="7" t="inlineStr">
        <is>
          <t>unidad</t>
        </is>
      </c>
      <c r="I840" s="7" t="inlineStr">
        <is>
          <t>Instalaciones</t>
        </is>
      </c>
      <c r="J840" s="7" t="inlineStr">
        <is>
          <t>estandar</t>
        </is>
      </c>
      <c r="K840" s="7" t="inlineStr">
        <is>
          <t>importado</t>
        </is>
      </c>
      <c r="L840" s="7" t="inlineStr">
        <is>
          <t>Verificado</t>
        </is>
      </c>
      <c r="M840" s="8" t="n">
        <v>1</v>
      </c>
      <c r="N840" s="9" t="n">
        <v>8995</v>
      </c>
      <c r="O840" s="9" t="n">
        <v>3925</v>
      </c>
      <c r="P840" s="9" t="n">
        <v>9187</v>
      </c>
      <c r="Q840" s="7" t="inlineStr">
        <is>
          <t>Sí</t>
        </is>
      </c>
      <c r="R840" s="9">
        <f>IF(N840="","",IF(Q840="Sí",ROUND(N840/1.18,2),N840))</f>
        <v/>
      </c>
      <c r="S840" s="7" t="inlineStr">
        <is>
          <t>2026-09-09</t>
        </is>
      </c>
      <c r="T840" s="5" t="inlineStr">
        <is>
          <t>3 cotizaciones de proveedores</t>
        </is>
      </c>
      <c r="U840" s="4" t="inlineStr">
        <is>
          <t>elongado</t>
        </is>
      </c>
    </row>
    <row r="841">
      <c r="A841" s="7" t="inlineStr">
        <is>
          <t>MAT-24-006</t>
        </is>
      </c>
      <c r="B841" s="7" t="inlineStr">
        <is>
          <t>Materiales</t>
        </is>
      </c>
      <c r="C841" s="7" t="inlineStr">
        <is>
          <t>Inodoros y urinarios</t>
        </is>
      </c>
      <c r="D841" s="5" t="inlineStr">
        <is>
          <t>Urinario de porcelana</t>
        </is>
      </c>
      <c r="E841" s="5" t="inlineStr"/>
      <c r="F841" s="5" t="inlineStr">
        <is>
          <t>Material retirado en almacén</t>
        </is>
      </c>
      <c r="G841" s="5" t="inlineStr">
        <is>
          <t>orinal, mingitorio, urinario</t>
        </is>
      </c>
      <c r="H841" s="7" t="inlineStr">
        <is>
          <t>unidad</t>
        </is>
      </c>
      <c r="I841" s="7" t="inlineStr">
        <is>
          <t>Instalaciones</t>
        </is>
      </c>
      <c r="J841" s="7" t="inlineStr">
        <is>
          <t>estandar</t>
        </is>
      </c>
      <c r="K841" s="7" t="inlineStr">
        <is>
          <t>importado</t>
        </is>
      </c>
      <c r="L841" s="7" t="inlineStr">
        <is>
          <t>Verificado</t>
        </is>
      </c>
      <c r="M841" s="8" t="n">
        <v>2</v>
      </c>
      <c r="N841" s="9" t="n">
        <v>6631.07</v>
      </c>
      <c r="O841" s="9" t="n">
        <v>4362</v>
      </c>
      <c r="P841" s="9" t="n">
        <v>21399.06</v>
      </c>
      <c r="Q841" s="7" t="inlineStr">
        <is>
          <t>Sí</t>
        </is>
      </c>
      <c r="R841" s="9">
        <f>IF(N841="","",IF(Q841="Sí",ROUND(N841/1.18,2),N841))</f>
        <v/>
      </c>
      <c r="S841" s="7" t="inlineStr">
        <is>
          <t>2026-09-09</t>
        </is>
      </c>
      <c r="T841" s="5" t="inlineStr">
        <is>
          <t>10 cotizaciones de proveedores</t>
        </is>
      </c>
    </row>
    <row r="842">
      <c r="A842" s="7" t="inlineStr">
        <is>
          <t>MAT-24-007</t>
        </is>
      </c>
      <c r="B842" s="7" t="inlineStr">
        <is>
          <t>Materiales</t>
        </is>
      </c>
      <c r="C842" s="7" t="inlineStr">
        <is>
          <t>Inodoros y urinarios</t>
        </is>
      </c>
      <c r="D842" s="5" t="inlineStr">
        <is>
          <t>Bidé</t>
        </is>
      </c>
      <c r="E842" s="5" t="inlineStr"/>
      <c r="F842" s="5" t="inlineStr">
        <is>
          <t>Material retirado en almacén</t>
        </is>
      </c>
      <c r="G842" s="5" t="inlineStr">
        <is>
          <t>bidé, bidet</t>
        </is>
      </c>
      <c r="H842" s="7" t="inlineStr">
        <is>
          <t>unidad</t>
        </is>
      </c>
      <c r="I842" s="7" t="inlineStr">
        <is>
          <t>Instalaciones</t>
        </is>
      </c>
      <c r="J842" s="7" t="inlineStr">
        <is>
          <t>estandar</t>
        </is>
      </c>
      <c r="K842" s="7" t="inlineStr">
        <is>
          <t>importado</t>
        </is>
      </c>
      <c r="L842" s="7" t="inlineStr">
        <is>
          <t>Verificado</t>
        </is>
      </c>
      <c r="M842" s="8" t="n">
        <v>2</v>
      </c>
      <c r="N842" s="9" t="n">
        <v>4967.5</v>
      </c>
      <c r="O842" s="9" t="n">
        <v>3998</v>
      </c>
      <c r="P842" s="9" t="n">
        <v>5937</v>
      </c>
      <c r="Q842" s="7" t="inlineStr">
        <is>
          <t>Sí</t>
        </is>
      </c>
      <c r="R842" s="9">
        <f>IF(N842="","",IF(Q842="Sí",ROUND(N842/1.18,2),N842))</f>
        <v/>
      </c>
      <c r="S842" s="7" t="inlineStr">
        <is>
          <t>2026-09-09</t>
        </is>
      </c>
      <c r="T842" s="5" t="inlineStr">
        <is>
          <t>2 cotizaciones de proveedores</t>
        </is>
      </c>
    </row>
    <row r="843">
      <c r="A843" s="7" t="inlineStr">
        <is>
          <t>MAT-24-008</t>
        </is>
      </c>
      <c r="B843" s="7" t="inlineStr">
        <is>
          <t>Materiales</t>
        </is>
      </c>
      <c r="C843" s="7" t="inlineStr">
        <is>
          <t>Inodoros y urinarios</t>
        </is>
      </c>
      <c r="D843" s="5" t="inlineStr">
        <is>
          <t>Kit de instalación de inodoro</t>
        </is>
      </c>
      <c r="E843" s="5" t="inlineStr">
        <is>
          <t>Lo que el plomero compra por cada aparato que monta</t>
        </is>
      </c>
      <c r="F843" s="5" t="inlineStr">
        <is>
          <t>Material retirado en almacén</t>
        </is>
      </c>
      <c r="G843" s="5" t="inlineStr">
        <is>
          <t>kit de instalación, cera y tornillos de inodoro</t>
        </is>
      </c>
      <c r="H843" s="7" t="inlineStr">
        <is>
          <t>juego</t>
        </is>
      </c>
      <c r="I843" s="7" t="inlineStr">
        <is>
          <t>Instalaciones</t>
        </is>
      </c>
      <c r="J843" s="7" t="inlineStr">
        <is>
          <t>estandar</t>
        </is>
      </c>
      <c r="K843" s="7" t="inlineStr">
        <is>
          <t>importado</t>
        </is>
      </c>
      <c r="L843" s="7" t="inlineStr">
        <is>
          <t>Verificado</t>
        </is>
      </c>
      <c r="M843" s="8" t="n">
        <v>1</v>
      </c>
      <c r="N843" s="9" t="n">
        <v>1773</v>
      </c>
      <c r="O843" s="9" t="n">
        <v>1773</v>
      </c>
      <c r="P843" s="9" t="n">
        <v>1773</v>
      </c>
      <c r="Q843" s="7" t="inlineStr">
        <is>
          <t>Sí</t>
        </is>
      </c>
      <c r="R843" s="9">
        <f>IF(N843="","",IF(Q843="Sí",ROUND(N843/1.18,2),N843))</f>
        <v/>
      </c>
      <c r="S843" s="7" t="inlineStr">
        <is>
          <t>2026-09-09</t>
        </is>
      </c>
      <c r="T843" s="5" t="inlineStr">
        <is>
          <t>1 cotización de proveedores</t>
        </is>
      </c>
    </row>
    <row r="844">
      <c r="A844" s="7" t="inlineStr">
        <is>
          <t>MAT-25-001</t>
        </is>
      </c>
      <c r="B844" s="7" t="inlineStr">
        <is>
          <t>Materiales</t>
        </is>
      </c>
      <c r="C844" s="7" t="inlineStr">
        <is>
          <t>Lavamanos y pedestales</t>
        </is>
      </c>
      <c r="D844" s="5" t="inlineStr">
        <is>
          <t>Lavamanos</t>
        </is>
      </c>
      <c r="E844" s="5" t="inlineStr"/>
      <c r="F844" s="5" t="inlineStr">
        <is>
          <t>Material retirado en almacén</t>
        </is>
      </c>
      <c r="G844" s="5" t="inlineStr">
        <is>
          <t>lavamanos, lavabo, lavatorio</t>
        </is>
      </c>
      <c r="H844" s="7" t="inlineStr">
        <is>
          <t>unidad</t>
        </is>
      </c>
      <c r="I844" s="7" t="inlineStr">
        <is>
          <t>Instalaciones</t>
        </is>
      </c>
      <c r="J844" s="7" t="inlineStr">
        <is>
          <t>estandar</t>
        </is>
      </c>
      <c r="K844" s="7" t="inlineStr">
        <is>
          <t>importado</t>
        </is>
      </c>
      <c r="L844" s="7" t="inlineStr">
        <is>
          <t>Verificado</t>
        </is>
      </c>
      <c r="M844" s="8" t="n">
        <v>1</v>
      </c>
      <c r="N844" s="9" t="n">
        <v>8402.389999999999</v>
      </c>
      <c r="O844" s="9" t="n">
        <v>5360.96</v>
      </c>
      <c r="P844" s="9" t="n">
        <v>17608.28</v>
      </c>
      <c r="Q844" s="7" t="inlineStr">
        <is>
          <t>Sí</t>
        </is>
      </c>
      <c r="R844" s="9">
        <f>IF(N844="","",IF(Q844="Sí",ROUND(N844/1.18,2),N844))</f>
        <v/>
      </c>
      <c r="S844" s="7" t="inlineStr">
        <is>
          <t>2026-09-09</t>
        </is>
      </c>
      <c r="T844" s="5" t="inlineStr">
        <is>
          <t>8 cotizaciones de proveedores</t>
        </is>
      </c>
      <c r="Y844" s="4" t="n">
        <v>170</v>
      </c>
      <c r="AK844" s="5" t="inlineStr">
        <is>
          <t>Largo (mm): 810 · Ancho (mm): 460</t>
        </is>
      </c>
    </row>
    <row r="845">
      <c r="A845" s="7" t="inlineStr">
        <is>
          <t>MAT-25-002</t>
        </is>
      </c>
      <c r="B845" s="7" t="inlineStr">
        <is>
          <t>Materiales</t>
        </is>
      </c>
      <c r="C845" s="7" t="inlineStr">
        <is>
          <t>Lavamanos y pedestales</t>
        </is>
      </c>
      <c r="D845" s="5" t="inlineStr">
        <is>
          <t>Lavamanos, de empotrar</t>
        </is>
      </c>
      <c r="E845" s="5" t="inlineStr"/>
      <c r="F845" s="5" t="inlineStr">
        <is>
          <t>Material retirado en almacén</t>
        </is>
      </c>
      <c r="G845" s="5" t="inlineStr">
        <is>
          <t>lavamanos, lavabo, lavatorio</t>
        </is>
      </c>
      <c r="H845" s="7" t="inlineStr">
        <is>
          <t>unidad</t>
        </is>
      </c>
      <c r="I845" s="7" t="inlineStr">
        <is>
          <t>Instalaciones</t>
        </is>
      </c>
      <c r="J845" s="7" t="inlineStr">
        <is>
          <t>estandar</t>
        </is>
      </c>
      <c r="K845" s="7" t="inlineStr">
        <is>
          <t>importado</t>
        </is>
      </c>
      <c r="L845" s="7" t="inlineStr">
        <is>
          <t>Verificado</t>
        </is>
      </c>
      <c r="M845" s="8" t="n">
        <v>2</v>
      </c>
      <c r="N845" s="9" t="n">
        <v>2751.32</v>
      </c>
      <c r="O845" s="9" t="n">
        <v>684.67</v>
      </c>
      <c r="P845" s="9" t="n">
        <v>8893.91</v>
      </c>
      <c r="Q845" s="7" t="inlineStr">
        <is>
          <t>Sí</t>
        </is>
      </c>
      <c r="R845" s="9">
        <f>IF(N845="","",IF(Q845="Sí",ROUND(N845/1.18,2),N845))</f>
        <v/>
      </c>
      <c r="S845" s="7" t="inlineStr">
        <is>
          <t>2026-09-09</t>
        </is>
      </c>
      <c r="T845" s="5" t="inlineStr">
        <is>
          <t>20 cotizaciones de proveedores</t>
        </is>
      </c>
      <c r="V845" s="4" t="inlineStr">
        <is>
          <t>empotrar</t>
        </is>
      </c>
      <c r="Y845" s="4" t="n">
        <v>175</v>
      </c>
    </row>
    <row r="846">
      <c r="A846" s="7" t="inlineStr">
        <is>
          <t>MAT-25-003</t>
        </is>
      </c>
      <c r="B846" s="7" t="inlineStr">
        <is>
          <t>Materiales</t>
        </is>
      </c>
      <c r="C846" s="7" t="inlineStr">
        <is>
          <t>Lavamanos y pedestales</t>
        </is>
      </c>
      <c r="D846" s="5" t="inlineStr">
        <is>
          <t>Lavamanos, de pared</t>
        </is>
      </c>
      <c r="E846" s="5" t="inlineStr"/>
      <c r="F846" s="5" t="inlineStr">
        <is>
          <t>Material retirado en almacén</t>
        </is>
      </c>
      <c r="G846" s="5" t="inlineStr">
        <is>
          <t>lavamanos, lavabo, lavatorio</t>
        </is>
      </c>
      <c r="H846" s="7" t="inlineStr">
        <is>
          <t>unidad</t>
        </is>
      </c>
      <c r="I846" s="7" t="inlineStr">
        <is>
          <t>Instalaciones</t>
        </is>
      </c>
      <c r="J846" s="7" t="inlineStr">
        <is>
          <t>estandar</t>
        </is>
      </c>
      <c r="K846" s="7" t="inlineStr">
        <is>
          <t>importado</t>
        </is>
      </c>
      <c r="L846" s="7" t="inlineStr">
        <is>
          <t>Verificado</t>
        </is>
      </c>
      <c r="M846" s="8" t="n">
        <v>1</v>
      </c>
      <c r="N846" s="9" t="n">
        <v>1995</v>
      </c>
      <c r="O846" s="9" t="n">
        <v>995</v>
      </c>
      <c r="P846" s="9" t="n">
        <v>9457</v>
      </c>
      <c r="Q846" s="7" t="inlineStr">
        <is>
          <t>Sí</t>
        </is>
      </c>
      <c r="R846" s="9">
        <f>IF(N846="","",IF(Q846="Sí",ROUND(N846/1.18,2),N846))</f>
        <v/>
      </c>
      <c r="S846" s="7" t="inlineStr">
        <is>
          <t>2026-09-09</t>
        </is>
      </c>
      <c r="T846" s="5" t="inlineStr">
        <is>
          <t>7 cotizaciones de proveedores</t>
        </is>
      </c>
      <c r="V846" s="4" t="inlineStr">
        <is>
          <t>pared</t>
        </is>
      </c>
      <c r="Y846" s="4" t="n">
        <v>160</v>
      </c>
      <c r="AK846" s="5" t="inlineStr">
        <is>
          <t>Largo (mm): 400</t>
        </is>
      </c>
    </row>
    <row r="847">
      <c r="A847" s="7" t="inlineStr">
        <is>
          <t>MAT-25-004</t>
        </is>
      </c>
      <c r="B847" s="7" t="inlineStr">
        <is>
          <t>Materiales</t>
        </is>
      </c>
      <c r="C847" s="7" t="inlineStr">
        <is>
          <t>Lavamanos y pedestales</t>
        </is>
      </c>
      <c r="D847" s="5" t="inlineStr">
        <is>
          <t>Lavamanos, de pedestal</t>
        </is>
      </c>
      <c r="E847" s="5" t="inlineStr"/>
      <c r="F847" s="5" t="inlineStr">
        <is>
          <t>Material retirado en almacén</t>
        </is>
      </c>
      <c r="G847" s="5" t="inlineStr">
        <is>
          <t>lavamanos, lavabo, lavatorio</t>
        </is>
      </c>
      <c r="H847" s="7" t="inlineStr">
        <is>
          <t>unidad</t>
        </is>
      </c>
      <c r="I847" s="7" t="inlineStr">
        <is>
          <t>Instalaciones</t>
        </is>
      </c>
      <c r="J847" s="7" t="inlineStr">
        <is>
          <t>estandar</t>
        </is>
      </c>
      <c r="K847" s="7" t="inlineStr">
        <is>
          <t>importado</t>
        </is>
      </c>
      <c r="L847" s="7" t="inlineStr">
        <is>
          <t>Verificado</t>
        </is>
      </c>
      <c r="M847" s="8" t="n">
        <v>3</v>
      </c>
      <c r="N847" s="9" t="n">
        <v>2592.42</v>
      </c>
      <c r="O847" s="9" t="n">
        <v>216</v>
      </c>
      <c r="P847" s="9" t="n">
        <v>17783.95</v>
      </c>
      <c r="Q847" s="7" t="inlineStr">
        <is>
          <t>Sí</t>
        </is>
      </c>
      <c r="R847" s="9">
        <f>IF(N847="","",IF(Q847="Sí",ROUND(N847/1.18,2),N847))</f>
        <v/>
      </c>
      <c r="S847" s="7" t="inlineStr">
        <is>
          <t>2026-09-09</t>
        </is>
      </c>
      <c r="T847" s="5" t="inlineStr">
        <is>
          <t>42 cotizaciones de proveedores</t>
        </is>
      </c>
      <c r="V847" s="4" t="inlineStr">
        <is>
          <t>pedestal</t>
        </is>
      </c>
      <c r="Y847" s="4" t="n">
        <v>110</v>
      </c>
      <c r="AK847" s="5" t="inlineStr">
        <is>
          <t>Agujeros: 1 · Largo (mm): 310</t>
        </is>
      </c>
    </row>
    <row r="848">
      <c r="A848" s="7" t="inlineStr">
        <is>
          <t>MAT-25-005</t>
        </is>
      </c>
      <c r="B848" s="7" t="inlineStr">
        <is>
          <t>Materiales</t>
        </is>
      </c>
      <c r="C848" s="7" t="inlineStr">
        <is>
          <t>Lavamanos y pedestales</t>
        </is>
      </c>
      <c r="D848" s="5" t="inlineStr">
        <is>
          <t>Lavamanos, de sobreponer</t>
        </is>
      </c>
      <c r="E848" s="5" t="inlineStr"/>
      <c r="F848" s="5" t="inlineStr">
        <is>
          <t>Material retirado en almacén</t>
        </is>
      </c>
      <c r="G848" s="5" t="inlineStr">
        <is>
          <t>lavamanos, lavabo, lavatorio</t>
        </is>
      </c>
      <c r="H848" s="7" t="inlineStr">
        <is>
          <t>unidad</t>
        </is>
      </c>
      <c r="I848" s="7" t="inlineStr">
        <is>
          <t>Instalaciones</t>
        </is>
      </c>
      <c r="J848" s="7" t="inlineStr">
        <is>
          <t>estandar</t>
        </is>
      </c>
      <c r="K848" s="7" t="inlineStr">
        <is>
          <t>importado</t>
        </is>
      </c>
      <c r="L848" s="7" t="inlineStr">
        <is>
          <t>Verificado</t>
        </is>
      </c>
      <c r="M848" s="8" t="n">
        <v>3</v>
      </c>
      <c r="N848" s="9" t="n">
        <v>3709.5</v>
      </c>
      <c r="O848" s="9" t="n">
        <v>1150</v>
      </c>
      <c r="P848" s="9" t="n">
        <v>13554.16</v>
      </c>
      <c r="Q848" s="7" t="inlineStr">
        <is>
          <t>Sí</t>
        </is>
      </c>
      <c r="R848" s="9">
        <f>IF(N848="","",IF(Q848="Sí",ROUND(N848/1.18,2),N848))</f>
        <v/>
      </c>
      <c r="S848" s="7" t="inlineStr">
        <is>
          <t>2026-09-09</t>
        </is>
      </c>
      <c r="T848" s="5" t="inlineStr">
        <is>
          <t>54 cotizaciones de proveedores</t>
        </is>
      </c>
      <c r="V848" s="4" t="inlineStr">
        <is>
          <t>sobreponer</t>
        </is>
      </c>
      <c r="AK848" s="5" t="inlineStr">
        <is>
          <t>Agujeros: 1</t>
        </is>
      </c>
    </row>
    <row r="849">
      <c r="A849" s="7" t="inlineStr">
        <is>
          <t>MAT-25-006</t>
        </is>
      </c>
      <c r="B849" s="7" t="inlineStr">
        <is>
          <t>Materiales</t>
        </is>
      </c>
      <c r="C849" s="7" t="inlineStr">
        <is>
          <t>Lavamanos y pedestales</t>
        </is>
      </c>
      <c r="D849" s="5" t="inlineStr">
        <is>
          <t>Pedestal para lavamanos</t>
        </is>
      </c>
      <c r="E849" s="5" t="inlineStr">
        <is>
          <t>Se compra aparte del lavamanos: son dos partidas</t>
        </is>
      </c>
      <c r="F849" s="5" t="inlineStr">
        <is>
          <t>Material retirado en almacén</t>
        </is>
      </c>
      <c r="G849" s="5" t="inlineStr">
        <is>
          <t>pedestal, pie de lavamanos</t>
        </is>
      </c>
      <c r="H849" s="7" t="inlineStr">
        <is>
          <t>unidad</t>
        </is>
      </c>
      <c r="I849" s="7" t="inlineStr">
        <is>
          <t>Instalaciones</t>
        </is>
      </c>
      <c r="J849" s="7" t="inlineStr">
        <is>
          <t>estandar</t>
        </is>
      </c>
      <c r="K849" s="7" t="inlineStr">
        <is>
          <t>importado</t>
        </is>
      </c>
      <c r="L849" s="7" t="inlineStr">
        <is>
          <t>Verificado</t>
        </is>
      </c>
      <c r="M849" s="8" t="n">
        <v>1</v>
      </c>
      <c r="N849" s="9" t="n">
        <v>2014.01</v>
      </c>
      <c r="O849" s="9" t="n">
        <v>891.27</v>
      </c>
      <c r="P849" s="9" t="n">
        <v>3334.17</v>
      </c>
      <c r="Q849" s="7" t="inlineStr">
        <is>
          <t>Sí</t>
        </is>
      </c>
      <c r="R849" s="9">
        <f>IF(N849="","",IF(Q849="Sí",ROUND(N849/1.18,2),N849))</f>
        <v/>
      </c>
      <c r="S849" s="7" t="inlineStr">
        <is>
          <t>2026-09-09</t>
        </is>
      </c>
      <c r="T849" s="5" t="inlineStr">
        <is>
          <t>17 cotizaciones de proveedores</t>
        </is>
      </c>
    </row>
    <row r="850">
      <c r="A850" s="7" t="inlineStr">
        <is>
          <t>MAT-25-007</t>
        </is>
      </c>
      <c r="B850" s="7" t="inlineStr">
        <is>
          <t>Materiales</t>
        </is>
      </c>
      <c r="C850" s="7" t="inlineStr">
        <is>
          <t>Lavamanos y pedestales</t>
        </is>
      </c>
      <c r="D850" s="5" t="inlineStr">
        <is>
          <t>Palometa para lavamanos</t>
        </is>
      </c>
      <c r="E850" s="5" t="inlineStr"/>
      <c r="F850" s="5" t="inlineStr">
        <is>
          <t>Material retirado en almacén</t>
        </is>
      </c>
      <c r="G850" s="5" t="inlineStr">
        <is>
          <t>palometa, soporte de lavamanos, escuadra</t>
        </is>
      </c>
      <c r="H850" s="7" t="inlineStr">
        <is>
          <t>unidad</t>
        </is>
      </c>
      <c r="I850" s="7" t="inlineStr">
        <is>
          <t>Instalaciones</t>
        </is>
      </c>
      <c r="J850" s="7" t="inlineStr">
        <is>
          <t>estandar</t>
        </is>
      </c>
      <c r="K850" s="7" t="inlineStr">
        <is>
          <t>importado</t>
        </is>
      </c>
      <c r="L850" s="7" t="inlineStr">
        <is>
          <t>Verificado</t>
        </is>
      </c>
      <c r="M850" s="8" t="n">
        <v>2</v>
      </c>
      <c r="N850" s="9" t="n">
        <v>80.59</v>
      </c>
      <c r="O850" s="9" t="n">
        <v>57.88</v>
      </c>
      <c r="P850" s="9" t="n">
        <v>189</v>
      </c>
      <c r="Q850" s="7" t="inlineStr">
        <is>
          <t>Sí</t>
        </is>
      </c>
      <c r="R850" s="9">
        <f>IF(N850="","",IF(Q850="Sí",ROUND(N850/1.18,2),N850))</f>
        <v/>
      </c>
      <c r="S850" s="7" t="inlineStr">
        <is>
          <t>2026-09-09</t>
        </is>
      </c>
      <c r="T850" s="5" t="inlineStr">
        <is>
          <t>7 cotizaciones de proveedores</t>
        </is>
      </c>
    </row>
    <row r="851">
      <c r="A851" s="7" t="inlineStr">
        <is>
          <t>MAT-25-008</t>
        </is>
      </c>
      <c r="B851" s="7" t="inlineStr">
        <is>
          <t>Materiales</t>
        </is>
      </c>
      <c r="C851" s="7" t="inlineStr">
        <is>
          <t>Lavamanos y pedestales</t>
        </is>
      </c>
      <c r="D851" s="5" t="inlineStr">
        <is>
          <t>Conector de desagüe para lavamanos</t>
        </is>
      </c>
      <c r="E851" s="5" t="inlineStr"/>
      <c r="F851" s="5" t="inlineStr">
        <is>
          <t>Material retirado en almacén</t>
        </is>
      </c>
      <c r="G851" s="5" t="inlineStr">
        <is>
          <t>conector, yee de desagüe</t>
        </is>
      </c>
      <c r="H851" s="7" t="inlineStr">
        <is>
          <t>unidad</t>
        </is>
      </c>
      <c r="I851" s="7" t="inlineStr">
        <is>
          <t>Instalaciones</t>
        </is>
      </c>
      <c r="J851" s="7" t="inlineStr">
        <is>
          <t>estandar</t>
        </is>
      </c>
      <c r="K851" s="7" t="inlineStr">
        <is>
          <t>importado</t>
        </is>
      </c>
      <c r="L851" s="7" t="inlineStr">
        <is>
          <t>Verificado</t>
        </is>
      </c>
      <c r="M851" s="8" t="n">
        <v>1</v>
      </c>
      <c r="N851" s="9" t="n">
        <v>255.94</v>
      </c>
      <c r="O851" s="9" t="n">
        <v>255.94</v>
      </c>
      <c r="P851" s="9" t="n">
        <v>255.94</v>
      </c>
      <c r="Q851" s="7" t="inlineStr">
        <is>
          <t>Sí</t>
        </is>
      </c>
      <c r="R851" s="9">
        <f>IF(N851="","",IF(Q851="Sí",ROUND(N851/1.18,2),N851))</f>
        <v/>
      </c>
      <c r="S851" s="7" t="inlineStr">
        <is>
          <t>2026-09-09</t>
        </is>
      </c>
      <c r="T851" s="5" t="inlineStr">
        <is>
          <t>1 cotización de proveedores</t>
        </is>
      </c>
    </row>
    <row r="852">
      <c r="A852" s="7" t="inlineStr">
        <is>
          <t>MAT-26-001</t>
        </is>
      </c>
      <c r="B852" s="7" t="inlineStr">
        <is>
          <t>Materiales</t>
        </is>
      </c>
      <c r="C852" s="7" t="inlineStr">
        <is>
          <t>Muebles y espejos de baño</t>
        </is>
      </c>
      <c r="D852" s="5" t="inlineStr">
        <is>
          <t>Mueble de baño</t>
        </is>
      </c>
      <c r="E852" s="5" t="inlineStr"/>
      <c r="F852" s="5" t="inlineStr">
        <is>
          <t>Material retirado en almacén</t>
        </is>
      </c>
      <c r="G852" s="5" t="inlineStr">
        <is>
          <t>mueble de baño, vanity, gabinete</t>
        </is>
      </c>
      <c r="H852" s="7" t="inlineStr">
        <is>
          <t>unidad</t>
        </is>
      </c>
      <c r="I852" s="7" t="inlineStr">
        <is>
          <t>Terminación de superficies</t>
        </is>
      </c>
      <c r="J852" s="7" t="inlineStr">
        <is>
          <t>estandar</t>
        </is>
      </c>
      <c r="K852" s="7" t="inlineStr">
        <is>
          <t>importado</t>
        </is>
      </c>
      <c r="L852" s="7" t="inlineStr">
        <is>
          <t>Verificado</t>
        </is>
      </c>
      <c r="M852" s="8" t="n">
        <v>2</v>
      </c>
      <c r="N852" s="9" t="n">
        <v>14668.75</v>
      </c>
      <c r="O852" s="9" t="n">
        <v>1140</v>
      </c>
      <c r="P852" s="9" t="n">
        <v>45479.87</v>
      </c>
      <c r="Q852" s="7" t="inlineStr">
        <is>
          <t>Sí</t>
        </is>
      </c>
      <c r="R852" s="9">
        <f>IF(N852="","",IF(Q852="Sí",ROUND(N852/1.18,2),N852))</f>
        <v/>
      </c>
      <c r="S852" s="7" t="inlineStr">
        <is>
          <t>2026-09-09</t>
        </is>
      </c>
      <c r="T852" s="5" t="inlineStr">
        <is>
          <t>48 cotizaciones de proveedores</t>
        </is>
      </c>
    </row>
    <row r="853">
      <c r="A853" s="7" t="inlineStr">
        <is>
          <t>MAT-26-002</t>
        </is>
      </c>
      <c r="B853" s="7" t="inlineStr">
        <is>
          <t>Materiales</t>
        </is>
      </c>
      <c r="C853" s="7" t="inlineStr">
        <is>
          <t>Muebles y espejos de baño</t>
        </is>
      </c>
      <c r="D853" s="5" t="inlineStr">
        <is>
          <t>Mueble de baño, de pared</t>
        </is>
      </c>
      <c r="E853" s="5" t="inlineStr"/>
      <c r="F853" s="5" t="inlineStr">
        <is>
          <t>Material retirado en almacén</t>
        </is>
      </c>
      <c r="G853" s="5" t="inlineStr">
        <is>
          <t>mueble de baño, vanity, gabinete</t>
        </is>
      </c>
      <c r="H853" s="7" t="inlineStr">
        <is>
          <t>unidad</t>
        </is>
      </c>
      <c r="I853" s="7" t="inlineStr">
        <is>
          <t>Terminación de superficies</t>
        </is>
      </c>
      <c r="J853" s="7" t="inlineStr">
        <is>
          <t>estandar</t>
        </is>
      </c>
      <c r="K853" s="7" t="inlineStr">
        <is>
          <t>importado</t>
        </is>
      </c>
      <c r="L853" s="7" t="inlineStr">
        <is>
          <t>Verificado</t>
        </is>
      </c>
      <c r="M853" s="8" t="n">
        <v>2</v>
      </c>
      <c r="N853" s="9" t="n">
        <v>17157.11</v>
      </c>
      <c r="O853" s="9" t="n">
        <v>5433.44</v>
      </c>
      <c r="P853" s="9" t="n">
        <v>48148.71</v>
      </c>
      <c r="Q853" s="7" t="inlineStr">
        <is>
          <t>Sí</t>
        </is>
      </c>
      <c r="R853" s="9">
        <f>IF(N853="","",IF(Q853="Sí",ROUND(N853/1.18,2),N853))</f>
        <v/>
      </c>
      <c r="S853" s="7" t="inlineStr">
        <is>
          <t>2026-09-09</t>
        </is>
      </c>
      <c r="T853" s="5" t="inlineStr">
        <is>
          <t>30 cotizaciones de proveedores</t>
        </is>
      </c>
      <c r="V853" s="4" t="inlineStr">
        <is>
          <t>pared</t>
        </is>
      </c>
    </row>
    <row r="854">
      <c r="A854" s="7" t="inlineStr">
        <is>
          <t>MAT-26-003</t>
        </is>
      </c>
      <c r="B854" s="7" t="inlineStr">
        <is>
          <t>Materiales</t>
        </is>
      </c>
      <c r="C854" s="7" t="inlineStr">
        <is>
          <t>Muebles y espejos de baño</t>
        </is>
      </c>
      <c r="D854" s="5" t="inlineStr">
        <is>
          <t>Mueble de baño, de piso</t>
        </is>
      </c>
      <c r="E854" s="5" t="inlineStr"/>
      <c r="F854" s="5" t="inlineStr">
        <is>
          <t>Material retirado en almacén</t>
        </is>
      </c>
      <c r="G854" s="5" t="inlineStr">
        <is>
          <t>mueble de baño, vanity, gabinete</t>
        </is>
      </c>
      <c r="H854" s="7" t="inlineStr">
        <is>
          <t>unidad</t>
        </is>
      </c>
      <c r="I854" s="7" t="inlineStr">
        <is>
          <t>Terminación de superficies</t>
        </is>
      </c>
      <c r="J854" s="7" t="inlineStr">
        <is>
          <t>estandar</t>
        </is>
      </c>
      <c r="K854" s="7" t="inlineStr">
        <is>
          <t>importado</t>
        </is>
      </c>
      <c r="L854" s="7" t="inlineStr">
        <is>
          <t>Verificado</t>
        </is>
      </c>
      <c r="M854" s="8" t="n">
        <v>2</v>
      </c>
      <c r="N854" s="9" t="n">
        <v>11418</v>
      </c>
      <c r="O854" s="9" t="n">
        <v>7012.5</v>
      </c>
      <c r="P854" s="9" t="n">
        <v>21825</v>
      </c>
      <c r="Q854" s="7" t="inlineStr">
        <is>
          <t>Sí</t>
        </is>
      </c>
      <c r="R854" s="9">
        <f>IF(N854="","",IF(Q854="Sí",ROUND(N854/1.18,2),N854))</f>
        <v/>
      </c>
      <c r="S854" s="7" t="inlineStr">
        <is>
          <t>2026-09-09</t>
        </is>
      </c>
      <c r="T854" s="5" t="inlineStr">
        <is>
          <t>15 cotizaciones de proveedores</t>
        </is>
      </c>
      <c r="V854" s="4" t="inlineStr">
        <is>
          <t>piso</t>
        </is>
      </c>
    </row>
    <row r="855">
      <c r="A855" s="7" t="inlineStr">
        <is>
          <t>MAT-26-004</t>
        </is>
      </c>
      <c r="B855" s="7" t="inlineStr">
        <is>
          <t>Materiales</t>
        </is>
      </c>
      <c r="C855" s="7" t="inlineStr">
        <is>
          <t>Muebles y espejos de baño</t>
        </is>
      </c>
      <c r="D855" s="5" t="inlineStr">
        <is>
          <t>Botiquín de baño</t>
        </is>
      </c>
      <c r="E855" s="5" t="inlineStr"/>
      <c r="F855" s="5" t="inlineStr">
        <is>
          <t>Material retirado en almacén</t>
        </is>
      </c>
      <c r="G855" s="5" t="inlineStr">
        <is>
          <t>botiquín, gabinete con espejo</t>
        </is>
      </c>
      <c r="H855" s="7" t="inlineStr">
        <is>
          <t>unidad</t>
        </is>
      </c>
      <c r="I855" s="7" t="inlineStr">
        <is>
          <t>Terminación de superficies</t>
        </is>
      </c>
      <c r="J855" s="7" t="inlineStr">
        <is>
          <t>estandar</t>
        </is>
      </c>
      <c r="K855" s="7" t="inlineStr">
        <is>
          <t>importado</t>
        </is>
      </c>
      <c r="L855" s="7" t="inlineStr">
        <is>
          <t>Verificado</t>
        </is>
      </c>
      <c r="M855" s="8" t="n">
        <v>3</v>
      </c>
      <c r="N855" s="9" t="n">
        <v>1547</v>
      </c>
      <c r="O855" s="9" t="n">
        <v>725.87</v>
      </c>
      <c r="P855" s="9" t="n">
        <v>6543.83</v>
      </c>
      <c r="Q855" s="7" t="inlineStr">
        <is>
          <t>Sí</t>
        </is>
      </c>
      <c r="R855" s="9">
        <f>IF(N855="","",IF(Q855="Sí",ROUND(N855/1.18,2),N855))</f>
        <v/>
      </c>
      <c r="S855" s="7" t="inlineStr">
        <is>
          <t>2026-09-09</t>
        </is>
      </c>
      <c r="T855" s="5" t="inlineStr">
        <is>
          <t>19 cotizaciones de proveedores</t>
        </is>
      </c>
      <c r="Y855" s="4" t="n">
        <v>120</v>
      </c>
      <c r="AK855" s="5" t="inlineStr">
        <is>
          <t>Largo (mm): 300</t>
        </is>
      </c>
    </row>
    <row r="856">
      <c r="A856" s="7" t="inlineStr">
        <is>
          <t>MAT-26-005</t>
        </is>
      </c>
      <c r="B856" s="7" t="inlineStr">
        <is>
          <t>Materiales</t>
        </is>
      </c>
      <c r="C856" s="7" t="inlineStr">
        <is>
          <t>Muebles y espejos de baño</t>
        </is>
      </c>
      <c r="D856" s="5" t="inlineStr">
        <is>
          <t>Botiquín de baño, con luz LED</t>
        </is>
      </c>
      <c r="E856" s="5" t="inlineStr"/>
      <c r="F856" s="5" t="inlineStr">
        <is>
          <t>Material retirado en almacén</t>
        </is>
      </c>
      <c r="G856" s="5" t="inlineStr">
        <is>
          <t>botiquín, gabinete con espejo</t>
        </is>
      </c>
      <c r="H856" s="7" t="inlineStr">
        <is>
          <t>unidad</t>
        </is>
      </c>
      <c r="I856" s="7" t="inlineStr">
        <is>
          <t>Terminación de superficies</t>
        </is>
      </c>
      <c r="J856" s="7" t="inlineStr">
        <is>
          <t>estandar</t>
        </is>
      </c>
      <c r="K856" s="7" t="inlineStr">
        <is>
          <t>importado</t>
        </is>
      </c>
      <c r="L856" s="7" t="inlineStr">
        <is>
          <t>Verificado</t>
        </is>
      </c>
      <c r="M856" s="8" t="n">
        <v>1</v>
      </c>
      <c r="N856" s="9" t="n">
        <v>15456.85</v>
      </c>
      <c r="O856" s="9" t="n">
        <v>10320.96</v>
      </c>
      <c r="P856" s="9" t="n">
        <v>24256.84</v>
      </c>
      <c r="Q856" s="7" t="inlineStr">
        <is>
          <t>Sí</t>
        </is>
      </c>
      <c r="R856" s="9">
        <f>IF(N856="","",IF(Q856="Sí",ROUND(N856/1.18,2),N856))</f>
        <v/>
      </c>
      <c r="S856" s="7" t="inlineStr">
        <is>
          <t>2026-09-09</t>
        </is>
      </c>
      <c r="T856" s="5" t="inlineStr">
        <is>
          <t>10 cotizaciones de proveedores</t>
        </is>
      </c>
      <c r="AK856" s="5" t="inlineStr">
        <is>
          <t>Luz: led</t>
        </is>
      </c>
    </row>
    <row r="857">
      <c r="A857" s="7" t="inlineStr">
        <is>
          <t>MAT-26-006</t>
        </is>
      </c>
      <c r="B857" s="7" t="inlineStr">
        <is>
          <t>Materiales</t>
        </is>
      </c>
      <c r="C857" s="7" t="inlineStr">
        <is>
          <t>Muebles y espejos de baño</t>
        </is>
      </c>
      <c r="D857" s="5" t="inlineStr">
        <is>
          <t>Espejo de baño</t>
        </is>
      </c>
      <c r="E857" s="5" t="inlineStr"/>
      <c r="F857" s="5" t="inlineStr">
        <is>
          <t>Material retirado en almacén</t>
        </is>
      </c>
      <c r="G857" s="5" t="inlineStr">
        <is>
          <t>espejo de baño</t>
        </is>
      </c>
      <c r="H857" s="7" t="inlineStr">
        <is>
          <t>unidad</t>
        </is>
      </c>
      <c r="I857" s="7" t="inlineStr">
        <is>
          <t>Terminación de superficies</t>
        </is>
      </c>
      <c r="J857" s="7" t="inlineStr">
        <is>
          <t>estandar</t>
        </is>
      </c>
      <c r="K857" s="7" t="inlineStr">
        <is>
          <t>importado</t>
        </is>
      </c>
      <c r="L857" s="7" t="inlineStr">
        <is>
          <t>Verificado</t>
        </is>
      </c>
      <c r="M857" s="8" t="n">
        <v>2</v>
      </c>
      <c r="N857" s="9" t="n">
        <v>1345.54</v>
      </c>
      <c r="O857" s="9" t="n">
        <v>665</v>
      </c>
      <c r="P857" s="9" t="n">
        <v>10672.33</v>
      </c>
      <c r="Q857" s="7" t="inlineStr">
        <is>
          <t>Sí</t>
        </is>
      </c>
      <c r="R857" s="9">
        <f>IF(N857="","",IF(Q857="Sí",ROUND(N857/1.18,2),N857))</f>
        <v/>
      </c>
      <c r="S857" s="7" t="inlineStr">
        <is>
          <t>2026-09-09</t>
        </is>
      </c>
      <c r="T857" s="5" t="inlineStr">
        <is>
          <t>25 cotizaciones de proveedores</t>
        </is>
      </c>
    </row>
    <row r="858">
      <c r="A858" s="7" t="inlineStr">
        <is>
          <t>MAT-26-007</t>
        </is>
      </c>
      <c r="B858" s="7" t="inlineStr">
        <is>
          <t>Materiales</t>
        </is>
      </c>
      <c r="C858" s="7" t="inlineStr">
        <is>
          <t>Muebles y espejos de baño</t>
        </is>
      </c>
      <c r="D858" s="5" t="inlineStr">
        <is>
          <t>Espejo de baño, con luz LED</t>
        </is>
      </c>
      <c r="E858" s="5" t="inlineStr"/>
      <c r="F858" s="5" t="inlineStr">
        <is>
          <t>Material retirado en almacén</t>
        </is>
      </c>
      <c r="G858" s="5" t="inlineStr">
        <is>
          <t>espejo de baño</t>
        </is>
      </c>
      <c r="H858" s="7" t="inlineStr">
        <is>
          <t>unidad</t>
        </is>
      </c>
      <c r="I858" s="7" t="inlineStr">
        <is>
          <t>Terminación de superficies</t>
        </is>
      </c>
      <c r="J858" s="7" t="inlineStr">
        <is>
          <t>estandar</t>
        </is>
      </c>
      <c r="K858" s="7" t="inlineStr">
        <is>
          <t>importado</t>
        </is>
      </c>
      <c r="L858" s="7" t="inlineStr">
        <is>
          <t>Verificado</t>
        </is>
      </c>
      <c r="M858" s="8" t="n">
        <v>2</v>
      </c>
      <c r="N858" s="9" t="n">
        <v>5267.25</v>
      </c>
      <c r="O858" s="9" t="n">
        <v>1795</v>
      </c>
      <c r="P858" s="9" t="n">
        <v>14235.83</v>
      </c>
      <c r="Q858" s="7" t="inlineStr">
        <is>
          <t>Sí</t>
        </is>
      </c>
      <c r="R858" s="9">
        <f>IF(N858="","",IF(Q858="Sí",ROUND(N858/1.18,2),N858))</f>
        <v/>
      </c>
      <c r="S858" s="7" t="inlineStr">
        <is>
          <t>2026-09-09</t>
        </is>
      </c>
      <c r="T858" s="5" t="inlineStr">
        <is>
          <t>15 cotizaciones de proveedores</t>
        </is>
      </c>
      <c r="AK858" s="5" t="inlineStr">
        <is>
          <t>Luz: led</t>
        </is>
      </c>
    </row>
    <row r="859">
      <c r="A859" s="7" t="inlineStr">
        <is>
          <t>MAT-26-008</t>
        </is>
      </c>
      <c r="B859" s="7" t="inlineStr">
        <is>
          <t>Materiales</t>
        </is>
      </c>
      <c r="C859" s="7" t="inlineStr">
        <is>
          <t>Muebles y espejos de baño</t>
        </is>
      </c>
      <c r="D859" s="5" t="inlineStr">
        <is>
          <t>Cabina o panel de ducha</t>
        </is>
      </c>
      <c r="E859" s="5" t="inlineStr"/>
      <c r="F859" s="5" t="inlineStr">
        <is>
          <t>Material retirado en almacén</t>
        </is>
      </c>
      <c r="G859" s="5" t="inlineStr">
        <is>
          <t>cabina de ducha, mampara, panel de ducha</t>
        </is>
      </c>
      <c r="H859" s="7" t="inlineStr">
        <is>
          <t>unidad</t>
        </is>
      </c>
      <c r="I859" s="7" t="inlineStr">
        <is>
          <t>Terminación de superficies</t>
        </is>
      </c>
      <c r="J859" s="7" t="inlineStr">
        <is>
          <t>estandar</t>
        </is>
      </c>
      <c r="K859" s="7" t="inlineStr">
        <is>
          <t>importado</t>
        </is>
      </c>
      <c r="L859" s="7" t="inlineStr">
        <is>
          <t>Verificado</t>
        </is>
      </c>
      <c r="M859" s="8" t="n">
        <v>1</v>
      </c>
      <c r="N859" s="9" t="n">
        <v>4415</v>
      </c>
      <c r="O859" s="9" t="n">
        <v>3118.5</v>
      </c>
      <c r="P859" s="9" t="n">
        <v>6079</v>
      </c>
      <c r="Q859" s="7" t="inlineStr">
        <is>
          <t>Sí</t>
        </is>
      </c>
      <c r="R859" s="9">
        <f>IF(N859="","",IF(Q859="Sí",ROUND(N859/1.18,2),N859))</f>
        <v/>
      </c>
      <c r="S859" s="7" t="inlineStr">
        <is>
          <t>2026-09-09</t>
        </is>
      </c>
      <c r="T859" s="5" t="inlineStr">
        <is>
          <t>12 cotizaciones de proveedores</t>
        </is>
      </c>
    </row>
    <row r="860">
      <c r="A860" s="7" t="inlineStr">
        <is>
          <t>MAT-27-001</t>
        </is>
      </c>
      <c r="B860" s="7" t="inlineStr">
        <is>
          <t>Materiales</t>
        </is>
      </c>
      <c r="C860" s="7" t="inlineStr">
        <is>
          <t>Accesorios de baño</t>
        </is>
      </c>
      <c r="D860" s="5" t="inlineStr">
        <is>
          <t>Barra de seguridad, abatible, 20 cm</t>
        </is>
      </c>
      <c r="E860" s="5" t="inlineStr">
        <is>
          <t>Herraje de accesibilidad. Su anclaje va contra el muro, no contra la cerámica</t>
        </is>
      </c>
      <c r="F860" s="5" t="inlineStr">
        <is>
          <t>Material retirado en almacén</t>
        </is>
      </c>
      <c r="G860" s="5" t="inlineStr">
        <is>
          <t>barra de seguridad, agarradera, accesibilidad</t>
        </is>
      </c>
      <c r="H860" s="7" t="inlineStr">
        <is>
          <t>unidad</t>
        </is>
      </c>
      <c r="I860" s="7" t="inlineStr">
        <is>
          <t>Terminación de superficies</t>
        </is>
      </c>
      <c r="J860" s="7" t="inlineStr">
        <is>
          <t>estandar</t>
        </is>
      </c>
      <c r="K860" s="7" t="inlineStr">
        <is>
          <t>importado</t>
        </is>
      </c>
      <c r="L860" s="7" t="inlineStr">
        <is>
          <t>Verificado</t>
        </is>
      </c>
      <c r="M860" s="8" t="n">
        <v>1</v>
      </c>
      <c r="N860" s="9" t="n">
        <v>2439</v>
      </c>
      <c r="O860" s="9" t="n">
        <v>2439</v>
      </c>
      <c r="P860" s="9" t="n">
        <v>2439</v>
      </c>
      <c r="Q860" s="7" t="inlineStr">
        <is>
          <t>Sí</t>
        </is>
      </c>
      <c r="R860" s="9">
        <f>IF(N860="","",IF(Q860="Sí",ROUND(N860/1.18,2),N860))</f>
        <v/>
      </c>
      <c r="S860" s="7" t="inlineStr">
        <is>
          <t>2026-09-09</t>
        </is>
      </c>
      <c r="T860" s="5" t="inlineStr">
        <is>
          <t>1 cotización de proveedores</t>
        </is>
      </c>
      <c r="U860" s="4" t="inlineStr">
        <is>
          <t>abatible</t>
        </is>
      </c>
      <c r="X860" s="4" t="n">
        <v>20</v>
      </c>
    </row>
    <row r="861">
      <c r="A861" s="7" t="inlineStr">
        <is>
          <t>MAT-27-002</t>
        </is>
      </c>
      <c r="B861" s="7" t="inlineStr">
        <is>
          <t>Materiales</t>
        </is>
      </c>
      <c r="C861" s="7" t="inlineStr">
        <is>
          <t>Accesorios de baño</t>
        </is>
      </c>
      <c r="D861" s="5" t="inlineStr">
        <is>
          <t>Barra de seguridad, curva</t>
        </is>
      </c>
      <c r="E861" s="5" t="inlineStr">
        <is>
          <t>Herraje de accesibilidad. Su anclaje va contra el muro, no contra la cerámica</t>
        </is>
      </c>
      <c r="F861" s="5" t="inlineStr">
        <is>
          <t>Material retirado en almacén</t>
        </is>
      </c>
      <c r="G861" s="5" t="inlineStr">
        <is>
          <t>barra de seguridad, agarradera, accesibilidad</t>
        </is>
      </c>
      <c r="H861" s="7" t="inlineStr">
        <is>
          <t>unidad</t>
        </is>
      </c>
      <c r="I861" s="7" t="inlineStr">
        <is>
          <t>Terminación de superficies</t>
        </is>
      </c>
      <c r="J861" s="7" t="inlineStr">
        <is>
          <t>estandar</t>
        </is>
      </c>
      <c r="K861" s="7" t="inlineStr">
        <is>
          <t>importado</t>
        </is>
      </c>
      <c r="L861" s="7" t="inlineStr">
        <is>
          <t>Verificado</t>
        </is>
      </c>
      <c r="M861" s="8" t="n">
        <v>1</v>
      </c>
      <c r="N861" s="9" t="n">
        <v>1416.67</v>
      </c>
      <c r="O861" s="9" t="n">
        <v>1416.67</v>
      </c>
      <c r="P861" s="9" t="n">
        <v>1416.67</v>
      </c>
      <c r="Q861" s="7" t="inlineStr">
        <is>
          <t>Sí</t>
        </is>
      </c>
      <c r="R861" s="9">
        <f>IF(N861="","",IF(Q861="Sí",ROUND(N861/1.18,2),N861))</f>
        <v/>
      </c>
      <c r="S861" s="7" t="inlineStr">
        <is>
          <t>2026-09-09</t>
        </is>
      </c>
      <c r="T861" s="5" t="inlineStr">
        <is>
          <t>1 cotización de proveedores</t>
        </is>
      </c>
      <c r="U861" s="4" t="inlineStr">
        <is>
          <t>curva</t>
        </is>
      </c>
    </row>
    <row r="862">
      <c r="A862" s="7" t="inlineStr">
        <is>
          <t>MAT-27-003</t>
        </is>
      </c>
      <c r="B862" s="7" t="inlineStr">
        <is>
          <t>Materiales</t>
        </is>
      </c>
      <c r="C862" s="7" t="inlineStr">
        <is>
          <t>Accesorios de baño</t>
        </is>
      </c>
      <c r="D862" s="5" t="inlineStr">
        <is>
          <t>Barra de seguridad, en L, 30 cm</t>
        </is>
      </c>
      <c r="E862" s="5" t="inlineStr">
        <is>
          <t>Herraje de accesibilidad. Su anclaje va contra el muro, no contra la cerámica</t>
        </is>
      </c>
      <c r="F862" s="5" t="inlineStr">
        <is>
          <t>Material retirado en almacén</t>
        </is>
      </c>
      <c r="G862" s="5" t="inlineStr">
        <is>
          <t>barra de seguridad, agarradera, accesibilidad</t>
        </is>
      </c>
      <c r="H862" s="7" t="inlineStr">
        <is>
          <t>unidad</t>
        </is>
      </c>
      <c r="I862" s="7" t="inlineStr">
        <is>
          <t>Terminación de superficies</t>
        </is>
      </c>
      <c r="J862" s="7" t="inlineStr">
        <is>
          <t>estandar</t>
        </is>
      </c>
      <c r="K862" s="7" t="inlineStr">
        <is>
          <t>importado</t>
        </is>
      </c>
      <c r="L862" s="7" t="inlineStr">
        <is>
          <t>Verificado</t>
        </is>
      </c>
      <c r="M862" s="8" t="n">
        <v>1</v>
      </c>
      <c r="N862" s="9" t="n">
        <v>1200</v>
      </c>
      <c r="O862" s="9" t="n">
        <v>1200</v>
      </c>
      <c r="P862" s="9" t="n">
        <v>1200</v>
      </c>
      <c r="Q862" s="7" t="inlineStr">
        <is>
          <t>Sí</t>
        </is>
      </c>
      <c r="R862" s="9">
        <f>IF(N862="","",IF(Q862="Sí",ROUND(N862/1.18,2),N862))</f>
        <v/>
      </c>
      <c r="S862" s="7" t="inlineStr">
        <is>
          <t>2026-09-09</t>
        </is>
      </c>
      <c r="T862" s="5" t="inlineStr">
        <is>
          <t>1 cotización de proveedores</t>
        </is>
      </c>
      <c r="U862" s="4" t="inlineStr">
        <is>
          <t>en L</t>
        </is>
      </c>
      <c r="X862" s="4" t="n">
        <v>30</v>
      </c>
    </row>
    <row r="863">
      <c r="A863" s="7" t="inlineStr">
        <is>
          <t>MAT-27-004</t>
        </is>
      </c>
      <c r="B863" s="7" t="inlineStr">
        <is>
          <t>Materiales</t>
        </is>
      </c>
      <c r="C863" s="7" t="inlineStr">
        <is>
          <t>Accesorios de baño</t>
        </is>
      </c>
      <c r="D863" s="5" t="inlineStr">
        <is>
          <t>Barra de seguridad, en L, 45 cm</t>
        </is>
      </c>
      <c r="E863" s="5" t="inlineStr">
        <is>
          <t>Herraje de accesibilidad. Su anclaje va contra el muro, no contra la cerámica</t>
        </is>
      </c>
      <c r="F863" s="5" t="inlineStr">
        <is>
          <t>Material retirado en almacén</t>
        </is>
      </c>
      <c r="G863" s="5" t="inlineStr">
        <is>
          <t>barra de seguridad, agarradera, accesibilidad</t>
        </is>
      </c>
      <c r="H863" s="7" t="inlineStr">
        <is>
          <t>unidad</t>
        </is>
      </c>
      <c r="I863" s="7" t="inlineStr">
        <is>
          <t>Terminación de superficies</t>
        </is>
      </c>
      <c r="J863" s="7" t="inlineStr">
        <is>
          <t>estandar</t>
        </is>
      </c>
      <c r="K863" s="7" t="inlineStr">
        <is>
          <t>importado</t>
        </is>
      </c>
      <c r="L863" s="7" t="inlineStr">
        <is>
          <t>Verificado</t>
        </is>
      </c>
      <c r="M863" s="8" t="n">
        <v>1</v>
      </c>
      <c r="N863" s="9" t="n">
        <v>925</v>
      </c>
      <c r="O863" s="9" t="n">
        <v>925</v>
      </c>
      <c r="P863" s="9" t="n">
        <v>925</v>
      </c>
      <c r="Q863" s="7" t="inlineStr">
        <is>
          <t>Sí</t>
        </is>
      </c>
      <c r="R863" s="9">
        <f>IF(N863="","",IF(Q863="Sí",ROUND(N863/1.18,2),N863))</f>
        <v/>
      </c>
      <c r="S863" s="7" t="inlineStr">
        <is>
          <t>2026-09-09</t>
        </is>
      </c>
      <c r="T863" s="5" t="inlineStr">
        <is>
          <t>1 cotización de proveedores</t>
        </is>
      </c>
      <c r="U863" s="4" t="inlineStr">
        <is>
          <t>en L</t>
        </is>
      </c>
      <c r="X863" s="4" t="n">
        <v>45</v>
      </c>
    </row>
    <row r="864">
      <c r="A864" s="7" t="inlineStr">
        <is>
          <t>MAT-27-005</t>
        </is>
      </c>
      <c r="B864" s="7" t="inlineStr">
        <is>
          <t>Materiales</t>
        </is>
      </c>
      <c r="C864" s="7" t="inlineStr">
        <is>
          <t>Accesorios de baño</t>
        </is>
      </c>
      <c r="D864" s="5" t="inlineStr">
        <is>
          <t>Barra de seguridad, en L, 55 cm</t>
        </is>
      </c>
      <c r="E864" s="5" t="inlineStr">
        <is>
          <t>Herraje de accesibilidad. Su anclaje va contra el muro, no contra la cerámica</t>
        </is>
      </c>
      <c r="F864" s="5" t="inlineStr">
        <is>
          <t>Material retirado en almacén</t>
        </is>
      </c>
      <c r="G864" s="5" t="inlineStr">
        <is>
          <t>barra de seguridad, agarradera, accesibilidad</t>
        </is>
      </c>
      <c r="H864" s="7" t="inlineStr">
        <is>
          <t>unidad</t>
        </is>
      </c>
      <c r="I864" s="7" t="inlineStr">
        <is>
          <t>Terminación de superficies</t>
        </is>
      </c>
      <c r="J864" s="7" t="inlineStr">
        <is>
          <t>estandar</t>
        </is>
      </c>
      <c r="K864" s="7" t="inlineStr">
        <is>
          <t>importado</t>
        </is>
      </c>
      <c r="L864" s="7" t="inlineStr">
        <is>
          <t>Verificado</t>
        </is>
      </c>
      <c r="M864" s="8" t="n">
        <v>1</v>
      </c>
      <c r="N864" s="9" t="n">
        <v>2619</v>
      </c>
      <c r="O864" s="9" t="n">
        <v>2619</v>
      </c>
      <c r="P864" s="9" t="n">
        <v>2619</v>
      </c>
      <c r="Q864" s="7" t="inlineStr">
        <is>
          <t>Sí</t>
        </is>
      </c>
      <c r="R864" s="9">
        <f>IF(N864="","",IF(Q864="Sí",ROUND(N864/1.18,2),N864))</f>
        <v/>
      </c>
      <c r="S864" s="7" t="inlineStr">
        <is>
          <t>2026-09-09</t>
        </is>
      </c>
      <c r="T864" s="5" t="inlineStr">
        <is>
          <t>1 cotización de proveedores</t>
        </is>
      </c>
      <c r="U864" s="4" t="inlineStr">
        <is>
          <t>en L</t>
        </is>
      </c>
      <c r="X864" s="4" t="n">
        <v>55</v>
      </c>
    </row>
    <row r="865">
      <c r="A865" s="7" t="inlineStr">
        <is>
          <t>MAT-27-006</t>
        </is>
      </c>
      <c r="B865" s="7" t="inlineStr">
        <is>
          <t>Materiales</t>
        </is>
      </c>
      <c r="C865" s="7" t="inlineStr">
        <is>
          <t>Accesorios de baño</t>
        </is>
      </c>
      <c r="D865" s="5" t="inlineStr">
        <is>
          <t>Barra de seguridad, en L, 75 cm</t>
        </is>
      </c>
      <c r="E865" s="5" t="inlineStr">
        <is>
          <t>Herraje de accesibilidad. Su anclaje va contra el muro, no contra la cerámica</t>
        </is>
      </c>
      <c r="F865" s="5" t="inlineStr">
        <is>
          <t>Material retirado en almacén</t>
        </is>
      </c>
      <c r="G865" s="5" t="inlineStr">
        <is>
          <t>barra de seguridad, agarradera, accesibilidad</t>
        </is>
      </c>
      <c r="H865" s="7" t="inlineStr">
        <is>
          <t>unidad</t>
        </is>
      </c>
      <c r="I865" s="7" t="inlineStr">
        <is>
          <t>Terminación de superficies</t>
        </is>
      </c>
      <c r="J865" s="7" t="inlineStr">
        <is>
          <t>estandar</t>
        </is>
      </c>
      <c r="K865" s="7" t="inlineStr">
        <is>
          <t>importado</t>
        </is>
      </c>
      <c r="L865" s="7" t="inlineStr">
        <is>
          <t>Verificado</t>
        </is>
      </c>
      <c r="M865" s="8" t="n">
        <v>1</v>
      </c>
      <c r="N865" s="9" t="n">
        <v>6294</v>
      </c>
      <c r="O865" s="9" t="n">
        <v>6294</v>
      </c>
      <c r="P865" s="9" t="n">
        <v>6294</v>
      </c>
      <c r="Q865" s="7" t="inlineStr">
        <is>
          <t>Sí</t>
        </is>
      </c>
      <c r="R865" s="9">
        <f>IF(N865="","",IF(Q865="Sí",ROUND(N865/1.18,2),N865))</f>
        <v/>
      </c>
      <c r="S865" s="7" t="inlineStr">
        <is>
          <t>2026-09-09</t>
        </is>
      </c>
      <c r="T865" s="5" t="inlineStr">
        <is>
          <t>1 cotización de proveedores</t>
        </is>
      </c>
      <c r="U865" s="4" t="inlineStr">
        <is>
          <t>en L</t>
        </is>
      </c>
      <c r="X865" s="4" t="n">
        <v>75</v>
      </c>
    </row>
    <row r="866">
      <c r="A866" s="7" t="inlineStr">
        <is>
          <t>MAT-27-007</t>
        </is>
      </c>
      <c r="B866" s="7" t="inlineStr">
        <is>
          <t>Materiales</t>
        </is>
      </c>
      <c r="C866" s="7" t="inlineStr">
        <is>
          <t>Accesorios de baño</t>
        </is>
      </c>
      <c r="D866" s="5" t="inlineStr">
        <is>
          <t>Barra de seguridad, recta</t>
        </is>
      </c>
      <c r="E866" s="5" t="inlineStr">
        <is>
          <t>Herraje de accesibilidad. Su anclaje va contra el muro, no contra la cerámica</t>
        </is>
      </c>
      <c r="F866" s="5" t="inlineStr">
        <is>
          <t>Material retirado en almacén</t>
        </is>
      </c>
      <c r="G866" s="5" t="inlineStr">
        <is>
          <t>barra de seguridad, agarradera, accesibilidad</t>
        </is>
      </c>
      <c r="H866" s="7" t="inlineStr">
        <is>
          <t>unidad</t>
        </is>
      </c>
      <c r="I866" s="7" t="inlineStr">
        <is>
          <t>Terminación de superficies</t>
        </is>
      </c>
      <c r="J866" s="7" t="inlineStr">
        <is>
          <t>estandar</t>
        </is>
      </c>
      <c r="K866" s="7" t="inlineStr">
        <is>
          <t>importado</t>
        </is>
      </c>
      <c r="L866" s="7" t="inlineStr">
        <is>
          <t>Verificado</t>
        </is>
      </c>
      <c r="M866" s="8" t="n">
        <v>1</v>
      </c>
      <c r="N866" s="9" t="n">
        <v>5259.02</v>
      </c>
      <c r="O866" s="9" t="n">
        <v>3022.13</v>
      </c>
      <c r="P866" s="9" t="n">
        <v>7495.91</v>
      </c>
      <c r="Q866" s="7" t="inlineStr">
        <is>
          <t>Sí</t>
        </is>
      </c>
      <c r="R866" s="9">
        <f>IF(N866="","",IF(Q866="Sí",ROUND(N866/1.18,2),N866))</f>
        <v/>
      </c>
      <c r="S866" s="7" t="inlineStr">
        <is>
          <t>2026-09-09</t>
        </is>
      </c>
      <c r="T866" s="5" t="inlineStr">
        <is>
          <t>2 cotizaciones de proveedores</t>
        </is>
      </c>
      <c r="U866" s="4" t="inlineStr">
        <is>
          <t>recta</t>
        </is>
      </c>
    </row>
    <row r="867">
      <c r="A867" s="7" t="inlineStr">
        <is>
          <t>MAT-27-008</t>
        </is>
      </c>
      <c r="B867" s="7" t="inlineStr">
        <is>
          <t>Materiales</t>
        </is>
      </c>
      <c r="C867" s="7" t="inlineStr">
        <is>
          <t>Accesorios de baño</t>
        </is>
      </c>
      <c r="D867" s="5" t="inlineStr">
        <is>
          <t>Barra de seguridad, recta, 105 cm</t>
        </is>
      </c>
      <c r="E867" s="5" t="inlineStr">
        <is>
          <t>Herraje de accesibilidad. Su anclaje va contra el muro, no contra la cerámica</t>
        </is>
      </c>
      <c r="F867" s="5" t="inlineStr">
        <is>
          <t>Material retirado en almacén</t>
        </is>
      </c>
      <c r="G867" s="5" t="inlineStr">
        <is>
          <t>barra de seguridad, agarradera, accesibilidad</t>
        </is>
      </c>
      <c r="H867" s="7" t="inlineStr">
        <is>
          <t>unidad</t>
        </is>
      </c>
      <c r="I867" s="7" t="inlineStr">
        <is>
          <t>Terminación de superficies</t>
        </is>
      </c>
      <c r="J867" s="7" t="inlineStr">
        <is>
          <t>estandar</t>
        </is>
      </c>
      <c r="K867" s="7" t="inlineStr">
        <is>
          <t>importado</t>
        </is>
      </c>
      <c r="L867" s="7" t="inlineStr">
        <is>
          <t>Verificado</t>
        </is>
      </c>
      <c r="M867" s="8" t="n">
        <v>1</v>
      </c>
      <c r="N867" s="9" t="n">
        <v>2750</v>
      </c>
      <c r="O867" s="9" t="n">
        <v>2750</v>
      </c>
      <c r="P867" s="9" t="n">
        <v>2750</v>
      </c>
      <c r="Q867" s="7" t="inlineStr">
        <is>
          <t>Sí</t>
        </is>
      </c>
      <c r="R867" s="9">
        <f>IF(N867="","",IF(Q867="Sí",ROUND(N867/1.18,2),N867))</f>
        <v/>
      </c>
      <c r="S867" s="7" t="inlineStr">
        <is>
          <t>2026-09-09</t>
        </is>
      </c>
      <c r="T867" s="5" t="inlineStr">
        <is>
          <t>1 cotización de proveedores</t>
        </is>
      </c>
      <c r="U867" s="4" t="inlineStr">
        <is>
          <t>recta</t>
        </is>
      </c>
      <c r="X867" s="4" t="n">
        <v>105</v>
      </c>
    </row>
    <row r="868">
      <c r="A868" s="7" t="inlineStr">
        <is>
          <t>MAT-27-009</t>
        </is>
      </c>
      <c r="B868" s="7" t="inlineStr">
        <is>
          <t>Materiales</t>
        </is>
      </c>
      <c r="C868" s="7" t="inlineStr">
        <is>
          <t>Accesorios de baño</t>
        </is>
      </c>
      <c r="D868" s="5" t="inlineStr">
        <is>
          <t>Barra de seguridad, recta, 120 cm</t>
        </is>
      </c>
      <c r="E868" s="5" t="inlineStr">
        <is>
          <t>Herraje de accesibilidad. Su anclaje va contra el muro, no contra la cerámica</t>
        </is>
      </c>
      <c r="F868" s="5" t="inlineStr">
        <is>
          <t>Material retirado en almacén</t>
        </is>
      </c>
      <c r="G868" s="5" t="inlineStr">
        <is>
          <t>barra de seguridad, agarradera, accesibilidad</t>
        </is>
      </c>
      <c r="H868" s="7" t="inlineStr">
        <is>
          <t>unidad</t>
        </is>
      </c>
      <c r="I868" s="7" t="inlineStr">
        <is>
          <t>Terminación de superficies</t>
        </is>
      </c>
      <c r="J868" s="7" t="inlineStr">
        <is>
          <t>estandar</t>
        </is>
      </c>
      <c r="K868" s="7" t="inlineStr">
        <is>
          <t>importado</t>
        </is>
      </c>
      <c r="L868" s="7" t="inlineStr">
        <is>
          <t>Verificado</t>
        </is>
      </c>
      <c r="M868" s="8" t="n">
        <v>1</v>
      </c>
      <c r="N868" s="9" t="n">
        <v>3092</v>
      </c>
      <c r="O868" s="9" t="n">
        <v>3092</v>
      </c>
      <c r="P868" s="9" t="n">
        <v>3092</v>
      </c>
      <c r="Q868" s="7" t="inlineStr">
        <is>
          <t>Sí</t>
        </is>
      </c>
      <c r="R868" s="9">
        <f>IF(N868="","",IF(Q868="Sí",ROUND(N868/1.18,2),N868))</f>
        <v/>
      </c>
      <c r="S868" s="7" t="inlineStr">
        <is>
          <t>2026-09-09</t>
        </is>
      </c>
      <c r="T868" s="5" t="inlineStr">
        <is>
          <t>1 cotización de proveedores</t>
        </is>
      </c>
      <c r="U868" s="4" t="inlineStr">
        <is>
          <t>recta</t>
        </is>
      </c>
      <c r="X868" s="4" t="n">
        <v>120</v>
      </c>
    </row>
    <row r="869">
      <c r="A869" s="7" t="inlineStr">
        <is>
          <t>MAT-27-010</t>
        </is>
      </c>
      <c r="B869" s="7" t="inlineStr">
        <is>
          <t>Materiales</t>
        </is>
      </c>
      <c r="C869" s="7" t="inlineStr">
        <is>
          <t>Accesorios de baño</t>
        </is>
      </c>
      <c r="D869" s="5" t="inlineStr">
        <is>
          <t>Barra de seguridad, recta, 30 cm</t>
        </is>
      </c>
      <c r="E869" s="5" t="inlineStr">
        <is>
          <t>Herraje de accesibilidad. Su anclaje va contra el muro, no contra la cerámica</t>
        </is>
      </c>
      <c r="F869" s="5" t="inlineStr">
        <is>
          <t>Material retirado en almacén</t>
        </is>
      </c>
      <c r="G869" s="5" t="inlineStr">
        <is>
          <t>barra de seguridad, agarradera, accesibilidad</t>
        </is>
      </c>
      <c r="H869" s="7" t="inlineStr">
        <is>
          <t>unidad</t>
        </is>
      </c>
      <c r="I869" s="7" t="inlineStr">
        <is>
          <t>Terminación de superficies</t>
        </is>
      </c>
      <c r="J869" s="7" t="inlineStr">
        <is>
          <t>estandar</t>
        </is>
      </c>
      <c r="K869" s="7" t="inlineStr">
        <is>
          <t>importado</t>
        </is>
      </c>
      <c r="L869" s="7" t="inlineStr">
        <is>
          <t>Verificado</t>
        </is>
      </c>
      <c r="M869" s="8" t="n">
        <v>2</v>
      </c>
      <c r="N869" s="9" t="n">
        <v>1515</v>
      </c>
      <c r="O869" s="9" t="n">
        <v>1200</v>
      </c>
      <c r="P869" s="9" t="n">
        <v>3007.09</v>
      </c>
      <c r="Q869" s="7" t="inlineStr">
        <is>
          <t>Sí</t>
        </is>
      </c>
      <c r="R869" s="9">
        <f>IF(N869="","",IF(Q869="Sí",ROUND(N869/1.18,2),N869))</f>
        <v/>
      </c>
      <c r="S869" s="7" t="inlineStr">
        <is>
          <t>2026-09-09</t>
        </is>
      </c>
      <c r="T869" s="5" t="inlineStr">
        <is>
          <t>3 cotizaciones de proveedores</t>
        </is>
      </c>
      <c r="U869" s="4" t="inlineStr">
        <is>
          <t>recta</t>
        </is>
      </c>
      <c r="X869" s="4" t="n">
        <v>30</v>
      </c>
    </row>
    <row r="870">
      <c r="A870" s="7" t="inlineStr">
        <is>
          <t>MAT-27-011</t>
        </is>
      </c>
      <c r="B870" s="7" t="inlineStr">
        <is>
          <t>Materiales</t>
        </is>
      </c>
      <c r="C870" s="7" t="inlineStr">
        <is>
          <t>Accesorios de baño</t>
        </is>
      </c>
      <c r="D870" s="5" t="inlineStr">
        <is>
          <t>Barra de seguridad, recta, 40 cm</t>
        </is>
      </c>
      <c r="E870" s="5" t="inlineStr">
        <is>
          <t>Herraje de accesibilidad. Su anclaje va contra el muro, no contra la cerámica</t>
        </is>
      </c>
      <c r="F870" s="5" t="inlineStr">
        <is>
          <t>Material retirado en almacén</t>
        </is>
      </c>
      <c r="G870" s="5" t="inlineStr">
        <is>
          <t>barra de seguridad, agarradera, accesibilidad</t>
        </is>
      </c>
      <c r="H870" s="7" t="inlineStr">
        <is>
          <t>unidad</t>
        </is>
      </c>
      <c r="I870" s="7" t="inlineStr">
        <is>
          <t>Terminación de superficies</t>
        </is>
      </c>
      <c r="J870" s="7" t="inlineStr">
        <is>
          <t>estandar</t>
        </is>
      </c>
      <c r="K870" s="7" t="inlineStr">
        <is>
          <t>importado</t>
        </is>
      </c>
      <c r="L870" s="7" t="inlineStr">
        <is>
          <t>Verificado</t>
        </is>
      </c>
      <c r="M870" s="8" t="n">
        <v>2</v>
      </c>
      <c r="N870" s="9" t="n">
        <v>925.98</v>
      </c>
      <c r="O870" s="9" t="n">
        <v>675</v>
      </c>
      <c r="P870" s="9" t="n">
        <v>1176.96</v>
      </c>
      <c r="Q870" s="7" t="inlineStr">
        <is>
          <t>Sí</t>
        </is>
      </c>
      <c r="R870" s="9">
        <f>IF(N870="","",IF(Q870="Sí",ROUND(N870/1.18,2),N870))</f>
        <v/>
      </c>
      <c r="S870" s="7" t="inlineStr">
        <is>
          <t>2026-09-09</t>
        </is>
      </c>
      <c r="T870" s="5" t="inlineStr">
        <is>
          <t>2 cotizaciones de proveedores</t>
        </is>
      </c>
      <c r="U870" s="4" t="inlineStr">
        <is>
          <t>recta</t>
        </is>
      </c>
      <c r="X870" s="4" t="n">
        <v>40</v>
      </c>
    </row>
    <row r="871">
      <c r="A871" s="7" t="inlineStr">
        <is>
          <t>MAT-27-012</t>
        </is>
      </c>
      <c r="B871" s="7" t="inlineStr">
        <is>
          <t>Materiales</t>
        </is>
      </c>
      <c r="C871" s="7" t="inlineStr">
        <is>
          <t>Accesorios de baño</t>
        </is>
      </c>
      <c r="D871" s="5" t="inlineStr">
        <is>
          <t>Barra de seguridad, recta, 45 cm</t>
        </is>
      </c>
      <c r="E871" s="5" t="inlineStr">
        <is>
          <t>Herraje de accesibilidad. Su anclaje va contra el muro, no contra la cerámica</t>
        </is>
      </c>
      <c r="F871" s="5" t="inlineStr">
        <is>
          <t>Material retirado en almacén</t>
        </is>
      </c>
      <c r="G871" s="5" t="inlineStr">
        <is>
          <t>barra de seguridad, agarradera, accesibilidad</t>
        </is>
      </c>
      <c r="H871" s="7" t="inlineStr">
        <is>
          <t>unidad</t>
        </is>
      </c>
      <c r="I871" s="7" t="inlineStr">
        <is>
          <t>Terminación de superficies</t>
        </is>
      </c>
      <c r="J871" s="7" t="inlineStr">
        <is>
          <t>estandar</t>
        </is>
      </c>
      <c r="K871" s="7" t="inlineStr">
        <is>
          <t>importado</t>
        </is>
      </c>
      <c r="L871" s="7" t="inlineStr">
        <is>
          <t>Verificado</t>
        </is>
      </c>
      <c r="M871" s="8" t="n">
        <v>1</v>
      </c>
      <c r="N871" s="9" t="n">
        <v>1665</v>
      </c>
      <c r="O871" s="9" t="n">
        <v>1595</v>
      </c>
      <c r="P871" s="9" t="n">
        <v>1735</v>
      </c>
      <c r="Q871" s="7" t="inlineStr">
        <is>
          <t>Sí</t>
        </is>
      </c>
      <c r="R871" s="9">
        <f>IF(N871="","",IF(Q871="Sí",ROUND(N871/1.18,2),N871))</f>
        <v/>
      </c>
      <c r="S871" s="7" t="inlineStr">
        <is>
          <t>2026-09-09</t>
        </is>
      </c>
      <c r="T871" s="5" t="inlineStr">
        <is>
          <t>2 cotizaciones de proveedores</t>
        </is>
      </c>
      <c r="U871" s="4" t="inlineStr">
        <is>
          <t>recta</t>
        </is>
      </c>
      <c r="X871" s="4" t="n">
        <v>45</v>
      </c>
    </row>
    <row r="872">
      <c r="A872" s="7" t="inlineStr">
        <is>
          <t>MAT-27-013</t>
        </is>
      </c>
      <c r="B872" s="7" t="inlineStr">
        <is>
          <t>Materiales</t>
        </is>
      </c>
      <c r="C872" s="7" t="inlineStr">
        <is>
          <t>Accesorios de baño</t>
        </is>
      </c>
      <c r="D872" s="5" t="inlineStr">
        <is>
          <t>Barra de seguridad, recta, 50 cm</t>
        </is>
      </c>
      <c r="E872" s="5" t="inlineStr">
        <is>
          <t>Herraje de accesibilidad. Su anclaje va contra el muro, no contra la cerámica</t>
        </is>
      </c>
      <c r="F872" s="5" t="inlineStr">
        <is>
          <t>Material retirado en almacén</t>
        </is>
      </c>
      <c r="G872" s="5" t="inlineStr">
        <is>
          <t>barra de seguridad, agarradera, accesibilidad</t>
        </is>
      </c>
      <c r="H872" s="7" t="inlineStr">
        <is>
          <t>unidad</t>
        </is>
      </c>
      <c r="I872" s="7" t="inlineStr">
        <is>
          <t>Terminación de superficies</t>
        </is>
      </c>
      <c r="J872" s="7" t="inlineStr">
        <is>
          <t>estandar</t>
        </is>
      </c>
      <c r="K872" s="7" t="inlineStr">
        <is>
          <t>importado</t>
        </is>
      </c>
      <c r="L872" s="7" t="inlineStr">
        <is>
          <t>Verificado</t>
        </is>
      </c>
      <c r="M872" s="8" t="n">
        <v>2</v>
      </c>
      <c r="N872" s="9" t="n">
        <v>1195</v>
      </c>
      <c r="O872" s="9" t="n">
        <v>745</v>
      </c>
      <c r="P872" s="9" t="n">
        <v>1522.47</v>
      </c>
      <c r="Q872" s="7" t="inlineStr">
        <is>
          <t>Sí</t>
        </is>
      </c>
      <c r="R872" s="9">
        <f>IF(N872="","",IF(Q872="Sí",ROUND(N872/1.18,2),N872))</f>
        <v/>
      </c>
      <c r="S872" s="7" t="inlineStr">
        <is>
          <t>2026-09-09</t>
        </is>
      </c>
      <c r="T872" s="5" t="inlineStr">
        <is>
          <t>3 cotizaciones de proveedores</t>
        </is>
      </c>
      <c r="U872" s="4" t="inlineStr">
        <is>
          <t>recta</t>
        </is>
      </c>
      <c r="X872" s="4" t="n">
        <v>50</v>
      </c>
    </row>
    <row r="873">
      <c r="A873" s="7" t="inlineStr">
        <is>
          <t>MAT-27-014</t>
        </is>
      </c>
      <c r="B873" s="7" t="inlineStr">
        <is>
          <t>Materiales</t>
        </is>
      </c>
      <c r="C873" s="7" t="inlineStr">
        <is>
          <t>Accesorios de baño</t>
        </is>
      </c>
      <c r="D873" s="5" t="inlineStr">
        <is>
          <t>Barra de seguridad, recta, 60 cm</t>
        </is>
      </c>
      <c r="E873" s="5" t="inlineStr">
        <is>
          <t>Herraje de accesibilidad. Su anclaje va contra el muro, no contra la cerámica</t>
        </is>
      </c>
      <c r="F873" s="5" t="inlineStr">
        <is>
          <t>Material retirado en almacén</t>
        </is>
      </c>
      <c r="G873" s="5" t="inlineStr">
        <is>
          <t>barra de seguridad, agarradera, accesibilidad</t>
        </is>
      </c>
      <c r="H873" s="7" t="inlineStr">
        <is>
          <t>unidad</t>
        </is>
      </c>
      <c r="I873" s="7" t="inlineStr">
        <is>
          <t>Terminación de superficies</t>
        </is>
      </c>
      <c r="J873" s="7" t="inlineStr">
        <is>
          <t>estandar</t>
        </is>
      </c>
      <c r="K873" s="7" t="inlineStr">
        <is>
          <t>importado</t>
        </is>
      </c>
      <c r="L873" s="7" t="inlineStr">
        <is>
          <t>Verificado</t>
        </is>
      </c>
      <c r="M873" s="8" t="n">
        <v>2</v>
      </c>
      <c r="N873" s="9" t="n">
        <v>1995</v>
      </c>
      <c r="O873" s="9" t="n">
        <v>1869</v>
      </c>
      <c r="P873" s="9" t="n">
        <v>3297.37</v>
      </c>
      <c r="Q873" s="7" t="inlineStr">
        <is>
          <t>Sí</t>
        </is>
      </c>
      <c r="R873" s="9">
        <f>IF(N873="","",IF(Q873="Sí",ROUND(N873/1.18,2),N873))</f>
        <v/>
      </c>
      <c r="S873" s="7" t="inlineStr">
        <is>
          <t>2026-09-09</t>
        </is>
      </c>
      <c r="T873" s="5" t="inlineStr">
        <is>
          <t>3 cotizaciones de proveedores</t>
        </is>
      </c>
      <c r="U873" s="4" t="inlineStr">
        <is>
          <t>recta</t>
        </is>
      </c>
      <c r="X873" s="4" t="n">
        <v>60</v>
      </c>
    </row>
    <row r="874">
      <c r="A874" s="7" t="inlineStr">
        <is>
          <t>MAT-27-015</t>
        </is>
      </c>
      <c r="B874" s="7" t="inlineStr">
        <is>
          <t>Materiales</t>
        </is>
      </c>
      <c r="C874" s="7" t="inlineStr">
        <is>
          <t>Accesorios de baño</t>
        </is>
      </c>
      <c r="D874" s="5" t="inlineStr">
        <is>
          <t>Barra de seguridad, recta, 70 cm</t>
        </is>
      </c>
      <c r="E874" s="5" t="inlineStr">
        <is>
          <t>Herraje de accesibilidad. Su anclaje va contra el muro, no contra la cerámica</t>
        </is>
      </c>
      <c r="F874" s="5" t="inlineStr">
        <is>
          <t>Material retirado en almacén</t>
        </is>
      </c>
      <c r="G874" s="5" t="inlineStr">
        <is>
          <t>barra de seguridad, agarradera, accesibilidad</t>
        </is>
      </c>
      <c r="H874" s="7" t="inlineStr">
        <is>
          <t>unidad</t>
        </is>
      </c>
      <c r="I874" s="7" t="inlineStr">
        <is>
          <t>Terminación de superficies</t>
        </is>
      </c>
      <c r="J874" s="7" t="inlineStr">
        <is>
          <t>estandar</t>
        </is>
      </c>
      <c r="K874" s="7" t="inlineStr">
        <is>
          <t>importado</t>
        </is>
      </c>
      <c r="L874" s="7" t="inlineStr">
        <is>
          <t>Verificado</t>
        </is>
      </c>
      <c r="M874" s="8" t="n">
        <v>2</v>
      </c>
      <c r="N874" s="9" t="n">
        <v>3983.41</v>
      </c>
      <c r="O874" s="9" t="n">
        <v>3271.81</v>
      </c>
      <c r="P874" s="9" t="n">
        <v>4695</v>
      </c>
      <c r="Q874" s="7" t="inlineStr">
        <is>
          <t>Sí</t>
        </is>
      </c>
      <c r="R874" s="9">
        <f>IF(N874="","",IF(Q874="Sí",ROUND(N874/1.18,2),N874))</f>
        <v/>
      </c>
      <c r="S874" s="7" t="inlineStr">
        <is>
          <t>2026-09-09</t>
        </is>
      </c>
      <c r="T874" s="5" t="inlineStr">
        <is>
          <t>2 cotizaciones de proveedores</t>
        </is>
      </c>
      <c r="U874" s="4" t="inlineStr">
        <is>
          <t>recta</t>
        </is>
      </c>
      <c r="X874" s="4" t="n">
        <v>70</v>
      </c>
    </row>
    <row r="875">
      <c r="A875" s="7" t="inlineStr">
        <is>
          <t>MAT-27-016</t>
        </is>
      </c>
      <c r="B875" s="7" t="inlineStr">
        <is>
          <t>Materiales</t>
        </is>
      </c>
      <c r="C875" s="7" t="inlineStr">
        <is>
          <t>Accesorios de baño</t>
        </is>
      </c>
      <c r="D875" s="5" t="inlineStr">
        <is>
          <t>Barra de seguridad, recta, 75 cm</t>
        </is>
      </c>
      <c r="E875" s="5" t="inlineStr">
        <is>
          <t>Herraje de accesibilidad. Su anclaje va contra el muro, no contra la cerámica</t>
        </is>
      </c>
      <c r="F875" s="5" t="inlineStr">
        <is>
          <t>Material retirado en almacén</t>
        </is>
      </c>
      <c r="G875" s="5" t="inlineStr">
        <is>
          <t>barra de seguridad, agarradera, accesibilidad</t>
        </is>
      </c>
      <c r="H875" s="7" t="inlineStr">
        <is>
          <t>unidad</t>
        </is>
      </c>
      <c r="I875" s="7" t="inlineStr">
        <is>
          <t>Terminación de superficies</t>
        </is>
      </c>
      <c r="J875" s="7" t="inlineStr">
        <is>
          <t>estandar</t>
        </is>
      </c>
      <c r="K875" s="7" t="inlineStr">
        <is>
          <t>importado</t>
        </is>
      </c>
      <c r="L875" s="7" t="inlineStr">
        <is>
          <t>Verificado</t>
        </is>
      </c>
      <c r="M875" s="8" t="n">
        <v>1</v>
      </c>
      <c r="N875" s="9" t="n">
        <v>2185</v>
      </c>
      <c r="O875" s="9" t="n">
        <v>2185</v>
      </c>
      <c r="P875" s="9" t="n">
        <v>2185</v>
      </c>
      <c r="Q875" s="7" t="inlineStr">
        <is>
          <t>Sí</t>
        </is>
      </c>
      <c r="R875" s="9">
        <f>IF(N875="","",IF(Q875="Sí",ROUND(N875/1.18,2),N875))</f>
        <v/>
      </c>
      <c r="S875" s="7" t="inlineStr">
        <is>
          <t>2026-09-09</t>
        </is>
      </c>
      <c r="T875" s="5" t="inlineStr">
        <is>
          <t>1 cotización de proveedores</t>
        </is>
      </c>
      <c r="U875" s="4" t="inlineStr">
        <is>
          <t>recta</t>
        </is>
      </c>
      <c r="X875" s="4" t="n">
        <v>75</v>
      </c>
    </row>
    <row r="876">
      <c r="A876" s="7" t="inlineStr">
        <is>
          <t>MAT-27-017</t>
        </is>
      </c>
      <c r="B876" s="7" t="inlineStr">
        <is>
          <t>Materiales</t>
        </is>
      </c>
      <c r="C876" s="7" t="inlineStr">
        <is>
          <t>Accesorios de baño</t>
        </is>
      </c>
      <c r="D876" s="5" t="inlineStr">
        <is>
          <t>Barra de seguridad, recta, 90 cm</t>
        </is>
      </c>
      <c r="E876" s="5" t="inlineStr">
        <is>
          <t>Herraje de accesibilidad. Su anclaje va contra el muro, no contra la cerámica</t>
        </is>
      </c>
      <c r="F876" s="5" t="inlineStr">
        <is>
          <t>Material retirado en almacén</t>
        </is>
      </c>
      <c r="G876" s="5" t="inlineStr">
        <is>
          <t>barra de seguridad, agarradera, accesibilidad</t>
        </is>
      </c>
      <c r="H876" s="7" t="inlineStr">
        <is>
          <t>unidad</t>
        </is>
      </c>
      <c r="I876" s="7" t="inlineStr">
        <is>
          <t>Terminación de superficies</t>
        </is>
      </c>
      <c r="J876" s="7" t="inlineStr">
        <is>
          <t>estandar</t>
        </is>
      </c>
      <c r="K876" s="7" t="inlineStr">
        <is>
          <t>importado</t>
        </is>
      </c>
      <c r="L876" s="7" t="inlineStr">
        <is>
          <t>Verificado</t>
        </is>
      </c>
      <c r="M876" s="8" t="n">
        <v>2</v>
      </c>
      <c r="N876" s="9" t="n">
        <v>2439</v>
      </c>
      <c r="O876" s="9" t="n">
        <v>2395</v>
      </c>
      <c r="P876" s="9" t="n">
        <v>6226.47</v>
      </c>
      <c r="Q876" s="7" t="inlineStr">
        <is>
          <t>Sí</t>
        </is>
      </c>
      <c r="R876" s="9">
        <f>IF(N876="","",IF(Q876="Sí",ROUND(N876/1.18,2),N876))</f>
        <v/>
      </c>
      <c r="S876" s="7" t="inlineStr">
        <is>
          <t>2026-09-09</t>
        </is>
      </c>
      <c r="T876" s="5" t="inlineStr">
        <is>
          <t>3 cotizaciones de proveedores</t>
        </is>
      </c>
      <c r="U876" s="4" t="inlineStr">
        <is>
          <t>recta</t>
        </is>
      </c>
      <c r="X876" s="4" t="n">
        <v>90</v>
      </c>
    </row>
    <row r="877">
      <c r="A877" s="7" t="inlineStr">
        <is>
          <t>MAT-27-018</t>
        </is>
      </c>
      <c r="B877" s="7" t="inlineStr">
        <is>
          <t>Materiales</t>
        </is>
      </c>
      <c r="C877" s="7" t="inlineStr">
        <is>
          <t>Accesorios de baño</t>
        </is>
      </c>
      <c r="D877" s="5" t="inlineStr">
        <is>
          <t>Juego de accesorios de baño</t>
        </is>
      </c>
      <c r="E877" s="5" t="inlineStr"/>
      <c r="F877" s="5" t="inlineStr">
        <is>
          <t>Material retirado en almacén</t>
        </is>
      </c>
      <c r="G877" s="5" t="inlineStr">
        <is>
          <t>juego de accesorios, kit de baño</t>
        </is>
      </c>
      <c r="H877" s="7" t="inlineStr">
        <is>
          <t>juego</t>
        </is>
      </c>
      <c r="I877" s="7" t="inlineStr">
        <is>
          <t>Terminación de superficies</t>
        </is>
      </c>
      <c r="J877" s="7" t="inlineStr">
        <is>
          <t>estandar</t>
        </is>
      </c>
      <c r="K877" s="7" t="inlineStr">
        <is>
          <t>importado</t>
        </is>
      </c>
      <c r="L877" s="7" t="inlineStr">
        <is>
          <t>Verificado</t>
        </is>
      </c>
      <c r="M877" s="8" t="n">
        <v>1</v>
      </c>
      <c r="N877" s="9" t="n">
        <v>2522.8</v>
      </c>
      <c r="O877" s="9" t="n">
        <v>345.39</v>
      </c>
      <c r="P877" s="9" t="n">
        <v>6703.24</v>
      </c>
      <c r="Q877" s="7" t="inlineStr">
        <is>
          <t>Sí</t>
        </is>
      </c>
      <c r="R877" s="9">
        <f>IF(N877="","",IF(Q877="Sí",ROUND(N877/1.18,2),N877))</f>
        <v/>
      </c>
      <c r="S877" s="7" t="inlineStr">
        <is>
          <t>2026-09-09</t>
        </is>
      </c>
      <c r="T877" s="5" t="inlineStr">
        <is>
          <t>22 cotizaciones de proveedores</t>
        </is>
      </c>
    </row>
    <row r="878">
      <c r="A878" s="7" t="inlineStr">
        <is>
          <t>MAT-27-019</t>
        </is>
      </c>
      <c r="B878" s="7" t="inlineStr">
        <is>
          <t>Materiales</t>
        </is>
      </c>
      <c r="C878" s="7" t="inlineStr">
        <is>
          <t>Accesorios de baño</t>
        </is>
      </c>
      <c r="D878" s="5" t="inlineStr">
        <is>
          <t>Juego de accesorios de baño, 3 piezas</t>
        </is>
      </c>
      <c r="E878" s="5" t="inlineStr"/>
      <c r="F878" s="5" t="inlineStr">
        <is>
          <t>Material retirado en almacén</t>
        </is>
      </c>
      <c r="G878" s="5" t="inlineStr">
        <is>
          <t>juego de accesorios, kit de baño</t>
        </is>
      </c>
      <c r="H878" s="7" t="inlineStr">
        <is>
          <t>juego</t>
        </is>
      </c>
      <c r="I878" s="7" t="inlineStr">
        <is>
          <t>Terminación de superficies</t>
        </is>
      </c>
      <c r="J878" s="7" t="inlineStr">
        <is>
          <t>estandar</t>
        </is>
      </c>
      <c r="K878" s="7" t="inlineStr">
        <is>
          <t>importado</t>
        </is>
      </c>
      <c r="L878" s="7" t="inlineStr">
        <is>
          <t>Verificado</t>
        </is>
      </c>
      <c r="M878" s="8" t="n">
        <v>1</v>
      </c>
      <c r="N878" s="9" t="n">
        <v>1377.76</v>
      </c>
      <c r="O878" s="9" t="n">
        <v>1081.92</v>
      </c>
      <c r="P878" s="9" t="n">
        <v>1673.59</v>
      </c>
      <c r="Q878" s="7" t="inlineStr">
        <is>
          <t>Sí</t>
        </is>
      </c>
      <c r="R878" s="9">
        <f>IF(N878="","",IF(Q878="Sí",ROUND(N878/1.18,2),N878))</f>
        <v/>
      </c>
      <c r="S878" s="7" t="inlineStr">
        <is>
          <t>2026-09-09</t>
        </is>
      </c>
      <c r="T878" s="5" t="inlineStr">
        <is>
          <t>2 cotizaciones de proveedores</t>
        </is>
      </c>
      <c r="W878" s="4" t="n">
        <v>3</v>
      </c>
    </row>
    <row r="879">
      <c r="A879" s="7" t="inlineStr">
        <is>
          <t>MAT-27-020</t>
        </is>
      </c>
      <c r="B879" s="7" t="inlineStr">
        <is>
          <t>Materiales</t>
        </is>
      </c>
      <c r="C879" s="7" t="inlineStr">
        <is>
          <t>Accesorios de baño</t>
        </is>
      </c>
      <c r="D879" s="5" t="inlineStr">
        <is>
          <t>Juego de accesorios de baño, 4 piezas</t>
        </is>
      </c>
      <c r="E879" s="5" t="inlineStr"/>
      <c r="F879" s="5" t="inlineStr">
        <is>
          <t>Material retirado en almacén</t>
        </is>
      </c>
      <c r="G879" s="5" t="inlineStr">
        <is>
          <t>juego de accesorios, kit de baño</t>
        </is>
      </c>
      <c r="H879" s="7" t="inlineStr">
        <is>
          <t>juego</t>
        </is>
      </c>
      <c r="I879" s="7" t="inlineStr">
        <is>
          <t>Terminación de superficies</t>
        </is>
      </c>
      <c r="J879" s="7" t="inlineStr">
        <is>
          <t>estandar</t>
        </is>
      </c>
      <c r="K879" s="7" t="inlineStr">
        <is>
          <t>importado</t>
        </is>
      </c>
      <c r="L879" s="7" t="inlineStr">
        <is>
          <t>Verificado</t>
        </is>
      </c>
      <c r="M879" s="8" t="n">
        <v>2</v>
      </c>
      <c r="N879" s="9" t="n">
        <v>2927.39</v>
      </c>
      <c r="O879" s="9" t="n">
        <v>1605.2</v>
      </c>
      <c r="P879" s="9" t="n">
        <v>3995</v>
      </c>
      <c r="Q879" s="7" t="inlineStr">
        <is>
          <t>Sí</t>
        </is>
      </c>
      <c r="R879" s="9">
        <f>IF(N879="","",IF(Q879="Sí",ROUND(N879/1.18,2),N879))</f>
        <v/>
      </c>
      <c r="S879" s="7" t="inlineStr">
        <is>
          <t>2026-09-09</t>
        </is>
      </c>
      <c r="T879" s="5" t="inlineStr">
        <is>
          <t>6 cotizaciones de proveedores</t>
        </is>
      </c>
      <c r="W879" s="4" t="n">
        <v>4</v>
      </c>
    </row>
    <row r="880">
      <c r="A880" s="7" t="inlineStr">
        <is>
          <t>MAT-27-021</t>
        </is>
      </c>
      <c r="B880" s="7" t="inlineStr">
        <is>
          <t>Materiales</t>
        </is>
      </c>
      <c r="C880" s="7" t="inlineStr">
        <is>
          <t>Accesorios de baño</t>
        </is>
      </c>
      <c r="D880" s="5" t="inlineStr">
        <is>
          <t>Juego de accesorios de baño, 5 piezas</t>
        </is>
      </c>
      <c r="E880" s="5" t="inlineStr"/>
      <c r="F880" s="5" t="inlineStr">
        <is>
          <t>Material retirado en almacén</t>
        </is>
      </c>
      <c r="G880" s="5" t="inlineStr">
        <is>
          <t>juego de accesorios, kit de baño</t>
        </is>
      </c>
      <c r="H880" s="7" t="inlineStr">
        <is>
          <t>juego</t>
        </is>
      </c>
      <c r="I880" s="7" t="inlineStr">
        <is>
          <t>Terminación de superficies</t>
        </is>
      </c>
      <c r="J880" s="7" t="inlineStr">
        <is>
          <t>estandar</t>
        </is>
      </c>
      <c r="K880" s="7" t="inlineStr">
        <is>
          <t>importado</t>
        </is>
      </c>
      <c r="L880" s="7" t="inlineStr">
        <is>
          <t>Verificado</t>
        </is>
      </c>
      <c r="M880" s="8" t="n">
        <v>3</v>
      </c>
      <c r="N880" s="9" t="n">
        <v>1139</v>
      </c>
      <c r="O880" s="9" t="n">
        <v>394</v>
      </c>
      <c r="P880" s="9" t="n">
        <v>1883</v>
      </c>
      <c r="Q880" s="7" t="inlineStr">
        <is>
          <t>Sí</t>
        </is>
      </c>
      <c r="R880" s="9">
        <f>IF(N880="","",IF(Q880="Sí",ROUND(N880/1.18,2),N880))</f>
        <v/>
      </c>
      <c r="S880" s="7" t="inlineStr">
        <is>
          <t>2026-09-09</t>
        </is>
      </c>
      <c r="T880" s="5" t="inlineStr">
        <is>
          <t>5 cotizaciones de proveedores</t>
        </is>
      </c>
      <c r="W880" s="4" t="n">
        <v>5</v>
      </c>
    </row>
    <row r="881">
      <c r="A881" s="7" t="inlineStr">
        <is>
          <t>MAT-27-022</t>
        </is>
      </c>
      <c r="B881" s="7" t="inlineStr">
        <is>
          <t>Materiales</t>
        </is>
      </c>
      <c r="C881" s="7" t="inlineStr">
        <is>
          <t>Accesorios de baño</t>
        </is>
      </c>
      <c r="D881" s="5" t="inlineStr">
        <is>
          <t>Juego de accesorios de baño, 6 piezas</t>
        </is>
      </c>
      <c r="E881" s="5" t="inlineStr"/>
      <c r="F881" s="5" t="inlineStr">
        <is>
          <t>Material retirado en almacén</t>
        </is>
      </c>
      <c r="G881" s="5" t="inlineStr">
        <is>
          <t>juego de accesorios, kit de baño</t>
        </is>
      </c>
      <c r="H881" s="7" t="inlineStr">
        <is>
          <t>juego</t>
        </is>
      </c>
      <c r="I881" s="7" t="inlineStr">
        <is>
          <t>Terminación de superficies</t>
        </is>
      </c>
      <c r="J881" s="7" t="inlineStr">
        <is>
          <t>estandar</t>
        </is>
      </c>
      <c r="K881" s="7" t="inlineStr">
        <is>
          <t>importado</t>
        </is>
      </c>
      <c r="L881" s="7" t="inlineStr">
        <is>
          <t>Verificado</t>
        </is>
      </c>
      <c r="M881" s="8" t="n">
        <v>3</v>
      </c>
      <c r="N881" s="9" t="n">
        <v>3070.44</v>
      </c>
      <c r="O881" s="9" t="n">
        <v>1342.61</v>
      </c>
      <c r="P881" s="9" t="n">
        <v>4372.84</v>
      </c>
      <c r="Q881" s="7" t="inlineStr">
        <is>
          <t>Sí</t>
        </is>
      </c>
      <c r="R881" s="9">
        <f>IF(N881="","",IF(Q881="Sí",ROUND(N881/1.18,2),N881))</f>
        <v/>
      </c>
      <c r="S881" s="7" t="inlineStr">
        <is>
          <t>2026-09-09</t>
        </is>
      </c>
      <c r="T881" s="5" t="inlineStr">
        <is>
          <t>33 cotizaciones de proveedores</t>
        </is>
      </c>
      <c r="W881" s="4" t="n">
        <v>6</v>
      </c>
    </row>
    <row r="882">
      <c r="A882" s="7" t="inlineStr">
        <is>
          <t>MAT-27-023</t>
        </is>
      </c>
      <c r="B882" s="7" t="inlineStr">
        <is>
          <t>Materiales</t>
        </is>
      </c>
      <c r="C882" s="7" t="inlineStr">
        <is>
          <t>Accesorios de baño</t>
        </is>
      </c>
      <c r="D882" s="5" t="inlineStr">
        <is>
          <t>Secador de manos</t>
        </is>
      </c>
      <c r="E882" s="5" t="inlineStr"/>
      <c r="F882" s="5" t="inlineStr">
        <is>
          <t>Material retirado en almacén</t>
        </is>
      </c>
      <c r="G882" s="5" t="inlineStr">
        <is>
          <t>secador de manos</t>
        </is>
      </c>
      <c r="H882" s="7" t="inlineStr">
        <is>
          <t>unidad</t>
        </is>
      </c>
      <c r="I882" s="7" t="inlineStr">
        <is>
          <t>Terminación de superficies</t>
        </is>
      </c>
      <c r="J882" s="7" t="inlineStr">
        <is>
          <t>estandar</t>
        </is>
      </c>
      <c r="K882" s="7" t="inlineStr">
        <is>
          <t>importado</t>
        </is>
      </c>
      <c r="L882" s="7" t="inlineStr">
        <is>
          <t>Verificado</t>
        </is>
      </c>
      <c r="M882" s="8" t="n">
        <v>2</v>
      </c>
      <c r="N882" s="9" t="n">
        <v>3600</v>
      </c>
      <c r="O882" s="9" t="n">
        <v>3335</v>
      </c>
      <c r="P882" s="9" t="n">
        <v>27487.14</v>
      </c>
      <c r="Q882" s="7" t="inlineStr">
        <is>
          <t>Sí</t>
        </is>
      </c>
      <c r="R882" s="9">
        <f>IF(N882="","",IF(Q882="Sí",ROUND(N882/1.18,2),N882))</f>
        <v/>
      </c>
      <c r="S882" s="7" t="inlineStr">
        <is>
          <t>2026-09-09</t>
        </is>
      </c>
      <c r="T882" s="5" t="inlineStr">
        <is>
          <t>3 cotizaciones de proveedores</t>
        </is>
      </c>
    </row>
    <row r="883">
      <c r="A883" s="7" t="inlineStr">
        <is>
          <t>MAT-27-024</t>
        </is>
      </c>
      <c r="B883" s="7" t="inlineStr">
        <is>
          <t>Materiales</t>
        </is>
      </c>
      <c r="C883" s="7" t="inlineStr">
        <is>
          <t>Accesorios de baño</t>
        </is>
      </c>
      <c r="D883" s="5" t="inlineStr">
        <is>
          <t>Secador de manos, de botón</t>
        </is>
      </c>
      <c r="E883" s="5" t="inlineStr"/>
      <c r="F883" s="5" t="inlineStr">
        <is>
          <t>Material retirado en almacén</t>
        </is>
      </c>
      <c r="G883" s="5" t="inlineStr">
        <is>
          <t>secador de manos</t>
        </is>
      </c>
      <c r="H883" s="7" t="inlineStr">
        <is>
          <t>unidad</t>
        </is>
      </c>
      <c r="I883" s="7" t="inlineStr">
        <is>
          <t>Terminación de superficies</t>
        </is>
      </c>
      <c r="J883" s="7" t="inlineStr">
        <is>
          <t>estandar</t>
        </is>
      </c>
      <c r="K883" s="7" t="inlineStr">
        <is>
          <t>importado</t>
        </is>
      </c>
      <c r="L883" s="7" t="inlineStr">
        <is>
          <t>Verificado</t>
        </is>
      </c>
      <c r="M883" s="8" t="n">
        <v>1</v>
      </c>
      <c r="N883" s="9" t="n">
        <v>16368.74</v>
      </c>
      <c r="O883" s="9" t="n">
        <v>16368.74</v>
      </c>
      <c r="P883" s="9" t="n">
        <v>16368.74</v>
      </c>
      <c r="Q883" s="7" t="inlineStr">
        <is>
          <t>Sí</t>
        </is>
      </c>
      <c r="R883" s="9">
        <f>IF(N883="","",IF(Q883="Sí",ROUND(N883/1.18,2),N883))</f>
        <v/>
      </c>
      <c r="S883" s="7" t="inlineStr">
        <is>
          <t>2026-09-09</t>
        </is>
      </c>
      <c r="T883" s="5" t="inlineStr">
        <is>
          <t>1 cotización de proveedores</t>
        </is>
      </c>
      <c r="AK883" s="5" t="inlineStr">
        <is>
          <t>Activación: boton</t>
        </is>
      </c>
    </row>
    <row r="884">
      <c r="A884" s="7" t="inlineStr">
        <is>
          <t>MAT-27-025</t>
        </is>
      </c>
      <c r="B884" s="7" t="inlineStr">
        <is>
          <t>Materiales</t>
        </is>
      </c>
      <c r="C884" s="7" t="inlineStr">
        <is>
          <t>Accesorios de baño</t>
        </is>
      </c>
      <c r="D884" s="5" t="inlineStr">
        <is>
          <t>Secador de manos, con sensor</t>
        </is>
      </c>
      <c r="E884" s="5" t="inlineStr"/>
      <c r="F884" s="5" t="inlineStr">
        <is>
          <t>Material retirado en almacén</t>
        </is>
      </c>
      <c r="G884" s="5" t="inlineStr">
        <is>
          <t>secador de manos</t>
        </is>
      </c>
      <c r="H884" s="7" t="inlineStr">
        <is>
          <t>unidad</t>
        </is>
      </c>
      <c r="I884" s="7" t="inlineStr">
        <is>
          <t>Terminación de superficies</t>
        </is>
      </c>
      <c r="J884" s="7" t="inlineStr">
        <is>
          <t>estandar</t>
        </is>
      </c>
      <c r="K884" s="7" t="inlineStr">
        <is>
          <t>importado</t>
        </is>
      </c>
      <c r="L884" s="7" t="inlineStr">
        <is>
          <t>Verificado</t>
        </is>
      </c>
      <c r="M884" s="8" t="n">
        <v>2</v>
      </c>
      <c r="N884" s="9" t="n">
        <v>18390.47</v>
      </c>
      <c r="O884" s="9" t="n">
        <v>12495</v>
      </c>
      <c r="P884" s="9" t="n">
        <v>63455.69</v>
      </c>
      <c r="Q884" s="7" t="inlineStr">
        <is>
          <t>Sí</t>
        </is>
      </c>
      <c r="R884" s="9">
        <f>IF(N884="","",IF(Q884="Sí",ROUND(N884/1.18,2),N884))</f>
        <v/>
      </c>
      <c r="S884" s="7" t="inlineStr">
        <is>
          <t>2026-09-09</t>
        </is>
      </c>
      <c r="T884" s="5" t="inlineStr">
        <is>
          <t>5 cotizaciones de proveedores</t>
        </is>
      </c>
      <c r="AK884" s="5" t="inlineStr">
        <is>
          <t>Activación: sensor · Ancho (mm): 270</t>
        </is>
      </c>
    </row>
    <row r="885">
      <c r="A885" s="7" t="inlineStr">
        <is>
          <t>MAT-27-026</t>
        </is>
      </c>
      <c r="B885" s="7" t="inlineStr">
        <is>
          <t>Materiales</t>
        </is>
      </c>
      <c r="C885" s="7" t="inlineStr">
        <is>
          <t>Accesorios de baño</t>
        </is>
      </c>
      <c r="D885" s="5" t="inlineStr">
        <is>
          <t>Dispensador de jabón</t>
        </is>
      </c>
      <c r="E885" s="5" t="inlineStr"/>
      <c r="F885" s="5" t="inlineStr">
        <is>
          <t>Material retirado en almacén</t>
        </is>
      </c>
      <c r="G885" s="5" t="inlineStr">
        <is>
          <t>dispensador de jabón, dosificador</t>
        </is>
      </c>
      <c r="H885" s="7" t="inlineStr">
        <is>
          <t>unidad</t>
        </is>
      </c>
      <c r="I885" s="7" t="inlineStr">
        <is>
          <t>Terminación de superficies</t>
        </is>
      </c>
      <c r="J885" s="7" t="inlineStr">
        <is>
          <t>estandar</t>
        </is>
      </c>
      <c r="K885" s="7" t="inlineStr">
        <is>
          <t>importado</t>
        </is>
      </c>
      <c r="L885" s="7" t="inlineStr">
        <is>
          <t>Verificado</t>
        </is>
      </c>
      <c r="M885" s="8" t="n">
        <v>2</v>
      </c>
      <c r="N885" s="9" t="n">
        <v>715</v>
      </c>
      <c r="O885" s="9" t="n">
        <v>156</v>
      </c>
      <c r="P885" s="9" t="n">
        <v>15547.21</v>
      </c>
      <c r="Q885" s="7" t="inlineStr">
        <is>
          <t>Sí</t>
        </is>
      </c>
      <c r="R885" s="9">
        <f>IF(N885="","",IF(Q885="Sí",ROUND(N885/1.18,2),N885))</f>
        <v/>
      </c>
      <c r="S885" s="7" t="inlineStr">
        <is>
          <t>2026-09-09</t>
        </is>
      </c>
      <c r="T885" s="5" t="inlineStr">
        <is>
          <t>15 cotizaciones de proveedores</t>
        </is>
      </c>
    </row>
    <row r="886">
      <c r="A886" s="7" t="inlineStr">
        <is>
          <t>MAT-27-027</t>
        </is>
      </c>
      <c r="B886" s="7" t="inlineStr">
        <is>
          <t>Materiales</t>
        </is>
      </c>
      <c r="C886" s="7" t="inlineStr">
        <is>
          <t>Accesorios de baño</t>
        </is>
      </c>
      <c r="D886" s="5" t="inlineStr">
        <is>
          <t>Dispensador de papel, de papel higiénico</t>
        </is>
      </c>
      <c r="E886" s="5" t="inlineStr"/>
      <c r="F886" s="5" t="inlineStr">
        <is>
          <t>Material retirado en almacén</t>
        </is>
      </c>
      <c r="G886" s="5" t="inlineStr">
        <is>
          <t>dispensador de papel, portarrollo comercial</t>
        </is>
      </c>
      <c r="H886" s="7" t="inlineStr">
        <is>
          <t>unidad</t>
        </is>
      </c>
      <c r="I886" s="7" t="inlineStr">
        <is>
          <t>Terminación de superficies</t>
        </is>
      </c>
      <c r="J886" s="7" t="inlineStr">
        <is>
          <t>estandar</t>
        </is>
      </c>
      <c r="K886" s="7" t="inlineStr">
        <is>
          <t>importado</t>
        </is>
      </c>
      <c r="L886" s="7" t="inlineStr">
        <is>
          <t>Verificado</t>
        </is>
      </c>
      <c r="M886" s="8" t="n">
        <v>1</v>
      </c>
      <c r="N886" s="9" t="n">
        <v>1850</v>
      </c>
      <c r="O886" s="9" t="n">
        <v>485</v>
      </c>
      <c r="P886" s="9" t="n">
        <v>8995</v>
      </c>
      <c r="Q886" s="7" t="inlineStr">
        <is>
          <t>Sí</t>
        </is>
      </c>
      <c r="R886" s="9">
        <f>IF(N886="","",IF(Q886="Sí",ROUND(N886/1.18,2),N886))</f>
        <v/>
      </c>
      <c r="S886" s="7" t="inlineStr">
        <is>
          <t>2026-09-09</t>
        </is>
      </c>
      <c r="T886" s="5" t="inlineStr">
        <is>
          <t>6 cotizaciones de proveedores</t>
        </is>
      </c>
      <c r="AK886" s="5" t="inlineStr">
        <is>
          <t>Tipo de papel: papel higiénico · Ancho (mm): 270</t>
        </is>
      </c>
    </row>
    <row r="887">
      <c r="A887" s="7" t="inlineStr">
        <is>
          <t>MAT-27-028</t>
        </is>
      </c>
      <c r="B887" s="7" t="inlineStr">
        <is>
          <t>Materiales</t>
        </is>
      </c>
      <c r="C887" s="7" t="inlineStr">
        <is>
          <t>Accesorios de baño</t>
        </is>
      </c>
      <c r="D887" s="5" t="inlineStr">
        <is>
          <t>Dispensador de papel, de toalla</t>
        </is>
      </c>
      <c r="E887" s="5" t="inlineStr"/>
      <c r="F887" s="5" t="inlineStr">
        <is>
          <t>Material retirado en almacén</t>
        </is>
      </c>
      <c r="G887" s="5" t="inlineStr">
        <is>
          <t>dispensador de papel, portarrollo comercial</t>
        </is>
      </c>
      <c r="H887" s="7" t="inlineStr">
        <is>
          <t>unidad</t>
        </is>
      </c>
      <c r="I887" s="7" t="inlineStr">
        <is>
          <t>Terminación de superficies</t>
        </is>
      </c>
      <c r="J887" s="7" t="inlineStr">
        <is>
          <t>estandar</t>
        </is>
      </c>
      <c r="K887" s="7" t="inlineStr">
        <is>
          <t>importado</t>
        </is>
      </c>
      <c r="L887" s="7" t="inlineStr">
        <is>
          <t>Verificado</t>
        </is>
      </c>
      <c r="M887" s="8" t="n">
        <v>2</v>
      </c>
      <c r="N887" s="9" t="n">
        <v>2695</v>
      </c>
      <c r="O887" s="9" t="n">
        <v>274</v>
      </c>
      <c r="P887" s="9" t="n">
        <v>12190</v>
      </c>
      <c r="Q887" s="7" t="inlineStr">
        <is>
          <t>Sí</t>
        </is>
      </c>
      <c r="R887" s="9">
        <f>IF(N887="","",IF(Q887="Sí",ROUND(N887/1.18,2),N887))</f>
        <v/>
      </c>
      <c r="S887" s="7" t="inlineStr">
        <is>
          <t>2026-09-09</t>
        </is>
      </c>
      <c r="T887" s="5" t="inlineStr">
        <is>
          <t>9 cotizaciones de proveedores</t>
        </is>
      </c>
      <c r="AK887" s="5" t="inlineStr">
        <is>
          <t>Tipo de papel: toalla · Ancho (mm): 310</t>
        </is>
      </c>
    </row>
    <row r="888">
      <c r="A888" s="7" t="inlineStr">
        <is>
          <t>MAT-27-029</t>
        </is>
      </c>
      <c r="B888" s="7" t="inlineStr">
        <is>
          <t>Materiales</t>
        </is>
      </c>
      <c r="C888" s="7" t="inlineStr">
        <is>
          <t>Accesorios de baño</t>
        </is>
      </c>
      <c r="D888" s="5" t="inlineStr">
        <is>
          <t>Cambiador de bebés de pared</t>
        </is>
      </c>
      <c r="E888" s="5" t="inlineStr"/>
      <c r="F888" s="5" t="inlineStr">
        <is>
          <t>Material retirado en almacén</t>
        </is>
      </c>
      <c r="G888" s="5" t="inlineStr">
        <is>
          <t>cambiador de bebés, baño público</t>
        </is>
      </c>
      <c r="H888" s="7" t="inlineStr">
        <is>
          <t>unidad</t>
        </is>
      </c>
      <c r="I888" s="7" t="inlineStr">
        <is>
          <t>Terminación de superficies</t>
        </is>
      </c>
      <c r="J888" s="7" t="inlineStr">
        <is>
          <t>estandar</t>
        </is>
      </c>
      <c r="K888" s="7" t="inlineStr">
        <is>
          <t>importado</t>
        </is>
      </c>
      <c r="L888" s="7" t="inlineStr">
        <is>
          <t>Verificado</t>
        </is>
      </c>
      <c r="M888" s="8" t="n">
        <v>1</v>
      </c>
      <c r="N888" s="9" t="n">
        <v>8705</v>
      </c>
      <c r="O888" s="9" t="n">
        <v>8705</v>
      </c>
      <c r="P888" s="9" t="n">
        <v>8705</v>
      </c>
      <c r="Q888" s="7" t="inlineStr">
        <is>
          <t>Sí</t>
        </is>
      </c>
      <c r="R888" s="9">
        <f>IF(N888="","",IF(Q888="Sí",ROUND(N888/1.18,2),N888))</f>
        <v/>
      </c>
      <c r="S888" s="7" t="inlineStr">
        <is>
          <t>2026-09-09</t>
        </is>
      </c>
      <c r="T888" s="5" t="inlineStr">
        <is>
          <t>1 cotización de proveedores</t>
        </is>
      </c>
      <c r="Y888" s="4" t="n">
        <v>140</v>
      </c>
      <c r="AK888" s="5" t="inlineStr">
        <is>
          <t>Largo (mm): 860 · Ancho (mm): 550</t>
        </is>
      </c>
    </row>
    <row r="889">
      <c r="A889" s="7" t="inlineStr">
        <is>
          <t>MAT-28-001</t>
        </is>
      </c>
      <c r="B889" s="7" t="inlineStr">
        <is>
          <t>Materiales</t>
        </is>
      </c>
      <c r="C889" s="7" t="inlineStr">
        <is>
          <t>Alarmas y control de accesos</t>
        </is>
      </c>
      <c r="D889" s="5" t="inlineStr">
        <is>
          <t>Kit de alarma</t>
        </is>
      </c>
      <c r="E889" s="5" t="inlineStr"/>
      <c r="F889" s="5" t="inlineStr">
        <is>
          <t>Material retirado en almacén</t>
        </is>
      </c>
      <c r="G889" s="5" t="inlineStr">
        <is>
          <t>kit de alarma, combo de seguridad</t>
        </is>
      </c>
      <c r="H889" s="7" t="inlineStr">
        <is>
          <t>juego</t>
        </is>
      </c>
      <c r="I889" s="7" t="inlineStr">
        <is>
          <t>Instalaciones</t>
        </is>
      </c>
      <c r="J889" s="7" t="inlineStr">
        <is>
          <t>estandar</t>
        </is>
      </c>
      <c r="K889" s="7" t="inlineStr">
        <is>
          <t>importado</t>
        </is>
      </c>
      <c r="L889" s="7" t="inlineStr">
        <is>
          <t>Verificado</t>
        </is>
      </c>
      <c r="M889" s="8" t="n">
        <v>1</v>
      </c>
      <c r="N889" s="9" t="n">
        <v>7107.67</v>
      </c>
      <c r="O889" s="9" t="n">
        <v>7107.67</v>
      </c>
      <c r="P889" s="9" t="n">
        <v>7107.67</v>
      </c>
      <c r="Q889" s="7" t="inlineStr">
        <is>
          <t>Sí</t>
        </is>
      </c>
      <c r="R889" s="9">
        <f>IF(N889="","",IF(Q889="Sí",ROUND(N889/1.18,2),N889))</f>
        <v/>
      </c>
      <c r="S889" s="7" t="inlineStr">
        <is>
          <t>2026-09-09</t>
        </is>
      </c>
      <c r="T889" s="5" t="inlineStr">
        <is>
          <t>1 cotización de proveedores</t>
        </is>
      </c>
    </row>
    <row r="890">
      <c r="A890" s="7" t="inlineStr">
        <is>
          <t>MAT-28-002</t>
        </is>
      </c>
      <c r="B890" s="7" t="inlineStr">
        <is>
          <t>Materiales</t>
        </is>
      </c>
      <c r="C890" s="7" t="inlineStr">
        <is>
          <t>Alarmas y control de accesos</t>
        </is>
      </c>
      <c r="D890" s="5" t="inlineStr">
        <is>
          <t>Panel de alarma</t>
        </is>
      </c>
      <c r="E890" s="5" t="inlineStr"/>
      <c r="F890" s="5" t="inlineStr">
        <is>
          <t>Material retirado en almacén</t>
        </is>
      </c>
      <c r="G890" s="5" t="inlineStr">
        <is>
          <t>panel de control, central de alarma</t>
        </is>
      </c>
      <c r="H890" s="7" t="inlineStr">
        <is>
          <t>unidad</t>
        </is>
      </c>
      <c r="I890" s="7" t="inlineStr">
        <is>
          <t>Instalaciones</t>
        </is>
      </c>
      <c r="J890" s="7" t="inlineStr">
        <is>
          <t>estandar</t>
        </is>
      </c>
      <c r="K890" s="7" t="inlineStr">
        <is>
          <t>importado</t>
        </is>
      </c>
      <c r="L890" s="7" t="inlineStr">
        <is>
          <t>Verificado</t>
        </is>
      </c>
      <c r="M890" s="8" t="n">
        <v>1</v>
      </c>
      <c r="N890" s="9" t="n">
        <v>15771.4</v>
      </c>
      <c r="O890" s="9" t="n">
        <v>3536.16</v>
      </c>
      <c r="P890" s="9" t="n">
        <v>40009.07</v>
      </c>
      <c r="Q890" s="7" t="inlineStr">
        <is>
          <t>Sí</t>
        </is>
      </c>
      <c r="R890" s="9">
        <f>IF(N890="","",IF(Q890="Sí",ROUND(N890/1.18,2),N890))</f>
        <v/>
      </c>
      <c r="S890" s="7" t="inlineStr">
        <is>
          <t>2026-09-09</t>
        </is>
      </c>
      <c r="T890" s="5" t="inlineStr">
        <is>
          <t>8 cotizaciones de proveedores</t>
        </is>
      </c>
    </row>
    <row r="891">
      <c r="A891" s="7" t="inlineStr">
        <is>
          <t>MAT-28-003</t>
        </is>
      </c>
      <c r="B891" s="7" t="inlineStr">
        <is>
          <t>Materiales</t>
        </is>
      </c>
      <c r="C891" s="7" t="inlineStr">
        <is>
          <t>Alarmas y control de accesos</t>
        </is>
      </c>
      <c r="D891" s="5" t="inlineStr">
        <is>
          <t>Panel de alarma 28 zonas</t>
        </is>
      </c>
      <c r="E891" s="5" t="inlineStr"/>
      <c r="F891" s="5" t="inlineStr">
        <is>
          <t>Material retirado en almacén</t>
        </is>
      </c>
      <c r="G891" s="5" t="inlineStr">
        <is>
          <t>panel de control, central de alarma</t>
        </is>
      </c>
      <c r="H891" s="7" t="inlineStr">
        <is>
          <t>unidad</t>
        </is>
      </c>
      <c r="I891" s="7" t="inlineStr">
        <is>
          <t>Instalaciones</t>
        </is>
      </c>
      <c r="J891" s="7" t="inlineStr">
        <is>
          <t>estandar</t>
        </is>
      </c>
      <c r="K891" s="7" t="inlineStr">
        <is>
          <t>importado</t>
        </is>
      </c>
      <c r="L891" s="7" t="inlineStr">
        <is>
          <t>Verificado</t>
        </is>
      </c>
      <c r="M891" s="8" t="n">
        <v>1</v>
      </c>
      <c r="N891" s="9" t="n">
        <v>7194.58</v>
      </c>
      <c r="O891" s="9" t="n">
        <v>7194.58</v>
      </c>
      <c r="P891" s="9" t="n">
        <v>7194.58</v>
      </c>
      <c r="Q891" s="7" t="inlineStr">
        <is>
          <t>Sí</t>
        </is>
      </c>
      <c r="R891" s="9">
        <f>IF(N891="","",IF(Q891="Sí",ROUND(N891/1.18,2),N891))</f>
        <v/>
      </c>
      <c r="S891" s="7" t="inlineStr">
        <is>
          <t>2026-09-09</t>
        </is>
      </c>
      <c r="T891" s="5" t="inlineStr">
        <is>
          <t>1 cotización de proveedores</t>
        </is>
      </c>
      <c r="AK891" s="5" t="inlineStr">
        <is>
          <t>Zonas: 28</t>
        </is>
      </c>
    </row>
    <row r="892">
      <c r="A892" s="7" t="inlineStr">
        <is>
          <t>MAT-28-004</t>
        </is>
      </c>
      <c r="B892" s="7" t="inlineStr">
        <is>
          <t>Materiales</t>
        </is>
      </c>
      <c r="C892" s="7" t="inlineStr">
        <is>
          <t>Alarmas y control de accesos</t>
        </is>
      </c>
      <c r="D892" s="5" t="inlineStr">
        <is>
          <t>Panel de alarma 320 zonas</t>
        </is>
      </c>
      <c r="E892" s="5" t="inlineStr"/>
      <c r="F892" s="5" t="inlineStr">
        <is>
          <t>Material retirado en almacén</t>
        </is>
      </c>
      <c r="G892" s="5" t="inlineStr">
        <is>
          <t>panel de control, central de alarma</t>
        </is>
      </c>
      <c r="H892" s="7" t="inlineStr">
        <is>
          <t>unidad</t>
        </is>
      </c>
      <c r="I892" s="7" t="inlineStr">
        <is>
          <t>Instalaciones</t>
        </is>
      </c>
      <c r="J892" s="7" t="inlineStr">
        <is>
          <t>estandar</t>
        </is>
      </c>
      <c r="K892" s="7" t="inlineStr">
        <is>
          <t>importado</t>
        </is>
      </c>
      <c r="L892" s="7" t="inlineStr">
        <is>
          <t>Verificado</t>
        </is>
      </c>
      <c r="M892" s="8" t="n">
        <v>1</v>
      </c>
      <c r="N892" s="9" t="n">
        <v>16552.7</v>
      </c>
      <c r="O892" s="9" t="n">
        <v>13889.31</v>
      </c>
      <c r="P892" s="9" t="n">
        <v>19216.09</v>
      </c>
      <c r="Q892" s="7" t="inlineStr">
        <is>
          <t>Sí</t>
        </is>
      </c>
      <c r="R892" s="9">
        <f>IF(N892="","",IF(Q892="Sí",ROUND(N892/1.18,2),N892))</f>
        <v/>
      </c>
      <c r="S892" s="7" t="inlineStr">
        <is>
          <t>2026-09-09</t>
        </is>
      </c>
      <c r="T892" s="5" t="inlineStr">
        <is>
          <t>2 cotizaciones de proveedores</t>
        </is>
      </c>
      <c r="AK892" s="5" t="inlineStr">
        <is>
          <t>Zonas: 320</t>
        </is>
      </c>
    </row>
    <row r="893">
      <c r="A893" s="7" t="inlineStr">
        <is>
          <t>MAT-28-005</t>
        </is>
      </c>
      <c r="B893" s="7" t="inlineStr">
        <is>
          <t>Materiales</t>
        </is>
      </c>
      <c r="C893" s="7" t="inlineStr">
        <is>
          <t>Alarmas y control de accesos</t>
        </is>
      </c>
      <c r="D893" s="5" t="inlineStr">
        <is>
          <t>Panel de alarma 4 zonas</t>
        </is>
      </c>
      <c r="E893" s="5" t="inlineStr"/>
      <c r="F893" s="5" t="inlineStr">
        <is>
          <t>Material retirado en almacén</t>
        </is>
      </c>
      <c r="G893" s="5" t="inlineStr">
        <is>
          <t>panel de control, central de alarma</t>
        </is>
      </c>
      <c r="H893" s="7" t="inlineStr">
        <is>
          <t>unidad</t>
        </is>
      </c>
      <c r="I893" s="7" t="inlineStr">
        <is>
          <t>Instalaciones</t>
        </is>
      </c>
      <c r="J893" s="7" t="inlineStr">
        <is>
          <t>estandar</t>
        </is>
      </c>
      <c r="K893" s="7" t="inlineStr">
        <is>
          <t>importado</t>
        </is>
      </c>
      <c r="L893" s="7" t="inlineStr">
        <is>
          <t>Verificado</t>
        </is>
      </c>
      <c r="M893" s="8" t="n">
        <v>1</v>
      </c>
      <c r="N893" s="9" t="n">
        <v>18682.71</v>
      </c>
      <c r="O893" s="9" t="n">
        <v>18682.71</v>
      </c>
      <c r="P893" s="9" t="n">
        <v>18682.71</v>
      </c>
      <c r="Q893" s="7" t="inlineStr">
        <is>
          <t>Sí</t>
        </is>
      </c>
      <c r="R893" s="9">
        <f>IF(N893="","",IF(Q893="Sí",ROUND(N893/1.18,2),N893))</f>
        <v/>
      </c>
      <c r="S893" s="7" t="inlineStr">
        <is>
          <t>2026-09-09</t>
        </is>
      </c>
      <c r="T893" s="5" t="inlineStr">
        <is>
          <t>1 cotización de proveedores</t>
        </is>
      </c>
      <c r="AK893" s="5" t="inlineStr">
        <is>
          <t>Zonas: 4</t>
        </is>
      </c>
    </row>
    <row r="894">
      <c r="A894" s="7" t="inlineStr">
        <is>
          <t>MAT-28-006</t>
        </is>
      </c>
      <c r="B894" s="7" t="inlineStr">
        <is>
          <t>Materiales</t>
        </is>
      </c>
      <c r="C894" s="7" t="inlineStr">
        <is>
          <t>Alarmas y control de accesos</t>
        </is>
      </c>
      <c r="D894" s="5" t="inlineStr">
        <is>
          <t>Panel de alarma 48 zonas</t>
        </is>
      </c>
      <c r="E894" s="5" t="inlineStr"/>
      <c r="F894" s="5" t="inlineStr">
        <is>
          <t>Material retirado en almacén</t>
        </is>
      </c>
      <c r="G894" s="5" t="inlineStr">
        <is>
          <t>panel de control, central de alarma</t>
        </is>
      </c>
      <c r="H894" s="7" t="inlineStr">
        <is>
          <t>unidad</t>
        </is>
      </c>
      <c r="I894" s="7" t="inlineStr">
        <is>
          <t>Instalaciones</t>
        </is>
      </c>
      <c r="J894" s="7" t="inlineStr">
        <is>
          <t>estandar</t>
        </is>
      </c>
      <c r="K894" s="7" t="inlineStr">
        <is>
          <t>importado</t>
        </is>
      </c>
      <c r="L894" s="7" t="inlineStr">
        <is>
          <t>Verificado</t>
        </is>
      </c>
      <c r="M894" s="8" t="n">
        <v>1</v>
      </c>
      <c r="N894" s="9" t="n">
        <v>8277.66</v>
      </c>
      <c r="O894" s="9" t="n">
        <v>8277.66</v>
      </c>
      <c r="P894" s="9" t="n">
        <v>8277.66</v>
      </c>
      <c r="Q894" s="7" t="inlineStr">
        <is>
          <t>Sí</t>
        </is>
      </c>
      <c r="R894" s="9">
        <f>IF(N894="","",IF(Q894="Sí",ROUND(N894/1.18,2),N894))</f>
        <v/>
      </c>
      <c r="S894" s="7" t="inlineStr">
        <is>
          <t>2026-09-09</t>
        </is>
      </c>
      <c r="T894" s="5" t="inlineStr">
        <is>
          <t>1 cotización de proveedores</t>
        </is>
      </c>
      <c r="AK894" s="5" t="inlineStr">
        <is>
          <t>Zonas: 48</t>
        </is>
      </c>
    </row>
    <row r="895">
      <c r="A895" s="7" t="inlineStr">
        <is>
          <t>MAT-28-007</t>
        </is>
      </c>
      <c r="B895" s="7" t="inlineStr">
        <is>
          <t>Materiales</t>
        </is>
      </c>
      <c r="C895" s="7" t="inlineStr">
        <is>
          <t>Alarmas y control de accesos</t>
        </is>
      </c>
      <c r="D895" s="5" t="inlineStr">
        <is>
          <t>Panel de alarma 8 zonas</t>
        </is>
      </c>
      <c r="E895" s="5" t="inlineStr"/>
      <c r="F895" s="5" t="inlineStr">
        <is>
          <t>Material retirado en almacén</t>
        </is>
      </c>
      <c r="G895" s="5" t="inlineStr">
        <is>
          <t>panel de control, central de alarma</t>
        </is>
      </c>
      <c r="H895" s="7" t="inlineStr">
        <is>
          <t>unidad</t>
        </is>
      </c>
      <c r="I895" s="7" t="inlineStr">
        <is>
          <t>Instalaciones</t>
        </is>
      </c>
      <c r="J895" s="7" t="inlineStr">
        <is>
          <t>estandar</t>
        </is>
      </c>
      <c r="K895" s="7" t="inlineStr">
        <is>
          <t>importado</t>
        </is>
      </c>
      <c r="L895" s="7" t="inlineStr">
        <is>
          <t>Verificado</t>
        </is>
      </c>
      <c r="M895" s="8" t="n">
        <v>1</v>
      </c>
      <c r="N895" s="9" t="n">
        <v>11668.57</v>
      </c>
      <c r="O895" s="9" t="n">
        <v>11668.57</v>
      </c>
      <c r="P895" s="9" t="n">
        <v>11668.57</v>
      </c>
      <c r="Q895" s="7" t="inlineStr">
        <is>
          <t>Sí</t>
        </is>
      </c>
      <c r="R895" s="9">
        <f>IF(N895="","",IF(Q895="Sí",ROUND(N895/1.18,2),N895))</f>
        <v/>
      </c>
      <c r="S895" s="7" t="inlineStr">
        <is>
          <t>2026-09-09</t>
        </is>
      </c>
      <c r="T895" s="5" t="inlineStr">
        <is>
          <t>1 cotización de proveedores</t>
        </is>
      </c>
      <c r="AK895" s="5" t="inlineStr">
        <is>
          <t>Zonas: 8</t>
        </is>
      </c>
    </row>
    <row r="896">
      <c r="A896" s="7" t="inlineStr">
        <is>
          <t>MAT-28-008</t>
        </is>
      </c>
      <c r="B896" s="7" t="inlineStr">
        <is>
          <t>Materiales</t>
        </is>
      </c>
      <c r="C896" s="7" t="inlineStr">
        <is>
          <t>Alarmas y control de accesos</t>
        </is>
      </c>
      <c r="D896" s="5" t="inlineStr">
        <is>
          <t>Teclado para alarma</t>
        </is>
      </c>
      <c r="E896" s="5" t="inlineStr"/>
      <c r="F896" s="5" t="inlineStr">
        <is>
          <t>Material retirado en almacén</t>
        </is>
      </c>
      <c r="G896" s="5" t="inlineStr">
        <is>
          <t>teclado de alarma</t>
        </is>
      </c>
      <c r="H896" s="7" t="inlineStr">
        <is>
          <t>unidad</t>
        </is>
      </c>
      <c r="I896" s="7" t="inlineStr">
        <is>
          <t>Instalaciones</t>
        </is>
      </c>
      <c r="J896" s="7" t="inlineStr">
        <is>
          <t>estandar</t>
        </is>
      </c>
      <c r="K896" s="7" t="inlineStr">
        <is>
          <t>importado</t>
        </is>
      </c>
      <c r="L896" s="7" t="inlineStr">
        <is>
          <t>Verificado</t>
        </is>
      </c>
      <c r="M896" s="8" t="n">
        <v>1</v>
      </c>
      <c r="N896" s="9" t="n">
        <v>7211.08</v>
      </c>
      <c r="O896" s="9" t="n">
        <v>3449.44</v>
      </c>
      <c r="P896" s="9" t="n">
        <v>13205.36</v>
      </c>
      <c r="Q896" s="7" t="inlineStr">
        <is>
          <t>Sí</t>
        </is>
      </c>
      <c r="R896" s="9">
        <f>IF(N896="","",IF(Q896="Sí",ROUND(N896/1.18,2),N896))</f>
        <v/>
      </c>
      <c r="S896" s="7" t="inlineStr">
        <is>
          <t>2026-09-09</t>
        </is>
      </c>
      <c r="T896" s="5" t="inlineStr">
        <is>
          <t>9 cotizaciones de proveedores</t>
        </is>
      </c>
    </row>
    <row r="897">
      <c r="A897" s="7" t="inlineStr">
        <is>
          <t>MAT-28-009</t>
        </is>
      </c>
      <c r="B897" s="7" t="inlineStr">
        <is>
          <t>Materiales</t>
        </is>
      </c>
      <c r="C897" s="7" t="inlineStr">
        <is>
          <t>Alarmas y control de accesos</t>
        </is>
      </c>
      <c r="D897" s="5" t="inlineStr">
        <is>
          <t>Detector de movimiento</t>
        </is>
      </c>
      <c r="E897" s="5" t="inlineStr"/>
      <c r="F897" s="5" t="inlineStr">
        <is>
          <t>Material retirado en almacén</t>
        </is>
      </c>
      <c r="G897" s="5" t="inlineStr">
        <is>
          <t>sensor PIR, detector de movimiento</t>
        </is>
      </c>
      <c r="H897" s="7" t="inlineStr">
        <is>
          <t>unidad</t>
        </is>
      </c>
      <c r="I897" s="7" t="inlineStr">
        <is>
          <t>Instalaciones</t>
        </is>
      </c>
      <c r="J897" s="7" t="inlineStr">
        <is>
          <t>estandar</t>
        </is>
      </c>
      <c r="K897" s="7" t="inlineStr">
        <is>
          <t>importado</t>
        </is>
      </c>
      <c r="L897" s="7" t="inlineStr">
        <is>
          <t>Verificado</t>
        </is>
      </c>
      <c r="M897" s="8" t="n">
        <v>1</v>
      </c>
      <c r="N897" s="9" t="n">
        <v>1486.93</v>
      </c>
      <c r="O897" s="9" t="n">
        <v>266.05</v>
      </c>
      <c r="P897" s="9" t="n">
        <v>11447.71</v>
      </c>
      <c r="Q897" s="7" t="inlineStr">
        <is>
          <t>Sí</t>
        </is>
      </c>
      <c r="R897" s="9">
        <f>IF(N897="","",IF(Q897="Sí",ROUND(N897/1.18,2),N897))</f>
        <v/>
      </c>
      <c r="S897" s="7" t="inlineStr">
        <is>
          <t>2026-09-09</t>
        </is>
      </c>
      <c r="T897" s="5" t="inlineStr">
        <is>
          <t>30 cotizaciones de proveedores</t>
        </is>
      </c>
      <c r="AK897" s="5" t="inlineStr">
        <is>
          <t>Enlace: inalámbrico</t>
        </is>
      </c>
    </row>
    <row r="898">
      <c r="A898" s="7" t="inlineStr">
        <is>
          <t>MAT-28-010</t>
        </is>
      </c>
      <c r="B898" s="7" t="inlineStr">
        <is>
          <t>Materiales</t>
        </is>
      </c>
      <c r="C898" s="7" t="inlineStr">
        <is>
          <t>Alarmas y control de accesos</t>
        </is>
      </c>
      <c r="D898" s="5" t="inlineStr">
        <is>
          <t>Detector de movimiento alcance 10 m</t>
        </is>
      </c>
      <c r="E898" s="5" t="inlineStr"/>
      <c r="F898" s="5" t="inlineStr">
        <is>
          <t>Material retirado en almacén</t>
        </is>
      </c>
      <c r="G898" s="5" t="inlineStr">
        <is>
          <t>sensor PIR, detector de movimiento</t>
        </is>
      </c>
      <c r="H898" s="7" t="inlineStr">
        <is>
          <t>unidad</t>
        </is>
      </c>
      <c r="I898" s="7" t="inlineStr">
        <is>
          <t>Instalaciones</t>
        </is>
      </c>
      <c r="J898" s="7" t="inlineStr">
        <is>
          <t>estandar</t>
        </is>
      </c>
      <c r="K898" s="7" t="inlineStr">
        <is>
          <t>importado</t>
        </is>
      </c>
      <c r="L898" s="7" t="inlineStr">
        <is>
          <t>Verificado</t>
        </is>
      </c>
      <c r="M898" s="8" t="n">
        <v>1</v>
      </c>
      <c r="N898" s="9" t="n">
        <v>7135.36</v>
      </c>
      <c r="O898" s="9" t="n">
        <v>7135.36</v>
      </c>
      <c r="P898" s="9" t="n">
        <v>7135.36</v>
      </c>
      <c r="Q898" s="7" t="inlineStr">
        <is>
          <t>Sí</t>
        </is>
      </c>
      <c r="R898" s="9">
        <f>IF(N898="","",IF(Q898="Sí",ROUND(N898/1.18,2),N898))</f>
        <v/>
      </c>
      <c r="S898" s="7" t="inlineStr">
        <is>
          <t>2026-09-09</t>
        </is>
      </c>
      <c r="T898" s="5" t="inlineStr">
        <is>
          <t>1 cotización de proveedores</t>
        </is>
      </c>
      <c r="AK898" s="5" t="inlineStr">
        <is>
          <t>Alcance (m): 10 · Enlace: inalámbrico</t>
        </is>
      </c>
    </row>
    <row r="899">
      <c r="A899" s="7" t="inlineStr">
        <is>
          <t>MAT-28-011</t>
        </is>
      </c>
      <c r="B899" s="7" t="inlineStr">
        <is>
          <t>Materiales</t>
        </is>
      </c>
      <c r="C899" s="7" t="inlineStr">
        <is>
          <t>Alarmas y control de accesos</t>
        </is>
      </c>
      <c r="D899" s="5" t="inlineStr">
        <is>
          <t>Detector de movimiento alcance 11 m</t>
        </is>
      </c>
      <c r="E899" s="5" t="inlineStr"/>
      <c r="F899" s="5" t="inlineStr">
        <is>
          <t>Material retirado en almacén</t>
        </is>
      </c>
      <c r="G899" s="5" t="inlineStr">
        <is>
          <t>sensor PIR, detector de movimiento</t>
        </is>
      </c>
      <c r="H899" s="7" t="inlineStr">
        <is>
          <t>unidad</t>
        </is>
      </c>
      <c r="I899" s="7" t="inlineStr">
        <is>
          <t>Instalaciones</t>
        </is>
      </c>
      <c r="J899" s="7" t="inlineStr">
        <is>
          <t>estandar</t>
        </is>
      </c>
      <c r="K899" s="7" t="inlineStr">
        <is>
          <t>importado</t>
        </is>
      </c>
      <c r="L899" s="7" t="inlineStr">
        <is>
          <t>Verificado</t>
        </is>
      </c>
      <c r="M899" s="8" t="n">
        <v>1</v>
      </c>
      <c r="N899" s="9" t="n">
        <v>5567.22</v>
      </c>
      <c r="O899" s="9" t="n">
        <v>5567.22</v>
      </c>
      <c r="P899" s="9" t="n">
        <v>5567.22</v>
      </c>
      <c r="Q899" s="7" t="inlineStr">
        <is>
          <t>Sí</t>
        </is>
      </c>
      <c r="R899" s="9">
        <f>IF(N899="","",IF(Q899="Sí",ROUND(N899/1.18,2),N899))</f>
        <v/>
      </c>
      <c r="S899" s="7" t="inlineStr">
        <is>
          <t>2026-09-09</t>
        </is>
      </c>
      <c r="T899" s="5" t="inlineStr">
        <is>
          <t>1 cotización de proveedores</t>
        </is>
      </c>
      <c r="AK899" s="5" t="inlineStr">
        <is>
          <t>Alcance (m): 11 · Enlace: inalámbrico</t>
        </is>
      </c>
    </row>
    <row r="900">
      <c r="A900" s="7" t="inlineStr">
        <is>
          <t>MAT-28-012</t>
        </is>
      </c>
      <c r="B900" s="7" t="inlineStr">
        <is>
          <t>Materiales</t>
        </is>
      </c>
      <c r="C900" s="7" t="inlineStr">
        <is>
          <t>Alarmas y control de accesos</t>
        </is>
      </c>
      <c r="D900" s="5" t="inlineStr">
        <is>
          <t>Detector de movimiento alcance 12 m</t>
        </is>
      </c>
      <c r="E900" s="5" t="inlineStr"/>
      <c r="F900" s="5" t="inlineStr">
        <is>
          <t>Material retirado en almacén</t>
        </is>
      </c>
      <c r="G900" s="5" t="inlineStr">
        <is>
          <t>sensor PIR, detector de movimiento</t>
        </is>
      </c>
      <c r="H900" s="7" t="inlineStr">
        <is>
          <t>unidad</t>
        </is>
      </c>
      <c r="I900" s="7" t="inlineStr">
        <is>
          <t>Instalaciones</t>
        </is>
      </c>
      <c r="J900" s="7" t="inlineStr">
        <is>
          <t>estandar</t>
        </is>
      </c>
      <c r="K900" s="7" t="inlineStr">
        <is>
          <t>importado</t>
        </is>
      </c>
      <c r="L900" s="7" t="inlineStr">
        <is>
          <t>Verificado</t>
        </is>
      </c>
      <c r="M900" s="8" t="n">
        <v>1</v>
      </c>
      <c r="N900" s="9" t="n">
        <v>2831.47</v>
      </c>
      <c r="O900" s="9" t="n">
        <v>820.3</v>
      </c>
      <c r="P900" s="9" t="n">
        <v>5338.48</v>
      </c>
      <c r="Q900" s="7" t="inlineStr">
        <is>
          <t>Sí</t>
        </is>
      </c>
      <c r="R900" s="9">
        <f>IF(N900="","",IF(Q900="Sí",ROUND(N900/1.18,2),N900))</f>
        <v/>
      </c>
      <c r="S900" s="7" t="inlineStr">
        <is>
          <t>2026-09-09</t>
        </is>
      </c>
      <c r="T900" s="5" t="inlineStr">
        <is>
          <t>4 cotizaciones de proveedores</t>
        </is>
      </c>
      <c r="AK900" s="5" t="inlineStr">
        <is>
          <t>Alcance (m): 12 · Enlace: inalámbrico</t>
        </is>
      </c>
    </row>
    <row r="901">
      <c r="A901" s="7" t="inlineStr">
        <is>
          <t>MAT-28-013</t>
        </is>
      </c>
      <c r="B901" s="7" t="inlineStr">
        <is>
          <t>Materiales</t>
        </is>
      </c>
      <c r="C901" s="7" t="inlineStr">
        <is>
          <t>Alarmas y control de accesos</t>
        </is>
      </c>
      <c r="D901" s="5" t="inlineStr">
        <is>
          <t>Detector de movimiento alcance 15 m</t>
        </is>
      </c>
      <c r="E901" s="5" t="inlineStr"/>
      <c r="F901" s="5" t="inlineStr">
        <is>
          <t>Material retirado en almacén</t>
        </is>
      </c>
      <c r="G901" s="5" t="inlineStr">
        <is>
          <t>sensor PIR, detector de movimiento</t>
        </is>
      </c>
      <c r="H901" s="7" t="inlineStr">
        <is>
          <t>unidad</t>
        </is>
      </c>
      <c r="I901" s="7" t="inlineStr">
        <is>
          <t>Instalaciones</t>
        </is>
      </c>
      <c r="J901" s="7" t="inlineStr">
        <is>
          <t>estandar</t>
        </is>
      </c>
      <c r="K901" s="7" t="inlineStr">
        <is>
          <t>importado</t>
        </is>
      </c>
      <c r="L901" s="7" t="inlineStr">
        <is>
          <t>Verificado</t>
        </is>
      </c>
      <c r="M901" s="8" t="n">
        <v>1</v>
      </c>
      <c r="N901" s="9" t="n">
        <v>2675.69</v>
      </c>
      <c r="O901" s="9" t="n">
        <v>2675.69</v>
      </c>
      <c r="P901" s="9" t="n">
        <v>2675.69</v>
      </c>
      <c r="Q901" s="7" t="inlineStr">
        <is>
          <t>Sí</t>
        </is>
      </c>
      <c r="R901" s="9">
        <f>IF(N901="","",IF(Q901="Sí",ROUND(N901/1.18,2),N901))</f>
        <v/>
      </c>
      <c r="S901" s="7" t="inlineStr">
        <is>
          <t>2026-09-09</t>
        </is>
      </c>
      <c r="T901" s="5" t="inlineStr">
        <is>
          <t>1 cotización de proveedores</t>
        </is>
      </c>
      <c r="AK901" s="5" t="inlineStr">
        <is>
          <t>Alcance (m): 15 · Enlace: inalámbrico</t>
        </is>
      </c>
    </row>
    <row r="902">
      <c r="A902" s="7" t="inlineStr">
        <is>
          <t>MAT-28-014</t>
        </is>
      </c>
      <c r="B902" s="7" t="inlineStr">
        <is>
          <t>Materiales</t>
        </is>
      </c>
      <c r="C902" s="7" t="inlineStr">
        <is>
          <t>Alarmas y control de accesos</t>
        </is>
      </c>
      <c r="D902" s="5" t="inlineStr">
        <is>
          <t>Detector de movimiento alcance 16 m</t>
        </is>
      </c>
      <c r="E902" s="5" t="inlineStr"/>
      <c r="F902" s="5" t="inlineStr">
        <is>
          <t>Material retirado en almacén</t>
        </is>
      </c>
      <c r="G902" s="5" t="inlineStr">
        <is>
          <t>sensor PIR, detector de movimiento</t>
        </is>
      </c>
      <c r="H902" s="7" t="inlineStr">
        <is>
          <t>unidad</t>
        </is>
      </c>
      <c r="I902" s="7" t="inlineStr">
        <is>
          <t>Instalaciones</t>
        </is>
      </c>
      <c r="J902" s="7" t="inlineStr">
        <is>
          <t>estandar</t>
        </is>
      </c>
      <c r="K902" s="7" t="inlineStr">
        <is>
          <t>importado</t>
        </is>
      </c>
      <c r="L902" s="7" t="inlineStr">
        <is>
          <t>Verificado</t>
        </is>
      </c>
      <c r="M902" s="8" t="n">
        <v>1</v>
      </c>
      <c r="N902" s="9" t="n">
        <v>2944.96</v>
      </c>
      <c r="O902" s="9" t="n">
        <v>2944.96</v>
      </c>
      <c r="P902" s="9" t="n">
        <v>2944.96</v>
      </c>
      <c r="Q902" s="7" t="inlineStr">
        <is>
          <t>Sí</t>
        </is>
      </c>
      <c r="R902" s="9">
        <f>IF(N902="","",IF(Q902="Sí",ROUND(N902/1.18,2),N902))</f>
        <v/>
      </c>
      <c r="S902" s="7" t="inlineStr">
        <is>
          <t>2026-09-09</t>
        </is>
      </c>
      <c r="T902" s="5" t="inlineStr">
        <is>
          <t>1 cotización de proveedores</t>
        </is>
      </c>
      <c r="AK902" s="5" t="inlineStr">
        <is>
          <t>Alcance (m): 16</t>
        </is>
      </c>
    </row>
    <row r="903">
      <c r="A903" s="7" t="inlineStr">
        <is>
          <t>MAT-28-015</t>
        </is>
      </c>
      <c r="B903" s="7" t="inlineStr">
        <is>
          <t>Materiales</t>
        </is>
      </c>
      <c r="C903" s="7" t="inlineStr">
        <is>
          <t>Alarmas y control de accesos</t>
        </is>
      </c>
      <c r="D903" s="5" t="inlineStr">
        <is>
          <t>Contacto magnético para puerta o ventana</t>
        </is>
      </c>
      <c r="E903" s="5" t="inlineStr"/>
      <c r="F903" s="5" t="inlineStr">
        <is>
          <t>Material retirado en almacén</t>
        </is>
      </c>
      <c r="G903" s="5" t="inlineStr">
        <is>
          <t>contacto magnético, sensor de apertura</t>
        </is>
      </c>
      <c r="H903" s="7" t="inlineStr">
        <is>
          <t>unidad</t>
        </is>
      </c>
      <c r="I903" s="7" t="inlineStr">
        <is>
          <t>Instalaciones</t>
        </is>
      </c>
      <c r="J903" s="7" t="inlineStr">
        <is>
          <t>estandar</t>
        </is>
      </c>
      <c r="K903" s="7" t="inlineStr">
        <is>
          <t>importado</t>
        </is>
      </c>
      <c r="L903" s="7" t="inlineStr">
        <is>
          <t>Verificado</t>
        </is>
      </c>
      <c r="M903" s="8" t="n">
        <v>1</v>
      </c>
      <c r="N903" s="9" t="n">
        <v>1673.26</v>
      </c>
      <c r="O903" s="9" t="n">
        <v>506.24</v>
      </c>
      <c r="P903" s="9" t="n">
        <v>1989.25</v>
      </c>
      <c r="Q903" s="7" t="inlineStr">
        <is>
          <t>Sí</t>
        </is>
      </c>
      <c r="R903" s="9">
        <f>IF(N903="","",IF(Q903="Sí",ROUND(N903/1.18,2),N903))</f>
        <v/>
      </c>
      <c r="S903" s="7" t="inlineStr">
        <is>
          <t>2026-09-09</t>
        </is>
      </c>
      <c r="T903" s="5" t="inlineStr">
        <is>
          <t>6 cotizaciones de proveedores</t>
        </is>
      </c>
    </row>
    <row r="904">
      <c r="A904" s="7" t="inlineStr">
        <is>
          <t>MAT-28-016</t>
        </is>
      </c>
      <c r="B904" s="7" t="inlineStr">
        <is>
          <t>Materiales</t>
        </is>
      </c>
      <c r="C904" s="7" t="inlineStr">
        <is>
          <t>Alarmas y control de accesos</t>
        </is>
      </c>
      <c r="D904" s="5" t="inlineStr">
        <is>
          <t>Sirena de alarma</t>
        </is>
      </c>
      <c r="E904" s="5" t="inlineStr"/>
      <c r="F904" s="5" t="inlineStr">
        <is>
          <t>Material retirado en almacén</t>
        </is>
      </c>
      <c r="G904" s="5" t="inlineStr">
        <is>
          <t>sirena, bocina de alarma</t>
        </is>
      </c>
      <c r="H904" s="7" t="inlineStr">
        <is>
          <t>unidad</t>
        </is>
      </c>
      <c r="I904" s="7" t="inlineStr">
        <is>
          <t>Instalaciones</t>
        </is>
      </c>
      <c r="J904" s="7" t="inlineStr">
        <is>
          <t>estandar</t>
        </is>
      </c>
      <c r="K904" s="7" t="inlineStr">
        <is>
          <t>importado</t>
        </is>
      </c>
      <c r="L904" s="7" t="inlineStr">
        <is>
          <t>Verificado</t>
        </is>
      </c>
      <c r="M904" s="8" t="n">
        <v>1</v>
      </c>
      <c r="N904" s="9" t="n">
        <v>12406.5</v>
      </c>
      <c r="O904" s="9" t="n">
        <v>713.99</v>
      </c>
      <c r="P904" s="9" t="n">
        <v>49478.37</v>
      </c>
      <c r="Q904" s="7" t="inlineStr">
        <is>
          <t>Sí</t>
        </is>
      </c>
      <c r="R904" s="9">
        <f>IF(N904="","",IF(Q904="Sí",ROUND(N904/1.18,2),N904))</f>
        <v/>
      </c>
      <c r="S904" s="7" t="inlineStr">
        <is>
          <t>2026-09-09</t>
        </is>
      </c>
      <c r="T904" s="5" t="inlineStr">
        <is>
          <t>6 cotizaciones de proveedores</t>
        </is>
      </c>
      <c r="AK904" s="5" t="inlineStr">
        <is>
          <t>Potencia (dB): 102</t>
        </is>
      </c>
    </row>
    <row r="905">
      <c r="A905" s="7" t="inlineStr">
        <is>
          <t>MAT-28-017</t>
        </is>
      </c>
      <c r="B905" s="7" t="inlineStr">
        <is>
          <t>Materiales</t>
        </is>
      </c>
      <c r="C905" s="7" t="inlineStr">
        <is>
          <t>Alarmas y control de accesos</t>
        </is>
      </c>
      <c r="D905" s="5" t="inlineStr">
        <is>
          <t>Sirena de alarma de exterior</t>
        </is>
      </c>
      <c r="E905" s="5" t="inlineStr"/>
      <c r="F905" s="5" t="inlineStr">
        <is>
          <t>Material retirado en almacén</t>
        </is>
      </c>
      <c r="G905" s="5" t="inlineStr">
        <is>
          <t>sirena, bocina de alarma</t>
        </is>
      </c>
      <c r="H905" s="7" t="inlineStr">
        <is>
          <t>unidad</t>
        </is>
      </c>
      <c r="I905" s="7" t="inlineStr">
        <is>
          <t>Instalaciones</t>
        </is>
      </c>
      <c r="J905" s="7" t="inlineStr">
        <is>
          <t>estandar</t>
        </is>
      </c>
      <c r="K905" s="7" t="inlineStr">
        <is>
          <t>importado</t>
        </is>
      </c>
      <c r="L905" s="7" t="inlineStr">
        <is>
          <t>Verificado</t>
        </is>
      </c>
      <c r="M905" s="8" t="n">
        <v>1</v>
      </c>
      <c r="N905" s="9" t="n">
        <v>5053.69</v>
      </c>
      <c r="O905" s="9" t="n">
        <v>5053.69</v>
      </c>
      <c r="P905" s="9" t="n">
        <v>5053.69</v>
      </c>
      <c r="Q905" s="7" t="inlineStr">
        <is>
          <t>Sí</t>
        </is>
      </c>
      <c r="R905" s="9">
        <f>IF(N905="","",IF(Q905="Sí",ROUND(N905/1.18,2),N905))</f>
        <v/>
      </c>
      <c r="S905" s="7" t="inlineStr">
        <is>
          <t>2026-09-09</t>
        </is>
      </c>
      <c r="T905" s="5" t="inlineStr">
        <is>
          <t>1 cotización de proveedores</t>
        </is>
      </c>
      <c r="AK905" s="5" t="inlineStr">
        <is>
          <t>Ubicación: exterior · Potencia (dB): 104</t>
        </is>
      </c>
    </row>
    <row r="906">
      <c r="A906" s="7" t="inlineStr">
        <is>
          <t>MAT-28-018</t>
        </is>
      </c>
      <c r="B906" s="7" t="inlineStr">
        <is>
          <t>Materiales</t>
        </is>
      </c>
      <c r="C906" s="7" t="inlineStr">
        <is>
          <t>Alarmas y control de accesos</t>
        </is>
      </c>
      <c r="D906" s="5" t="inlineStr">
        <is>
          <t>Sirena de alarma de interior</t>
        </is>
      </c>
      <c r="E906" s="5" t="inlineStr"/>
      <c r="F906" s="5" t="inlineStr">
        <is>
          <t>Material retirado en almacén</t>
        </is>
      </c>
      <c r="G906" s="5" t="inlineStr">
        <is>
          <t>sirena, bocina de alarma</t>
        </is>
      </c>
      <c r="H906" s="7" t="inlineStr">
        <is>
          <t>unidad</t>
        </is>
      </c>
      <c r="I906" s="7" t="inlineStr">
        <is>
          <t>Instalaciones</t>
        </is>
      </c>
      <c r="J906" s="7" t="inlineStr">
        <is>
          <t>estandar</t>
        </is>
      </c>
      <c r="K906" s="7" t="inlineStr">
        <is>
          <t>importado</t>
        </is>
      </c>
      <c r="L906" s="7" t="inlineStr">
        <is>
          <t>Verificado</t>
        </is>
      </c>
      <c r="M906" s="8" t="n">
        <v>1</v>
      </c>
      <c r="N906" s="9" t="n">
        <v>3381.4</v>
      </c>
      <c r="O906" s="9" t="n">
        <v>3381.4</v>
      </c>
      <c r="P906" s="9" t="n">
        <v>3381.4</v>
      </c>
      <c r="Q906" s="7" t="inlineStr">
        <is>
          <t>Sí</t>
        </is>
      </c>
      <c r="R906" s="9">
        <f>IF(N906="","",IF(Q906="Sí",ROUND(N906/1.18,2),N906))</f>
        <v/>
      </c>
      <c r="S906" s="7" t="inlineStr">
        <is>
          <t>2026-09-09</t>
        </is>
      </c>
      <c r="T906" s="5" t="inlineStr">
        <is>
          <t>1 cotización de proveedores</t>
        </is>
      </c>
      <c r="AK906" s="5" t="inlineStr">
        <is>
          <t>Ubicación: interior · Potencia (dB): 95</t>
        </is>
      </c>
    </row>
    <row r="907">
      <c r="A907" s="7" t="inlineStr">
        <is>
          <t>MAT-28-019</t>
        </is>
      </c>
      <c r="B907" s="7" t="inlineStr">
        <is>
          <t>Materiales</t>
        </is>
      </c>
      <c r="C907" s="7" t="inlineStr">
        <is>
          <t>Alarmas y control de accesos</t>
        </is>
      </c>
      <c r="D907" s="5" t="inlineStr">
        <is>
          <t>Control de acceso</t>
        </is>
      </c>
      <c r="E907" s="5" t="inlineStr"/>
      <c r="F907" s="5" t="inlineStr">
        <is>
          <t>Material retirado en almacén</t>
        </is>
      </c>
      <c r="G907" s="5" t="inlineStr">
        <is>
          <t>control de acceso, lector</t>
        </is>
      </c>
      <c r="H907" s="7" t="inlineStr">
        <is>
          <t>unidad</t>
        </is>
      </c>
      <c r="I907" s="7" t="inlineStr">
        <is>
          <t>Instalaciones</t>
        </is>
      </c>
      <c r="J907" s="7" t="inlineStr">
        <is>
          <t>estandar</t>
        </is>
      </c>
      <c r="K907" s="7" t="inlineStr">
        <is>
          <t>importado</t>
        </is>
      </c>
      <c r="L907" s="7" t="inlineStr">
        <is>
          <t>Verificado</t>
        </is>
      </c>
      <c r="M907" s="8" t="n">
        <v>1</v>
      </c>
      <c r="N907" s="9" t="n">
        <v>14529.44</v>
      </c>
      <c r="O907" s="9" t="n">
        <v>5063.11</v>
      </c>
      <c r="P907" s="9" t="n">
        <v>51002.38</v>
      </c>
      <c r="Q907" s="7" t="inlineStr">
        <is>
          <t>Sí</t>
        </is>
      </c>
      <c r="R907" s="9">
        <f>IF(N907="","",IF(Q907="Sí",ROUND(N907/1.18,2),N907))</f>
        <v/>
      </c>
      <c r="S907" s="7" t="inlineStr">
        <is>
          <t>2026-09-09</t>
        </is>
      </c>
      <c r="T907" s="5" t="inlineStr">
        <is>
          <t>12 cotizaciones de proveedores</t>
        </is>
      </c>
    </row>
    <row r="908">
      <c r="A908" s="7" t="inlineStr">
        <is>
          <t>MAT-28-020</t>
        </is>
      </c>
      <c r="B908" s="7" t="inlineStr">
        <is>
          <t>Materiales</t>
        </is>
      </c>
      <c r="C908" s="7" t="inlineStr">
        <is>
          <t>Alarmas y control de accesos</t>
        </is>
      </c>
      <c r="D908" s="5" t="inlineStr">
        <is>
          <t>Control de acceso huella</t>
        </is>
      </c>
      <c r="E908" s="5" t="inlineStr"/>
      <c r="F908" s="5" t="inlineStr">
        <is>
          <t>Material retirado en almacén</t>
        </is>
      </c>
      <c r="G908" s="5" t="inlineStr">
        <is>
          <t>control de acceso, lector</t>
        </is>
      </c>
      <c r="H908" s="7" t="inlineStr">
        <is>
          <t>unidad</t>
        </is>
      </c>
      <c r="I908" s="7" t="inlineStr">
        <is>
          <t>Instalaciones</t>
        </is>
      </c>
      <c r="J908" s="7" t="inlineStr">
        <is>
          <t>estandar</t>
        </is>
      </c>
      <c r="K908" s="7" t="inlineStr">
        <is>
          <t>importado</t>
        </is>
      </c>
      <c r="L908" s="7" t="inlineStr">
        <is>
          <t>Verificado</t>
        </is>
      </c>
      <c r="M908" s="8" t="n">
        <v>1</v>
      </c>
      <c r="N908" s="9" t="n">
        <v>16289.94</v>
      </c>
      <c r="O908" s="9" t="n">
        <v>10930.42</v>
      </c>
      <c r="P908" s="9" t="n">
        <v>48902.72</v>
      </c>
      <c r="Q908" s="7" t="inlineStr">
        <is>
          <t>Sí</t>
        </is>
      </c>
      <c r="R908" s="9">
        <f>IF(N908="","",IF(Q908="Sí",ROUND(N908/1.18,2),N908))</f>
        <v/>
      </c>
      <c r="S908" s="7" t="inlineStr">
        <is>
          <t>2026-09-09</t>
        </is>
      </c>
      <c r="T908" s="5" t="inlineStr">
        <is>
          <t>3 cotizaciones de proveedores</t>
        </is>
      </c>
      <c r="AB908" s="4" t="inlineStr">
        <is>
          <t>huella</t>
        </is>
      </c>
    </row>
    <row r="909">
      <c r="A909" s="7" t="inlineStr">
        <is>
          <t>MAT-28-021</t>
        </is>
      </c>
      <c r="B909" s="7" t="inlineStr">
        <is>
          <t>Materiales</t>
        </is>
      </c>
      <c r="C909" s="7" t="inlineStr">
        <is>
          <t>Alarmas y control de accesos</t>
        </is>
      </c>
      <c r="D909" s="5" t="inlineStr">
        <is>
          <t>Control de acceso proximidad</t>
        </is>
      </c>
      <c r="E909" s="5" t="inlineStr"/>
      <c r="F909" s="5" t="inlineStr">
        <is>
          <t>Material retirado en almacén</t>
        </is>
      </c>
      <c r="G909" s="5" t="inlineStr">
        <is>
          <t>control de acceso, lector</t>
        </is>
      </c>
      <c r="H909" s="7" t="inlineStr">
        <is>
          <t>unidad</t>
        </is>
      </c>
      <c r="I909" s="7" t="inlineStr">
        <is>
          <t>Instalaciones</t>
        </is>
      </c>
      <c r="J909" s="7" t="inlineStr">
        <is>
          <t>estandar</t>
        </is>
      </c>
      <c r="K909" s="7" t="inlineStr">
        <is>
          <t>importado</t>
        </is>
      </c>
      <c r="L909" s="7" t="inlineStr">
        <is>
          <t>Verificado</t>
        </is>
      </c>
      <c r="M909" s="8" t="n">
        <v>1</v>
      </c>
      <c r="N909" s="9" t="n">
        <v>9465.780000000001</v>
      </c>
      <c r="O909" s="9" t="n">
        <v>8365.110000000001</v>
      </c>
      <c r="P909" s="9" t="n">
        <v>10566.44</v>
      </c>
      <c r="Q909" s="7" t="inlineStr">
        <is>
          <t>Sí</t>
        </is>
      </c>
      <c r="R909" s="9">
        <f>IF(N909="","",IF(Q909="Sí",ROUND(N909/1.18,2),N909))</f>
        <v/>
      </c>
      <c r="S909" s="7" t="inlineStr">
        <is>
          <t>2026-09-09</t>
        </is>
      </c>
      <c r="T909" s="5" t="inlineStr">
        <is>
          <t>2 cotizaciones de proveedores</t>
        </is>
      </c>
      <c r="AB909" s="4" t="inlineStr">
        <is>
          <t>proximidad</t>
        </is>
      </c>
    </row>
    <row r="910">
      <c r="A910" s="7" t="inlineStr">
        <is>
          <t>MAT-28-022</t>
        </is>
      </c>
      <c r="B910" s="7" t="inlineStr">
        <is>
          <t>Materiales</t>
        </is>
      </c>
      <c r="C910" s="7" t="inlineStr">
        <is>
          <t>Alarmas y control de accesos</t>
        </is>
      </c>
      <c r="D910" s="5" t="inlineStr">
        <is>
          <t>Control de acceso teclado</t>
        </is>
      </c>
      <c r="E910" s="5" t="inlineStr"/>
      <c r="F910" s="5" t="inlineStr">
        <is>
          <t>Material retirado en almacén</t>
        </is>
      </c>
      <c r="G910" s="5" t="inlineStr">
        <is>
          <t>control de acceso, lector</t>
        </is>
      </c>
      <c r="H910" s="7" t="inlineStr">
        <is>
          <t>unidad</t>
        </is>
      </c>
      <c r="I910" s="7" t="inlineStr">
        <is>
          <t>Instalaciones</t>
        </is>
      </c>
      <c r="J910" s="7" t="inlineStr">
        <is>
          <t>estandar</t>
        </is>
      </c>
      <c r="K910" s="7" t="inlineStr">
        <is>
          <t>importado</t>
        </is>
      </c>
      <c r="L910" s="7" t="inlineStr">
        <is>
          <t>Verificado</t>
        </is>
      </c>
      <c r="M910" s="8" t="n">
        <v>1</v>
      </c>
      <c r="N910" s="9" t="n">
        <v>12767.79</v>
      </c>
      <c r="O910" s="9" t="n">
        <v>12767.79</v>
      </c>
      <c r="P910" s="9" t="n">
        <v>12767.79</v>
      </c>
      <c r="Q910" s="7" t="inlineStr">
        <is>
          <t>Sí</t>
        </is>
      </c>
      <c r="R910" s="9">
        <f>IF(N910="","",IF(Q910="Sí",ROUND(N910/1.18,2),N910))</f>
        <v/>
      </c>
      <c r="S910" s="7" t="inlineStr">
        <is>
          <t>2026-09-09</t>
        </is>
      </c>
      <c r="T910" s="5" t="inlineStr">
        <is>
          <t>1 cotización de proveedores</t>
        </is>
      </c>
      <c r="AB910" s="4" t="inlineStr">
        <is>
          <t>teclado</t>
        </is>
      </c>
    </row>
    <row r="911">
      <c r="A911" s="7" t="inlineStr">
        <is>
          <t>MAT-28-023</t>
        </is>
      </c>
      <c r="B911" s="7" t="inlineStr">
        <is>
          <t>Materiales</t>
        </is>
      </c>
      <c r="C911" s="7" t="inlineStr">
        <is>
          <t>Alarmas y control de accesos</t>
        </is>
      </c>
      <c r="D911" s="5" t="inlineStr">
        <is>
          <t>Equipo de cerco eléctrico</t>
        </is>
      </c>
      <c r="E911" s="5" t="inlineStr"/>
      <c r="F911" s="5" t="inlineStr">
        <is>
          <t>Material retirado en almacén</t>
        </is>
      </c>
      <c r="G911" s="5" t="inlineStr">
        <is>
          <t>electrificador, cerco eléctrico</t>
        </is>
      </c>
      <c r="H911" s="7" t="inlineStr">
        <is>
          <t>unidad</t>
        </is>
      </c>
      <c r="I911" s="7" t="inlineStr">
        <is>
          <t>Exteriores</t>
        </is>
      </c>
      <c r="J911" s="7" t="inlineStr">
        <is>
          <t>estandar</t>
        </is>
      </c>
      <c r="K911" s="7" t="inlineStr">
        <is>
          <t>importado</t>
        </is>
      </c>
      <c r="L911" s="7" t="inlineStr">
        <is>
          <t>Verificado</t>
        </is>
      </c>
      <c r="M911" s="8" t="n">
        <v>1</v>
      </c>
      <c r="N911" s="9" t="n">
        <v>1207.19</v>
      </c>
      <c r="O911" s="9" t="n">
        <v>10.19</v>
      </c>
      <c r="P911" s="9" t="n">
        <v>11952.92</v>
      </c>
      <c r="Q911" s="7" t="inlineStr">
        <is>
          <t>Sí</t>
        </is>
      </c>
      <c r="R911" s="9">
        <f>IF(N911="","",IF(Q911="Sí",ROUND(N911/1.18,2),N911))</f>
        <v/>
      </c>
      <c r="S911" s="7" t="inlineStr">
        <is>
          <t>2026-09-09</t>
        </is>
      </c>
      <c r="T911" s="5" t="inlineStr">
        <is>
          <t>8 cotizaciones de proveedores</t>
        </is>
      </c>
    </row>
    <row r="912">
      <c r="A912" s="7" t="inlineStr">
        <is>
          <t>MAT-28-024</t>
        </is>
      </c>
      <c r="B912" s="7" t="inlineStr">
        <is>
          <t>Materiales</t>
        </is>
      </c>
      <c r="C912" s="7" t="inlineStr">
        <is>
          <t>Alarmas y control de accesos</t>
        </is>
      </c>
      <c r="D912" s="5" t="inlineStr">
        <is>
          <t>Accesorio de sistema de alarma</t>
        </is>
      </c>
      <c r="E912" s="5" t="inlineStr"/>
      <c r="F912" s="5" t="inlineStr">
        <is>
          <t>Material retirado en almacén</t>
        </is>
      </c>
      <c r="G912" s="5" t="inlineStr">
        <is>
          <t>módulo, tarjeta, control remoto de alarma</t>
        </is>
      </c>
      <c r="H912" s="7" t="inlineStr">
        <is>
          <t>unidad</t>
        </is>
      </c>
      <c r="I912" s="7" t="inlineStr">
        <is>
          <t>Instalaciones</t>
        </is>
      </c>
      <c r="J912" s="7" t="inlineStr">
        <is>
          <t>estandar</t>
        </is>
      </c>
      <c r="K912" s="7" t="inlineStr">
        <is>
          <t>importado</t>
        </is>
      </c>
      <c r="L912" s="7" t="inlineStr">
        <is>
          <t>Verificado</t>
        </is>
      </c>
      <c r="M912" s="8" t="n">
        <v>1</v>
      </c>
      <c r="N912" s="9" t="n">
        <v>1912.8</v>
      </c>
      <c r="O912" s="9" t="n">
        <v>146.83</v>
      </c>
      <c r="P912" s="9" t="n">
        <v>34654.38</v>
      </c>
      <c r="Q912" s="7" t="inlineStr">
        <is>
          <t>Sí</t>
        </is>
      </c>
      <c r="R912" s="9">
        <f>IF(N912="","",IF(Q912="Sí",ROUND(N912/1.18,2),N912))</f>
        <v/>
      </c>
      <c r="S912" s="7" t="inlineStr">
        <is>
          <t>2026-09-09</t>
        </is>
      </c>
      <c r="T912" s="5" t="inlineStr">
        <is>
          <t>71 cotizaciones de proveedores</t>
        </is>
      </c>
    </row>
    <row r="913">
      <c r="A913" s="7" t="inlineStr">
        <is>
          <t>MAT-29-003</t>
        </is>
      </c>
      <c r="B913" s="7" t="inlineStr">
        <is>
          <t>Materiales</t>
        </is>
      </c>
      <c r="C913" s="7" t="inlineStr">
        <is>
          <t>Detección de incendios</t>
        </is>
      </c>
      <c r="D913" s="5" t="inlineStr">
        <is>
          <t>Detector para sistema de incendio de calor</t>
        </is>
      </c>
      <c r="E913" s="5" t="inlineStr"/>
      <c r="F913" s="5" t="inlineStr">
        <is>
          <t>Material retirado en almacén</t>
        </is>
      </c>
      <c r="G913" s="5" t="inlineStr">
        <is>
          <t>detector de humo, detector de calor</t>
        </is>
      </c>
      <c r="H913" s="7" t="inlineStr">
        <is>
          <t>unidad</t>
        </is>
      </c>
      <c r="I913" s="7" t="inlineStr">
        <is>
          <t>Instalaciones</t>
        </is>
      </c>
      <c r="J913" s="7" t="inlineStr">
        <is>
          <t>estandar</t>
        </is>
      </c>
      <c r="K913" s="7" t="inlineStr">
        <is>
          <t>importado</t>
        </is>
      </c>
      <c r="L913" s="7" t="inlineStr">
        <is>
          <t>Verificado</t>
        </is>
      </c>
      <c r="M913" s="8" t="n">
        <v>1</v>
      </c>
      <c r="N913" s="9" t="n">
        <v>1780.89</v>
      </c>
      <c r="O913" s="9" t="n">
        <v>1508.54</v>
      </c>
      <c r="P913" s="9" t="n">
        <v>2053.24</v>
      </c>
      <c r="Q913" s="7" t="inlineStr">
        <is>
          <t>Sí</t>
        </is>
      </c>
      <c r="R913" s="9">
        <f>IF(N913="","",IF(Q913="Sí",ROUND(N913/1.18,2),N913))</f>
        <v/>
      </c>
      <c r="S913" s="7" t="inlineStr">
        <is>
          <t>2026-09-09</t>
        </is>
      </c>
      <c r="T913" s="5" t="inlineStr">
        <is>
          <t>2 cotizaciones de proveedores</t>
        </is>
      </c>
      <c r="AK913" s="5" t="inlineStr">
        <is>
          <t>Detección: calor</t>
        </is>
      </c>
    </row>
    <row r="914">
      <c r="A914" s="7" t="inlineStr">
        <is>
          <t>MAT-29-004</t>
        </is>
      </c>
      <c r="B914" s="7" t="inlineStr">
        <is>
          <t>Materiales</t>
        </is>
      </c>
      <c r="C914" s="7" t="inlineStr">
        <is>
          <t>Detección de incendios</t>
        </is>
      </c>
      <c r="D914" s="5" t="inlineStr">
        <is>
          <t>Detector para sistema de incendio de humo</t>
        </is>
      </c>
      <c r="E914" s="5" t="inlineStr"/>
      <c r="F914" s="5" t="inlineStr">
        <is>
          <t>Material retirado en almacén</t>
        </is>
      </c>
      <c r="G914" s="5" t="inlineStr">
        <is>
          <t>detector de humo, detector de calor</t>
        </is>
      </c>
      <c r="H914" s="7" t="inlineStr">
        <is>
          <t>unidad</t>
        </is>
      </c>
      <c r="I914" s="7" t="inlineStr">
        <is>
          <t>Instalaciones</t>
        </is>
      </c>
      <c r="J914" s="7" t="inlineStr">
        <is>
          <t>estandar</t>
        </is>
      </c>
      <c r="K914" s="7" t="inlineStr">
        <is>
          <t>importado</t>
        </is>
      </c>
      <c r="L914" s="7" t="inlineStr">
        <is>
          <t>Verificado</t>
        </is>
      </c>
      <c r="M914" s="8" t="n">
        <v>1</v>
      </c>
      <c r="N914" s="9" t="n">
        <v>2135.37</v>
      </c>
      <c r="O914" s="9" t="n">
        <v>1934.03</v>
      </c>
      <c r="P914" s="9" t="n">
        <v>23981.94</v>
      </c>
      <c r="Q914" s="7" t="inlineStr">
        <is>
          <t>Sí</t>
        </is>
      </c>
      <c r="R914" s="9">
        <f>IF(N914="","",IF(Q914="Sí",ROUND(N914/1.18,2),N914))</f>
        <v/>
      </c>
      <c r="S914" s="7" t="inlineStr">
        <is>
          <t>2026-09-09</t>
        </is>
      </c>
      <c r="T914" s="5" t="inlineStr">
        <is>
          <t>5 cotizaciones de proveedores</t>
        </is>
      </c>
      <c r="AK914" s="5" t="inlineStr">
        <is>
          <t>Detección: humo</t>
        </is>
      </c>
    </row>
    <row r="915">
      <c r="A915" s="7" t="inlineStr">
        <is>
          <t>MAT-29-005</t>
        </is>
      </c>
      <c r="B915" s="7" t="inlineStr">
        <is>
          <t>Materiales</t>
        </is>
      </c>
      <c r="C915" s="7" t="inlineStr">
        <is>
          <t>Detección de incendios</t>
        </is>
      </c>
      <c r="D915" s="5" t="inlineStr">
        <is>
          <t>Detector para sistema de incendio de humo y calor</t>
        </is>
      </c>
      <c r="E915" s="5" t="inlineStr"/>
      <c r="F915" s="5" t="inlineStr">
        <is>
          <t>Material retirado en almacén</t>
        </is>
      </c>
      <c r="G915" s="5" t="inlineStr">
        <is>
          <t>detector de humo, detector de calor</t>
        </is>
      </c>
      <c r="H915" s="7" t="inlineStr">
        <is>
          <t>unidad</t>
        </is>
      </c>
      <c r="I915" s="7" t="inlineStr">
        <is>
          <t>Instalaciones</t>
        </is>
      </c>
      <c r="J915" s="7" t="inlineStr">
        <is>
          <t>estandar</t>
        </is>
      </c>
      <c r="K915" s="7" t="inlineStr">
        <is>
          <t>importado</t>
        </is>
      </c>
      <c r="L915" s="7" t="inlineStr">
        <is>
          <t>Verificado</t>
        </is>
      </c>
      <c r="M915" s="8" t="n">
        <v>1</v>
      </c>
      <c r="N915" s="9" t="n">
        <v>1657.72</v>
      </c>
      <c r="O915" s="9" t="n">
        <v>1657.72</v>
      </c>
      <c r="P915" s="9" t="n">
        <v>1657.72</v>
      </c>
      <c r="Q915" s="7" t="inlineStr">
        <is>
          <t>Sí</t>
        </is>
      </c>
      <c r="R915" s="9">
        <f>IF(N915="","",IF(Q915="Sí",ROUND(N915/1.18,2),N915))</f>
        <v/>
      </c>
      <c r="S915" s="7" t="inlineStr">
        <is>
          <t>2026-09-09</t>
        </is>
      </c>
      <c r="T915" s="5" t="inlineStr">
        <is>
          <t>1 cotización de proveedores</t>
        </is>
      </c>
      <c r="AK915" s="5" t="inlineStr">
        <is>
          <t>Detección: humo y calor</t>
        </is>
      </c>
    </row>
    <row r="916">
      <c r="A916" s="7" t="inlineStr">
        <is>
          <t>MAT-29-006</t>
        </is>
      </c>
      <c r="B916" s="7" t="inlineStr">
        <is>
          <t>Materiales</t>
        </is>
      </c>
      <c r="C916" s="7" t="inlineStr">
        <is>
          <t>Detección de incendios</t>
        </is>
      </c>
      <c r="D916" s="5" t="inlineStr">
        <is>
          <t>Estación manual de incendio</t>
        </is>
      </c>
      <c r="E916" s="5" t="inlineStr"/>
      <c r="F916" s="5" t="inlineStr">
        <is>
          <t>Material retirado en almacén</t>
        </is>
      </c>
      <c r="G916" s="5" t="inlineStr">
        <is>
          <t>estación manual, pulsador de incendio</t>
        </is>
      </c>
      <c r="H916" s="7" t="inlineStr">
        <is>
          <t>unidad</t>
        </is>
      </c>
      <c r="I916" s="7" t="inlineStr">
        <is>
          <t>Instalaciones</t>
        </is>
      </c>
      <c r="J916" s="7" t="inlineStr">
        <is>
          <t>estandar</t>
        </is>
      </c>
      <c r="K916" s="7" t="inlineStr">
        <is>
          <t>importado</t>
        </is>
      </c>
      <c r="L916" s="7" t="inlineStr">
        <is>
          <t>Verificado</t>
        </is>
      </c>
      <c r="M916" s="8" t="n">
        <v>1</v>
      </c>
      <c r="N916" s="9" t="n">
        <v>2358.36</v>
      </c>
      <c r="O916" s="9" t="n">
        <v>870.3</v>
      </c>
      <c r="P916" s="9" t="n">
        <v>4065.41</v>
      </c>
      <c r="Q916" s="7" t="inlineStr">
        <is>
          <t>Sí</t>
        </is>
      </c>
      <c r="R916" s="9">
        <f>IF(N916="","",IF(Q916="Sí",ROUND(N916/1.18,2),N916))</f>
        <v/>
      </c>
      <c r="S916" s="7" t="inlineStr">
        <is>
          <t>2026-09-09</t>
        </is>
      </c>
      <c r="T916" s="5" t="inlineStr">
        <is>
          <t>6 cotizaciones de proveedores</t>
        </is>
      </c>
    </row>
    <row r="917">
      <c r="A917" s="7" t="inlineStr">
        <is>
          <t>MAT-29-007</t>
        </is>
      </c>
      <c r="B917" s="7" t="inlineStr">
        <is>
          <t>Materiales</t>
        </is>
      </c>
      <c r="C917" s="7" t="inlineStr">
        <is>
          <t>Detección de incendios</t>
        </is>
      </c>
      <c r="D917" s="5" t="inlineStr">
        <is>
          <t>Sirena o estrobo de incendio</t>
        </is>
      </c>
      <c r="E917" s="5" t="inlineStr"/>
      <c r="F917" s="5" t="inlineStr">
        <is>
          <t>Material retirado en almacén</t>
        </is>
      </c>
      <c r="G917" s="5" t="inlineStr">
        <is>
          <t>sirena con estrobo, notificación</t>
        </is>
      </c>
      <c r="H917" s="7" t="inlineStr">
        <is>
          <t>unidad</t>
        </is>
      </c>
      <c r="I917" s="7" t="inlineStr">
        <is>
          <t>Instalaciones</t>
        </is>
      </c>
      <c r="J917" s="7" t="inlineStr">
        <is>
          <t>estandar</t>
        </is>
      </c>
      <c r="K917" s="7" t="inlineStr">
        <is>
          <t>importado</t>
        </is>
      </c>
      <c r="L917" s="7" t="inlineStr">
        <is>
          <t>Verificado</t>
        </is>
      </c>
      <c r="M917" s="8" t="n">
        <v>1</v>
      </c>
      <c r="N917" s="9" t="n">
        <v>3502.55</v>
      </c>
      <c r="O917" s="9" t="n">
        <v>3502.55</v>
      </c>
      <c r="P917" s="9" t="n">
        <v>3502.55</v>
      </c>
      <c r="Q917" s="7" t="inlineStr">
        <is>
          <t>Sí</t>
        </is>
      </c>
      <c r="R917" s="9">
        <f>IF(N917="","",IF(Q917="Sí",ROUND(N917/1.18,2),N917))</f>
        <v/>
      </c>
      <c r="S917" s="7" t="inlineStr">
        <is>
          <t>2026-09-09</t>
        </is>
      </c>
      <c r="T917" s="5" t="inlineStr">
        <is>
          <t>1 cotización de proveedores</t>
        </is>
      </c>
    </row>
    <row r="918">
      <c r="A918" s="7" t="inlineStr">
        <is>
          <t>MAT-29-008</t>
        </is>
      </c>
      <c r="B918" s="7" t="inlineStr">
        <is>
          <t>Materiales</t>
        </is>
      </c>
      <c r="C918" s="7" t="inlineStr">
        <is>
          <t>Detección de incendios</t>
        </is>
      </c>
      <c r="D918" s="5" t="inlineStr">
        <is>
          <t>Accesorio de sistema de incendio</t>
        </is>
      </c>
      <c r="E918" s="5" t="inlineStr"/>
      <c r="F918" s="5" t="inlineStr">
        <is>
          <t>Material retirado en almacén</t>
        </is>
      </c>
      <c r="G918" s="5" t="inlineStr">
        <is>
          <t>base, caja, módulo de incendio</t>
        </is>
      </c>
      <c r="H918" s="7" t="inlineStr">
        <is>
          <t>unidad</t>
        </is>
      </c>
      <c r="I918" s="7" t="inlineStr">
        <is>
          <t>Instalaciones</t>
        </is>
      </c>
      <c r="J918" s="7" t="inlineStr">
        <is>
          <t>estandar</t>
        </is>
      </c>
      <c r="K918" s="7" t="inlineStr">
        <is>
          <t>importado</t>
        </is>
      </c>
      <c r="L918" s="7" t="inlineStr">
        <is>
          <t>Verificado</t>
        </is>
      </c>
      <c r="M918" s="8" t="n">
        <v>1</v>
      </c>
      <c r="N918" s="9" t="n">
        <v>270.76</v>
      </c>
      <c r="O918" s="9" t="n">
        <v>232.07</v>
      </c>
      <c r="P918" s="9" t="n">
        <v>615.97</v>
      </c>
      <c r="Q918" s="7" t="inlineStr">
        <is>
          <t>Sí</t>
        </is>
      </c>
      <c r="R918" s="9">
        <f>IF(N918="","",IF(Q918="Sí",ROUND(N918/1.18,2),N918))</f>
        <v/>
      </c>
      <c r="S918" s="7" t="inlineStr">
        <is>
          <t>2026-09-09</t>
        </is>
      </c>
      <c r="T918" s="5" t="inlineStr">
        <is>
          <t>3 cotizaciones de proveedores</t>
        </is>
      </c>
    </row>
    <row r="919">
      <c r="A919" s="7" t="inlineStr">
        <is>
          <t>MAT-30-002</t>
        </is>
      </c>
      <c r="B919" s="7" t="inlineStr">
        <is>
          <t>Materiales</t>
        </is>
      </c>
      <c r="C919" s="7" t="inlineStr">
        <is>
          <t>Cableado estructurado y redes</t>
        </is>
      </c>
      <c r="D919" s="5" t="inlineStr">
        <is>
          <t>Cable de red</t>
        </is>
      </c>
      <c r="E919" s="5" t="inlineStr"/>
      <c r="F919" s="5" t="inlineStr">
        <is>
          <t>Material retirado en almacén</t>
        </is>
      </c>
      <c r="G919" s="5" t="inlineStr">
        <is>
          <t>cable UTP, cable de red</t>
        </is>
      </c>
      <c r="H919" s="7" t="inlineStr">
        <is>
          <t>rollo</t>
        </is>
      </c>
      <c r="I919" s="7" t="inlineStr">
        <is>
          <t>Instalaciones</t>
        </is>
      </c>
      <c r="J919" s="7" t="inlineStr">
        <is>
          <t>estandar</t>
        </is>
      </c>
      <c r="K919" s="7" t="inlineStr">
        <is>
          <t>importado</t>
        </is>
      </c>
      <c r="L919" s="7" t="inlineStr">
        <is>
          <t>Verificado</t>
        </is>
      </c>
      <c r="M919" s="8" t="n">
        <v>1</v>
      </c>
      <c r="N919" s="9" t="n">
        <v>433.97</v>
      </c>
      <c r="O919" s="9" t="n">
        <v>5.11</v>
      </c>
      <c r="P919" s="9" t="n">
        <v>21280</v>
      </c>
      <c r="Q919" s="7" t="inlineStr">
        <is>
          <t>Sí</t>
        </is>
      </c>
      <c r="R919" s="9">
        <f>IF(N919="","",IF(Q919="Sí",ROUND(N919/1.18,2),N919))</f>
        <v/>
      </c>
      <c r="S919" s="7" t="inlineStr">
        <is>
          <t>2026-09-09</t>
        </is>
      </c>
      <c r="T919" s="5" t="inlineStr">
        <is>
          <t>28 cotizaciones de proveedores</t>
        </is>
      </c>
    </row>
    <row r="920">
      <c r="A920" s="7" t="inlineStr">
        <is>
          <t>MAT-30-003</t>
        </is>
      </c>
      <c r="B920" s="7" t="inlineStr">
        <is>
          <t>Materiales</t>
        </is>
      </c>
      <c r="C920" s="7" t="inlineStr">
        <is>
          <t>Cableado estructurado y redes</t>
        </is>
      </c>
      <c r="D920" s="5" t="inlineStr">
        <is>
          <t>Cable de red blindado</t>
        </is>
      </c>
      <c r="E920" s="5" t="inlineStr"/>
      <c r="F920" s="5" t="inlineStr">
        <is>
          <t>Material retirado en almacén</t>
        </is>
      </c>
      <c r="G920" s="5" t="inlineStr">
        <is>
          <t>cable UTP, cable de red</t>
        </is>
      </c>
      <c r="H920" s="7" t="inlineStr">
        <is>
          <t>rollo</t>
        </is>
      </c>
      <c r="I920" s="7" t="inlineStr">
        <is>
          <t>Instalaciones</t>
        </is>
      </c>
      <c r="J920" s="7" t="inlineStr">
        <is>
          <t>estandar</t>
        </is>
      </c>
      <c r="K920" s="7" t="inlineStr">
        <is>
          <t>importado</t>
        </is>
      </c>
      <c r="L920" s="7" t="inlineStr">
        <is>
          <t>Verificado</t>
        </is>
      </c>
      <c r="M920" s="8" t="n">
        <v>1</v>
      </c>
      <c r="N920" s="9" t="n">
        <v>1675.6</v>
      </c>
      <c r="O920" s="9" t="n">
        <v>1675.6</v>
      </c>
      <c r="P920" s="9" t="n">
        <v>1675.6</v>
      </c>
      <c r="Q920" s="7" t="inlineStr">
        <is>
          <t>Sí</t>
        </is>
      </c>
      <c r="R920" s="9">
        <f>IF(N920="","",IF(Q920="Sí",ROUND(N920/1.18,2),N920))</f>
        <v/>
      </c>
      <c r="S920" s="7" t="inlineStr">
        <is>
          <t>2026-09-09</t>
        </is>
      </c>
      <c r="T920" s="5" t="inlineStr">
        <is>
          <t>1 cotización de proveedores</t>
        </is>
      </c>
      <c r="AK920" s="5" t="inlineStr">
        <is>
          <t>Blindaje: blindado</t>
        </is>
      </c>
    </row>
    <row r="921">
      <c r="A921" s="7" t="inlineStr">
        <is>
          <t>MAT-30-004</t>
        </is>
      </c>
      <c r="B921" s="7" t="inlineStr">
        <is>
          <t>Materiales</t>
        </is>
      </c>
      <c r="C921" s="7" t="inlineStr">
        <is>
          <t>Cableado estructurado y redes</t>
        </is>
      </c>
      <c r="D921" s="5" t="inlineStr">
        <is>
          <t>Cable de red Cat 5</t>
        </is>
      </c>
      <c r="E921" s="5" t="inlineStr"/>
      <c r="F921" s="5" t="inlineStr">
        <is>
          <t>Material retirado en almacén</t>
        </is>
      </c>
      <c r="G921" s="5" t="inlineStr">
        <is>
          <t>cable UTP, cable de red</t>
        </is>
      </c>
      <c r="H921" s="7" t="inlineStr">
        <is>
          <t>rollo</t>
        </is>
      </c>
      <c r="I921" s="7" t="inlineStr">
        <is>
          <t>Instalaciones</t>
        </is>
      </c>
      <c r="J921" s="7" t="inlineStr">
        <is>
          <t>estandar</t>
        </is>
      </c>
      <c r="K921" s="7" t="inlineStr">
        <is>
          <t>importado</t>
        </is>
      </c>
      <c r="L921" s="7" t="inlineStr">
        <is>
          <t>Verificado</t>
        </is>
      </c>
      <c r="M921" s="8" t="n">
        <v>1</v>
      </c>
      <c r="N921" s="9" t="n">
        <v>106.6</v>
      </c>
      <c r="O921" s="9" t="n">
        <v>72.59999999999999</v>
      </c>
      <c r="P921" s="9" t="n">
        <v>125.64</v>
      </c>
      <c r="Q921" s="7" t="inlineStr">
        <is>
          <t>Sí</t>
        </is>
      </c>
      <c r="R921" s="9">
        <f>IF(N921="","",IF(Q921="Sí",ROUND(N921/1.18,2),N921))</f>
        <v/>
      </c>
      <c r="S921" s="7" t="inlineStr">
        <is>
          <t>2026-09-09</t>
        </is>
      </c>
      <c r="T921" s="5" t="inlineStr">
        <is>
          <t>5 cotizaciones de proveedores</t>
        </is>
      </c>
      <c r="AD921" s="4" t="inlineStr">
        <is>
          <t>5</t>
        </is>
      </c>
      <c r="AK921" s="5" t="inlineStr">
        <is>
          <t>Largo (m): 305</t>
        </is>
      </c>
    </row>
    <row r="922">
      <c r="A922" s="7" t="inlineStr">
        <is>
          <t>MAT-30-005</t>
        </is>
      </c>
      <c r="B922" s="7" t="inlineStr">
        <is>
          <t>Materiales</t>
        </is>
      </c>
      <c r="C922" s="7" t="inlineStr">
        <is>
          <t>Cableado estructurado y redes</t>
        </is>
      </c>
      <c r="D922" s="5" t="inlineStr">
        <is>
          <t>Cable de red Cat 5 blindado</t>
        </is>
      </c>
      <c r="E922" s="5" t="inlineStr"/>
      <c r="F922" s="5" t="inlineStr">
        <is>
          <t>Material retirado en almacén</t>
        </is>
      </c>
      <c r="G922" s="5" t="inlineStr">
        <is>
          <t>cable UTP, cable de red</t>
        </is>
      </c>
      <c r="H922" s="7" t="inlineStr">
        <is>
          <t>rollo</t>
        </is>
      </c>
      <c r="I922" s="7" t="inlineStr">
        <is>
          <t>Instalaciones</t>
        </is>
      </c>
      <c r="J922" s="7" t="inlineStr">
        <is>
          <t>estandar</t>
        </is>
      </c>
      <c r="K922" s="7" t="inlineStr">
        <is>
          <t>importado</t>
        </is>
      </c>
      <c r="L922" s="7" t="inlineStr">
        <is>
          <t>Verificado</t>
        </is>
      </c>
      <c r="M922" s="8" t="n">
        <v>1</v>
      </c>
      <c r="N922" s="9" t="n">
        <v>813.6</v>
      </c>
      <c r="O922" s="9" t="n">
        <v>813.6</v>
      </c>
      <c r="P922" s="9" t="n">
        <v>813.6</v>
      </c>
      <c r="Q922" s="7" t="inlineStr">
        <is>
          <t>Sí</t>
        </is>
      </c>
      <c r="R922" s="9">
        <f>IF(N922="","",IF(Q922="Sí",ROUND(N922/1.18,2),N922))</f>
        <v/>
      </c>
      <c r="S922" s="7" t="inlineStr">
        <is>
          <t>2026-09-09</t>
        </is>
      </c>
      <c r="T922" s="5" t="inlineStr">
        <is>
          <t>1 cotización de proveedores</t>
        </is>
      </c>
      <c r="AD922" s="4" t="inlineStr">
        <is>
          <t>5</t>
        </is>
      </c>
      <c r="AK922" s="5" t="inlineStr">
        <is>
          <t>Blindaje: blindado</t>
        </is>
      </c>
    </row>
    <row r="923">
      <c r="A923" s="7" t="inlineStr">
        <is>
          <t>MAT-30-006</t>
        </is>
      </c>
      <c r="B923" s="7" t="inlineStr">
        <is>
          <t>Materiales</t>
        </is>
      </c>
      <c r="C923" s="7" t="inlineStr">
        <is>
          <t>Cableado estructurado y redes</t>
        </is>
      </c>
      <c r="D923" s="5" t="inlineStr">
        <is>
          <t>Cable de red Cat 6</t>
        </is>
      </c>
      <c r="E923" s="5" t="inlineStr"/>
      <c r="F923" s="5" t="inlineStr">
        <is>
          <t>Material retirado en almacén</t>
        </is>
      </c>
      <c r="G923" s="5" t="inlineStr">
        <is>
          <t>cable UTP, cable de red</t>
        </is>
      </c>
      <c r="H923" s="7" t="inlineStr">
        <is>
          <t>rollo</t>
        </is>
      </c>
      <c r="I923" s="7" t="inlineStr">
        <is>
          <t>Instalaciones</t>
        </is>
      </c>
      <c r="J923" s="7" t="inlineStr">
        <is>
          <t>estandar</t>
        </is>
      </c>
      <c r="K923" s="7" t="inlineStr">
        <is>
          <t>importado</t>
        </is>
      </c>
      <c r="L923" s="7" t="inlineStr">
        <is>
          <t>Verificado</t>
        </is>
      </c>
      <c r="M923" s="8" t="n">
        <v>1</v>
      </c>
      <c r="N923" s="9" t="n">
        <v>248.83</v>
      </c>
      <c r="O923" s="9" t="n">
        <v>97.2</v>
      </c>
      <c r="P923" s="9" t="n">
        <v>11979.27</v>
      </c>
      <c r="Q923" s="7" t="inlineStr">
        <is>
          <t>Sí</t>
        </is>
      </c>
      <c r="R923" s="9">
        <f>IF(N923="","",IF(Q923="Sí",ROUND(N923/1.18,2),N923))</f>
        <v/>
      </c>
      <c r="S923" s="7" t="inlineStr">
        <is>
          <t>2026-09-09</t>
        </is>
      </c>
      <c r="T923" s="5" t="inlineStr">
        <is>
          <t>16 cotizaciones de proveedores</t>
        </is>
      </c>
      <c r="AD923" s="4" t="inlineStr">
        <is>
          <t>6</t>
        </is>
      </c>
      <c r="AK923" s="5" t="inlineStr">
        <is>
          <t>Largo (m): 305</t>
        </is>
      </c>
    </row>
    <row r="924">
      <c r="A924" s="7" t="inlineStr">
        <is>
          <t>MAT-30-007</t>
        </is>
      </c>
      <c r="B924" s="7" t="inlineStr">
        <is>
          <t>Materiales</t>
        </is>
      </c>
      <c r="C924" s="7" t="inlineStr">
        <is>
          <t>Cableado estructurado y redes</t>
        </is>
      </c>
      <c r="D924" s="5" t="inlineStr">
        <is>
          <t>Cable de red Cat 6A</t>
        </is>
      </c>
      <c r="E924" s="5" t="inlineStr"/>
      <c r="F924" s="5" t="inlineStr">
        <is>
          <t>Material retirado en almacén</t>
        </is>
      </c>
      <c r="G924" s="5" t="inlineStr">
        <is>
          <t>cable UTP, cable de red</t>
        </is>
      </c>
      <c r="H924" s="7" t="inlineStr">
        <is>
          <t>rollo</t>
        </is>
      </c>
      <c r="I924" s="7" t="inlineStr">
        <is>
          <t>Instalaciones</t>
        </is>
      </c>
      <c r="J924" s="7" t="inlineStr">
        <is>
          <t>estandar</t>
        </is>
      </c>
      <c r="K924" s="7" t="inlineStr">
        <is>
          <t>importado</t>
        </is>
      </c>
      <c r="L924" s="7" t="inlineStr">
        <is>
          <t>Verificado</t>
        </is>
      </c>
      <c r="M924" s="8" t="n">
        <v>1</v>
      </c>
      <c r="N924" s="9" t="n">
        <v>363.57</v>
      </c>
      <c r="O924" s="9" t="n">
        <v>215.59</v>
      </c>
      <c r="P924" s="9" t="n">
        <v>860.04</v>
      </c>
      <c r="Q924" s="7" t="inlineStr">
        <is>
          <t>Sí</t>
        </is>
      </c>
      <c r="R924" s="9">
        <f>IF(N924="","",IF(Q924="Sí",ROUND(N924/1.18,2),N924))</f>
        <v/>
      </c>
      <c r="S924" s="7" t="inlineStr">
        <is>
          <t>2026-09-09</t>
        </is>
      </c>
      <c r="T924" s="5" t="inlineStr">
        <is>
          <t>6 cotizaciones de proveedores</t>
        </is>
      </c>
      <c r="AD924" s="4" t="inlineStr">
        <is>
          <t>6A</t>
        </is>
      </c>
    </row>
    <row r="925">
      <c r="A925" s="7" t="inlineStr">
        <is>
          <t>MAT-30-008</t>
        </is>
      </c>
      <c r="B925" s="7" t="inlineStr">
        <is>
          <t>Materiales</t>
        </is>
      </c>
      <c r="C925" s="7" t="inlineStr">
        <is>
          <t>Cableado estructurado y redes</t>
        </is>
      </c>
      <c r="D925" s="5" t="inlineStr">
        <is>
          <t>Jack RJ45</t>
        </is>
      </c>
      <c r="E925" s="5" t="inlineStr"/>
      <c r="F925" s="5" t="inlineStr">
        <is>
          <t>Material retirado en almacén</t>
        </is>
      </c>
      <c r="G925" s="5" t="inlineStr">
        <is>
          <t>jack, keystone</t>
        </is>
      </c>
      <c r="H925" s="7" t="inlineStr">
        <is>
          <t>unidad</t>
        </is>
      </c>
      <c r="I925" s="7" t="inlineStr">
        <is>
          <t>Instalaciones</t>
        </is>
      </c>
      <c r="J925" s="7" t="inlineStr">
        <is>
          <t>estandar</t>
        </is>
      </c>
      <c r="K925" s="7" t="inlineStr">
        <is>
          <t>importado</t>
        </is>
      </c>
      <c r="L925" s="7" t="inlineStr">
        <is>
          <t>Verificado</t>
        </is>
      </c>
      <c r="M925" s="8" t="n">
        <v>1</v>
      </c>
      <c r="N925" s="9" t="n">
        <v>83.73</v>
      </c>
      <c r="O925" s="9" t="n">
        <v>1.31</v>
      </c>
      <c r="P925" s="9" t="n">
        <v>497.15</v>
      </c>
      <c r="Q925" s="7" t="inlineStr">
        <is>
          <t>Sí</t>
        </is>
      </c>
      <c r="R925" s="9">
        <f>IF(N925="","",IF(Q925="Sí",ROUND(N925/1.18,2),N925))</f>
        <v/>
      </c>
      <c r="S925" s="7" t="inlineStr">
        <is>
          <t>2026-09-09</t>
        </is>
      </c>
      <c r="T925" s="5" t="inlineStr">
        <is>
          <t>6 cotizaciones de proveedores</t>
        </is>
      </c>
    </row>
    <row r="926">
      <c r="A926" s="7" t="inlineStr">
        <is>
          <t>MAT-30-009</t>
        </is>
      </c>
      <c r="B926" s="7" t="inlineStr">
        <is>
          <t>Materiales</t>
        </is>
      </c>
      <c r="C926" s="7" t="inlineStr">
        <is>
          <t>Cableado estructurado y redes</t>
        </is>
      </c>
      <c r="D926" s="5" t="inlineStr">
        <is>
          <t>Jack RJ45 Cat 5</t>
        </is>
      </c>
      <c r="E926" s="5" t="inlineStr"/>
      <c r="F926" s="5" t="inlineStr">
        <is>
          <t>Material retirado en almacén</t>
        </is>
      </c>
      <c r="G926" s="5" t="inlineStr">
        <is>
          <t>jack, keystone</t>
        </is>
      </c>
      <c r="H926" s="7" t="inlineStr">
        <is>
          <t>unidad</t>
        </is>
      </c>
      <c r="I926" s="7" t="inlineStr">
        <is>
          <t>Instalaciones</t>
        </is>
      </c>
      <c r="J926" s="7" t="inlineStr">
        <is>
          <t>estandar</t>
        </is>
      </c>
      <c r="K926" s="7" t="inlineStr">
        <is>
          <t>importado</t>
        </is>
      </c>
      <c r="L926" s="7" t="inlineStr">
        <is>
          <t>Verificado</t>
        </is>
      </c>
      <c r="M926" s="8" t="n">
        <v>1</v>
      </c>
      <c r="N926" s="9" t="n">
        <v>106.97</v>
      </c>
      <c r="O926" s="9" t="n">
        <v>106.97</v>
      </c>
      <c r="P926" s="9" t="n">
        <v>106.97</v>
      </c>
      <c r="Q926" s="7" t="inlineStr">
        <is>
          <t>Sí</t>
        </is>
      </c>
      <c r="R926" s="9">
        <f>IF(N926="","",IF(Q926="Sí",ROUND(N926/1.18,2),N926))</f>
        <v/>
      </c>
      <c r="S926" s="7" t="inlineStr">
        <is>
          <t>2026-09-09</t>
        </is>
      </c>
      <c r="T926" s="5" t="inlineStr">
        <is>
          <t>1 cotización de proveedores</t>
        </is>
      </c>
      <c r="AD926" s="4" t="inlineStr">
        <is>
          <t>5</t>
        </is>
      </c>
    </row>
    <row r="927">
      <c r="A927" s="7" t="inlineStr">
        <is>
          <t>MAT-30-010</t>
        </is>
      </c>
      <c r="B927" s="7" t="inlineStr">
        <is>
          <t>Materiales</t>
        </is>
      </c>
      <c r="C927" s="7" t="inlineStr">
        <is>
          <t>Cableado estructurado y redes</t>
        </is>
      </c>
      <c r="D927" s="5" t="inlineStr">
        <is>
          <t>Jack RJ45 Cat 6</t>
        </is>
      </c>
      <c r="E927" s="5" t="inlineStr"/>
      <c r="F927" s="5" t="inlineStr">
        <is>
          <t>Material retirado en almacén</t>
        </is>
      </c>
      <c r="G927" s="5" t="inlineStr">
        <is>
          <t>jack, keystone</t>
        </is>
      </c>
      <c r="H927" s="7" t="inlineStr">
        <is>
          <t>unidad</t>
        </is>
      </c>
      <c r="I927" s="7" t="inlineStr">
        <is>
          <t>Instalaciones</t>
        </is>
      </c>
      <c r="J927" s="7" t="inlineStr">
        <is>
          <t>estandar</t>
        </is>
      </c>
      <c r="K927" s="7" t="inlineStr">
        <is>
          <t>importado</t>
        </is>
      </c>
      <c r="L927" s="7" t="inlineStr">
        <is>
          <t>Verificado</t>
        </is>
      </c>
      <c r="M927" s="8" t="n">
        <v>1</v>
      </c>
      <c r="N927" s="9" t="n">
        <v>254.97</v>
      </c>
      <c r="O927" s="9" t="n">
        <v>189.16</v>
      </c>
      <c r="P927" s="9" t="n">
        <v>1513.22</v>
      </c>
      <c r="Q927" s="7" t="inlineStr">
        <is>
          <t>Sí</t>
        </is>
      </c>
      <c r="R927" s="9">
        <f>IF(N927="","",IF(Q927="Sí",ROUND(N927/1.18,2),N927))</f>
        <v/>
      </c>
      <c r="S927" s="7" t="inlineStr">
        <is>
          <t>2026-09-09</t>
        </is>
      </c>
      <c r="T927" s="5" t="inlineStr">
        <is>
          <t>5 cotizaciones de proveedores</t>
        </is>
      </c>
      <c r="AD927" s="4" t="inlineStr">
        <is>
          <t>6</t>
        </is>
      </c>
    </row>
    <row r="928">
      <c r="A928" s="7" t="inlineStr">
        <is>
          <t>MAT-30-011</t>
        </is>
      </c>
      <c r="B928" s="7" t="inlineStr">
        <is>
          <t>Materiales</t>
        </is>
      </c>
      <c r="C928" s="7" t="inlineStr">
        <is>
          <t>Cableado estructurado y redes</t>
        </is>
      </c>
      <c r="D928" s="5" t="inlineStr">
        <is>
          <t>Jack RJ45 Cat 6A</t>
        </is>
      </c>
      <c r="E928" s="5" t="inlineStr"/>
      <c r="F928" s="5" t="inlineStr">
        <is>
          <t>Material retirado en almacén</t>
        </is>
      </c>
      <c r="G928" s="5" t="inlineStr">
        <is>
          <t>jack, keystone</t>
        </is>
      </c>
      <c r="H928" s="7" t="inlineStr">
        <is>
          <t>unidad</t>
        </is>
      </c>
      <c r="I928" s="7" t="inlineStr">
        <is>
          <t>Instalaciones</t>
        </is>
      </c>
      <c r="J928" s="7" t="inlineStr">
        <is>
          <t>estandar</t>
        </is>
      </c>
      <c r="K928" s="7" t="inlineStr">
        <is>
          <t>importado</t>
        </is>
      </c>
      <c r="L928" s="7" t="inlineStr">
        <is>
          <t>Verificado</t>
        </is>
      </c>
      <c r="M928" s="8" t="n">
        <v>1</v>
      </c>
      <c r="N928" s="9" t="n">
        <v>256.97</v>
      </c>
      <c r="O928" s="9" t="n">
        <v>256.97</v>
      </c>
      <c r="P928" s="9" t="n">
        <v>256.97</v>
      </c>
      <c r="Q928" s="7" t="inlineStr">
        <is>
          <t>Sí</t>
        </is>
      </c>
      <c r="R928" s="9">
        <f>IF(N928="","",IF(Q928="Sí",ROUND(N928/1.18,2),N928))</f>
        <v/>
      </c>
      <c r="S928" s="7" t="inlineStr">
        <is>
          <t>2026-09-09</t>
        </is>
      </c>
      <c r="T928" s="5" t="inlineStr">
        <is>
          <t>1 cotización de proveedores</t>
        </is>
      </c>
      <c r="AD928" s="4" t="inlineStr">
        <is>
          <t>6A</t>
        </is>
      </c>
    </row>
    <row r="929">
      <c r="A929" s="7" t="inlineStr">
        <is>
          <t>MAT-30-012</t>
        </is>
      </c>
      <c r="B929" s="7" t="inlineStr">
        <is>
          <t>Materiales</t>
        </is>
      </c>
      <c r="C929" s="7" t="inlineStr">
        <is>
          <t>Cableado estructurado y redes</t>
        </is>
      </c>
      <c r="D929" s="5" t="inlineStr">
        <is>
          <t>Jack RJ45 Cat 6A blindado</t>
        </is>
      </c>
      <c r="E929" s="5" t="inlineStr"/>
      <c r="F929" s="5" t="inlineStr">
        <is>
          <t>Material retirado en almacén</t>
        </is>
      </c>
      <c r="G929" s="5" t="inlineStr">
        <is>
          <t>jack, keystone</t>
        </is>
      </c>
      <c r="H929" s="7" t="inlineStr">
        <is>
          <t>unidad</t>
        </is>
      </c>
      <c r="I929" s="7" t="inlineStr">
        <is>
          <t>Instalaciones</t>
        </is>
      </c>
      <c r="J929" s="7" t="inlineStr">
        <is>
          <t>estandar</t>
        </is>
      </c>
      <c r="K929" s="7" t="inlineStr">
        <is>
          <t>importado</t>
        </is>
      </c>
      <c r="L929" s="7" t="inlineStr">
        <is>
          <t>Verificado</t>
        </is>
      </c>
      <c r="M929" s="8" t="n">
        <v>1</v>
      </c>
      <c r="N929" s="9" t="n">
        <v>337.87</v>
      </c>
      <c r="O929" s="9" t="n">
        <v>275.76</v>
      </c>
      <c r="P929" s="9" t="n">
        <v>439.42</v>
      </c>
      <c r="Q929" s="7" t="inlineStr">
        <is>
          <t>Sí</t>
        </is>
      </c>
      <c r="R929" s="9">
        <f>IF(N929="","",IF(Q929="Sí",ROUND(N929/1.18,2),N929))</f>
        <v/>
      </c>
      <c r="S929" s="7" t="inlineStr">
        <is>
          <t>2026-09-09</t>
        </is>
      </c>
      <c r="T929" s="5" t="inlineStr">
        <is>
          <t>7 cotizaciones de proveedores</t>
        </is>
      </c>
      <c r="AD929" s="4" t="inlineStr">
        <is>
          <t>6A</t>
        </is>
      </c>
      <c r="AK929" s="5" t="inlineStr">
        <is>
          <t>Blindaje: blindado</t>
        </is>
      </c>
    </row>
    <row r="930">
      <c r="A930" s="7" t="inlineStr">
        <is>
          <t>MAT-30-013</t>
        </is>
      </c>
      <c r="B930" s="7" t="inlineStr">
        <is>
          <t>Materiales</t>
        </is>
      </c>
      <c r="C930" s="7" t="inlineStr">
        <is>
          <t>Cableado estructurado y redes</t>
        </is>
      </c>
      <c r="D930" s="5" t="inlineStr">
        <is>
          <t>Patch panel</t>
        </is>
      </c>
      <c r="E930" s="5" t="inlineStr"/>
      <c r="F930" s="5" t="inlineStr">
        <is>
          <t>Material retirado en almacén</t>
        </is>
      </c>
      <c r="G930" s="5" t="inlineStr">
        <is>
          <t>panel de parcheo</t>
        </is>
      </c>
      <c r="H930" s="7" t="inlineStr">
        <is>
          <t>unidad</t>
        </is>
      </c>
      <c r="I930" s="7" t="inlineStr">
        <is>
          <t>Instalaciones</t>
        </is>
      </c>
      <c r="J930" s="7" t="inlineStr">
        <is>
          <t>estandar</t>
        </is>
      </c>
      <c r="K930" s="7" t="inlineStr">
        <is>
          <t>importado</t>
        </is>
      </c>
      <c r="L930" s="7" t="inlineStr">
        <is>
          <t>Verificado</t>
        </is>
      </c>
      <c r="M930" s="8" t="n">
        <v>1</v>
      </c>
      <c r="N930" s="9" t="n">
        <v>1305.12</v>
      </c>
      <c r="O930" s="9" t="n">
        <v>192.87</v>
      </c>
      <c r="P930" s="9" t="n">
        <v>1396.76</v>
      </c>
      <c r="Q930" s="7" t="inlineStr">
        <is>
          <t>Sí</t>
        </is>
      </c>
      <c r="R930" s="9">
        <f>IF(N930="","",IF(Q930="Sí",ROUND(N930/1.18,2),N930))</f>
        <v/>
      </c>
      <c r="S930" s="7" t="inlineStr">
        <is>
          <t>2026-09-09</t>
        </is>
      </c>
      <c r="T930" s="5" t="inlineStr">
        <is>
          <t>3 cotizaciones de proveedores</t>
        </is>
      </c>
    </row>
    <row r="931">
      <c r="A931" s="7" t="inlineStr">
        <is>
          <t>MAT-30-014</t>
        </is>
      </c>
      <c r="B931" s="7" t="inlineStr">
        <is>
          <t>Materiales</t>
        </is>
      </c>
      <c r="C931" s="7" t="inlineStr">
        <is>
          <t>Cableado estructurado y redes</t>
        </is>
      </c>
      <c r="D931" s="5" t="inlineStr">
        <is>
          <t>Patch panel 24 puertos</t>
        </is>
      </c>
      <c r="E931" s="5" t="inlineStr"/>
      <c r="F931" s="5" t="inlineStr">
        <is>
          <t>Material retirado en almacén</t>
        </is>
      </c>
      <c r="G931" s="5" t="inlineStr">
        <is>
          <t>panel de parcheo</t>
        </is>
      </c>
      <c r="H931" s="7" t="inlineStr">
        <is>
          <t>unidad</t>
        </is>
      </c>
      <c r="I931" s="7" t="inlineStr">
        <is>
          <t>Instalaciones</t>
        </is>
      </c>
      <c r="J931" s="7" t="inlineStr">
        <is>
          <t>estandar</t>
        </is>
      </c>
      <c r="K931" s="7" t="inlineStr">
        <is>
          <t>importado</t>
        </is>
      </c>
      <c r="L931" s="7" t="inlineStr">
        <is>
          <t>Verificado</t>
        </is>
      </c>
      <c r="M931" s="8" t="n">
        <v>1</v>
      </c>
      <c r="N931" s="9" t="n">
        <v>5568.67</v>
      </c>
      <c r="O931" s="9" t="n">
        <v>5568.67</v>
      </c>
      <c r="P931" s="9" t="n">
        <v>5568.67</v>
      </c>
      <c r="Q931" s="7" t="inlineStr">
        <is>
          <t>Sí</t>
        </is>
      </c>
      <c r="R931" s="9">
        <f>IF(N931="","",IF(Q931="Sí",ROUND(N931/1.18,2),N931))</f>
        <v/>
      </c>
      <c r="S931" s="7" t="inlineStr">
        <is>
          <t>2026-09-09</t>
        </is>
      </c>
      <c r="T931" s="5" t="inlineStr">
        <is>
          <t>1 cotización de proveedores</t>
        </is>
      </c>
      <c r="AK931" s="5" t="inlineStr">
        <is>
          <t>Puertos: 24</t>
        </is>
      </c>
    </row>
    <row r="932">
      <c r="A932" s="7" t="inlineStr">
        <is>
          <t>MAT-30-015</t>
        </is>
      </c>
      <c r="B932" s="7" t="inlineStr">
        <is>
          <t>Materiales</t>
        </is>
      </c>
      <c r="C932" s="7" t="inlineStr">
        <is>
          <t>Cableado estructurado y redes</t>
        </is>
      </c>
      <c r="D932" s="5" t="inlineStr">
        <is>
          <t>Patch panel 48 puertos</t>
        </is>
      </c>
      <c r="E932" s="5" t="inlineStr"/>
      <c r="F932" s="5" t="inlineStr">
        <is>
          <t>Material retirado en almacén</t>
        </is>
      </c>
      <c r="G932" s="5" t="inlineStr">
        <is>
          <t>panel de parcheo</t>
        </is>
      </c>
      <c r="H932" s="7" t="inlineStr">
        <is>
          <t>unidad</t>
        </is>
      </c>
      <c r="I932" s="7" t="inlineStr">
        <is>
          <t>Instalaciones</t>
        </is>
      </c>
      <c r="J932" s="7" t="inlineStr">
        <is>
          <t>estandar</t>
        </is>
      </c>
      <c r="K932" s="7" t="inlineStr">
        <is>
          <t>importado</t>
        </is>
      </c>
      <c r="L932" s="7" t="inlineStr">
        <is>
          <t>Verificado</t>
        </is>
      </c>
      <c r="M932" s="8" t="n">
        <v>1</v>
      </c>
      <c r="N932" s="9" t="n">
        <v>1782.28</v>
      </c>
      <c r="O932" s="9" t="n">
        <v>1782.28</v>
      </c>
      <c r="P932" s="9" t="n">
        <v>1782.28</v>
      </c>
      <c r="Q932" s="7" t="inlineStr">
        <is>
          <t>Sí</t>
        </is>
      </c>
      <c r="R932" s="9">
        <f>IF(N932="","",IF(Q932="Sí",ROUND(N932/1.18,2),N932))</f>
        <v/>
      </c>
      <c r="S932" s="7" t="inlineStr">
        <is>
          <t>2026-09-09</t>
        </is>
      </c>
      <c r="T932" s="5" t="inlineStr">
        <is>
          <t>1 cotización de proveedores</t>
        </is>
      </c>
      <c r="AK932" s="5" t="inlineStr">
        <is>
          <t>Puertos: 48</t>
        </is>
      </c>
    </row>
    <row r="933">
      <c r="A933" s="7" t="inlineStr">
        <is>
          <t>MAT-30-016</t>
        </is>
      </c>
      <c r="B933" s="7" t="inlineStr">
        <is>
          <t>Materiales</t>
        </is>
      </c>
      <c r="C933" s="7" t="inlineStr">
        <is>
          <t>Cableado estructurado y redes</t>
        </is>
      </c>
      <c r="D933" s="5" t="inlineStr">
        <is>
          <t>Placa de pared para datos</t>
        </is>
      </c>
      <c r="E933" s="5" t="inlineStr"/>
      <c r="F933" s="5" t="inlineStr">
        <is>
          <t>Material retirado en almacén</t>
        </is>
      </c>
      <c r="G933" s="5" t="inlineStr">
        <is>
          <t>faceplate, placa de pared</t>
        </is>
      </c>
      <c r="H933" s="7" t="inlineStr">
        <is>
          <t>unidad</t>
        </is>
      </c>
      <c r="I933" s="7" t="inlineStr">
        <is>
          <t>Instalaciones</t>
        </is>
      </c>
      <c r="J933" s="7" t="inlineStr">
        <is>
          <t>estandar</t>
        </is>
      </c>
      <c r="K933" s="7" t="inlineStr">
        <is>
          <t>importado</t>
        </is>
      </c>
      <c r="L933" s="7" t="inlineStr">
        <is>
          <t>Verificado</t>
        </is>
      </c>
      <c r="M933" s="8" t="n">
        <v>1</v>
      </c>
      <c r="N933" s="9" t="n">
        <v>102.17</v>
      </c>
      <c r="O933" s="9" t="n">
        <v>77.06</v>
      </c>
      <c r="P933" s="9" t="n">
        <v>612.77</v>
      </c>
      <c r="Q933" s="7" t="inlineStr">
        <is>
          <t>Sí</t>
        </is>
      </c>
      <c r="R933" s="9">
        <f>IF(N933="","",IF(Q933="Sí",ROUND(N933/1.18,2),N933))</f>
        <v/>
      </c>
      <c r="S933" s="7" t="inlineStr">
        <is>
          <t>2026-09-09</t>
        </is>
      </c>
      <c r="T933" s="5" t="inlineStr">
        <is>
          <t>7 cotizaciones de proveedores</t>
        </is>
      </c>
    </row>
    <row r="934">
      <c r="A934" s="7" t="inlineStr">
        <is>
          <t>MAT-30-017</t>
        </is>
      </c>
      <c r="B934" s="7" t="inlineStr">
        <is>
          <t>Materiales</t>
        </is>
      </c>
      <c r="C934" s="7" t="inlineStr">
        <is>
          <t>Cableado estructurado y redes</t>
        </is>
      </c>
      <c r="D934" s="5" t="inlineStr">
        <is>
          <t>Placa de pared para datos 1 puertos</t>
        </is>
      </c>
      <c r="E934" s="5" t="inlineStr"/>
      <c r="F934" s="5" t="inlineStr">
        <is>
          <t>Material retirado en almacén</t>
        </is>
      </c>
      <c r="G934" s="5" t="inlineStr">
        <is>
          <t>faceplate, placa de pared</t>
        </is>
      </c>
      <c r="H934" s="7" t="inlineStr">
        <is>
          <t>unidad</t>
        </is>
      </c>
      <c r="I934" s="7" t="inlineStr">
        <is>
          <t>Instalaciones</t>
        </is>
      </c>
      <c r="J934" s="7" t="inlineStr">
        <is>
          <t>estandar</t>
        </is>
      </c>
      <c r="K934" s="7" t="inlineStr">
        <is>
          <t>importado</t>
        </is>
      </c>
      <c r="L934" s="7" t="inlineStr">
        <is>
          <t>Verificado</t>
        </is>
      </c>
      <c r="M934" s="8" t="n">
        <v>1</v>
      </c>
      <c r="N934" s="9" t="n">
        <v>492.5</v>
      </c>
      <c r="O934" s="9" t="n">
        <v>101.21</v>
      </c>
      <c r="P934" s="9" t="n">
        <v>883.79</v>
      </c>
      <c r="Q934" s="7" t="inlineStr">
        <is>
          <t>Sí</t>
        </is>
      </c>
      <c r="R934" s="9">
        <f>IF(N934="","",IF(Q934="Sí",ROUND(N934/1.18,2),N934))</f>
        <v/>
      </c>
      <c r="S934" s="7" t="inlineStr">
        <is>
          <t>2026-09-09</t>
        </is>
      </c>
      <c r="T934" s="5" t="inlineStr">
        <is>
          <t>2 cotizaciones de proveedores</t>
        </is>
      </c>
      <c r="AK934" s="5" t="inlineStr">
        <is>
          <t>Puertos: 1</t>
        </is>
      </c>
    </row>
    <row r="935">
      <c r="A935" s="7" t="inlineStr">
        <is>
          <t>MAT-30-018</t>
        </is>
      </c>
      <c r="B935" s="7" t="inlineStr">
        <is>
          <t>Materiales</t>
        </is>
      </c>
      <c r="C935" s="7" t="inlineStr">
        <is>
          <t>Cableado estructurado y redes</t>
        </is>
      </c>
      <c r="D935" s="5" t="inlineStr">
        <is>
          <t>Placa de pared para datos 2 puertos</t>
        </is>
      </c>
      <c r="E935" s="5" t="inlineStr"/>
      <c r="F935" s="5" t="inlineStr">
        <is>
          <t>Material retirado en almacén</t>
        </is>
      </c>
      <c r="G935" s="5" t="inlineStr">
        <is>
          <t>faceplate, placa de pared</t>
        </is>
      </c>
      <c r="H935" s="7" t="inlineStr">
        <is>
          <t>unidad</t>
        </is>
      </c>
      <c r="I935" s="7" t="inlineStr">
        <is>
          <t>Instalaciones</t>
        </is>
      </c>
      <c r="J935" s="7" t="inlineStr">
        <is>
          <t>estandar</t>
        </is>
      </c>
      <c r="K935" s="7" t="inlineStr">
        <is>
          <t>importado</t>
        </is>
      </c>
      <c r="L935" s="7" t="inlineStr">
        <is>
          <t>Verificado</t>
        </is>
      </c>
      <c r="M935" s="8" t="n">
        <v>1</v>
      </c>
      <c r="N935" s="9" t="n">
        <v>492.5</v>
      </c>
      <c r="O935" s="9" t="n">
        <v>101.21</v>
      </c>
      <c r="P935" s="9" t="n">
        <v>883.79</v>
      </c>
      <c r="Q935" s="7" t="inlineStr">
        <is>
          <t>Sí</t>
        </is>
      </c>
      <c r="R935" s="9">
        <f>IF(N935="","",IF(Q935="Sí",ROUND(N935/1.18,2),N935))</f>
        <v/>
      </c>
      <c r="S935" s="7" t="inlineStr">
        <is>
          <t>2026-09-09</t>
        </is>
      </c>
      <c r="T935" s="5" t="inlineStr">
        <is>
          <t>2 cotizaciones de proveedores</t>
        </is>
      </c>
      <c r="AK935" s="5" t="inlineStr">
        <is>
          <t>Puertos: 2</t>
        </is>
      </c>
    </row>
    <row r="936">
      <c r="A936" s="7" t="inlineStr">
        <is>
          <t>MAT-30-019</t>
        </is>
      </c>
      <c r="B936" s="7" t="inlineStr">
        <is>
          <t>Materiales</t>
        </is>
      </c>
      <c r="C936" s="7" t="inlineStr">
        <is>
          <t>Cableado estructurado y redes</t>
        </is>
      </c>
      <c r="D936" s="5" t="inlineStr">
        <is>
          <t>Placa de pared para datos 3 puertos</t>
        </is>
      </c>
      <c r="E936" s="5" t="inlineStr"/>
      <c r="F936" s="5" t="inlineStr">
        <is>
          <t>Material retirado en almacén</t>
        </is>
      </c>
      <c r="G936" s="5" t="inlineStr">
        <is>
          <t>faceplate, placa de pared</t>
        </is>
      </c>
      <c r="H936" s="7" t="inlineStr">
        <is>
          <t>unidad</t>
        </is>
      </c>
      <c r="I936" s="7" t="inlineStr">
        <is>
          <t>Instalaciones</t>
        </is>
      </c>
      <c r="J936" s="7" t="inlineStr">
        <is>
          <t>estandar</t>
        </is>
      </c>
      <c r="K936" s="7" t="inlineStr">
        <is>
          <t>importado</t>
        </is>
      </c>
      <c r="L936" s="7" t="inlineStr">
        <is>
          <t>Verificado</t>
        </is>
      </c>
      <c r="M936" s="8" t="n">
        <v>1</v>
      </c>
      <c r="N936" s="9" t="n">
        <v>1196.92</v>
      </c>
      <c r="O936" s="9" t="n">
        <v>1196.92</v>
      </c>
      <c r="P936" s="9" t="n">
        <v>1196.92</v>
      </c>
      <c r="Q936" s="7" t="inlineStr">
        <is>
          <t>Sí</t>
        </is>
      </c>
      <c r="R936" s="9">
        <f>IF(N936="","",IF(Q936="Sí",ROUND(N936/1.18,2),N936))</f>
        <v/>
      </c>
      <c r="S936" s="7" t="inlineStr">
        <is>
          <t>2026-09-09</t>
        </is>
      </c>
      <c r="T936" s="5" t="inlineStr">
        <is>
          <t>1 cotización de proveedores</t>
        </is>
      </c>
      <c r="AK936" s="5" t="inlineStr">
        <is>
          <t>Puertos: 3</t>
        </is>
      </c>
    </row>
    <row r="937">
      <c r="A937" s="7" t="inlineStr">
        <is>
          <t>MAT-30-020</t>
        </is>
      </c>
      <c r="B937" s="7" t="inlineStr">
        <is>
          <t>Materiales</t>
        </is>
      </c>
      <c r="C937" s="7" t="inlineStr">
        <is>
          <t>Cableado estructurado y redes</t>
        </is>
      </c>
      <c r="D937" s="5" t="inlineStr">
        <is>
          <t>Rack y accesorios de gabinete</t>
        </is>
      </c>
      <c r="E937" s="5" t="inlineStr"/>
      <c r="F937" s="5" t="inlineStr">
        <is>
          <t>Material retirado en almacén</t>
        </is>
      </c>
      <c r="G937" s="5" t="inlineStr">
        <is>
          <t>rack, organizador, bandeja</t>
        </is>
      </c>
      <c r="H937" s="7" t="inlineStr">
        <is>
          <t>unidad</t>
        </is>
      </c>
      <c r="I937" s="7" t="inlineStr">
        <is>
          <t>Instalaciones</t>
        </is>
      </c>
      <c r="J937" s="7" t="inlineStr">
        <is>
          <t>estandar</t>
        </is>
      </c>
      <c r="K937" s="7" t="inlineStr">
        <is>
          <t>importado</t>
        </is>
      </c>
      <c r="L937" s="7" t="inlineStr">
        <is>
          <t>Verificado</t>
        </is>
      </c>
      <c r="M937" s="8" t="n">
        <v>1</v>
      </c>
      <c r="N937" s="9" t="n">
        <v>1834.9</v>
      </c>
      <c r="O937" s="9" t="n">
        <v>26.88</v>
      </c>
      <c r="P937" s="9" t="n">
        <v>24364.91</v>
      </c>
      <c r="Q937" s="7" t="inlineStr">
        <is>
          <t>Sí</t>
        </is>
      </c>
      <c r="R937" s="9">
        <f>IF(N937="","",IF(Q937="Sí",ROUND(N937/1.18,2),N937))</f>
        <v/>
      </c>
      <c r="S937" s="7" t="inlineStr">
        <is>
          <t>2026-09-09</t>
        </is>
      </c>
      <c r="T937" s="5" t="inlineStr">
        <is>
          <t>14 cotizaciones de proveedores</t>
        </is>
      </c>
    </row>
    <row r="938">
      <c r="A938" s="7" t="inlineStr">
        <is>
          <t>MAT-30-021</t>
        </is>
      </c>
      <c r="B938" s="7" t="inlineStr">
        <is>
          <t>Materiales</t>
        </is>
      </c>
      <c r="C938" s="7" t="inlineStr">
        <is>
          <t>Cableado estructurado y redes</t>
        </is>
      </c>
      <c r="D938" s="5" t="inlineStr">
        <is>
          <t>Equipo de red</t>
        </is>
      </c>
      <c r="E938" s="5" t="inlineStr"/>
      <c r="F938" s="5" t="inlineStr">
        <is>
          <t>Material retirado en almacén</t>
        </is>
      </c>
      <c r="G938" s="5" t="inlineStr">
        <is>
          <t>switch, PoE, extensor</t>
        </is>
      </c>
      <c r="H938" s="7" t="inlineStr">
        <is>
          <t>unidad</t>
        </is>
      </c>
      <c r="I938" s="7" t="inlineStr">
        <is>
          <t>Instalaciones</t>
        </is>
      </c>
      <c r="J938" s="7" t="inlineStr">
        <is>
          <t>estandar</t>
        </is>
      </c>
      <c r="K938" s="7" t="inlineStr">
        <is>
          <t>importado</t>
        </is>
      </c>
      <c r="L938" s="7" t="inlineStr">
        <is>
          <t>Verificado</t>
        </is>
      </c>
      <c r="M938" s="8" t="n">
        <v>1</v>
      </c>
      <c r="N938" s="9" t="n">
        <v>4902.12</v>
      </c>
      <c r="O938" s="9" t="n">
        <v>587.39</v>
      </c>
      <c r="P938" s="9" t="n">
        <v>18998.93</v>
      </c>
      <c r="Q938" s="7" t="inlineStr">
        <is>
          <t>Sí</t>
        </is>
      </c>
      <c r="R938" s="9">
        <f>IF(N938="","",IF(Q938="Sí",ROUND(N938/1.18,2),N938))</f>
        <v/>
      </c>
      <c r="S938" s="7" t="inlineStr">
        <is>
          <t>2026-09-09</t>
        </is>
      </c>
      <c r="T938" s="5" t="inlineStr">
        <is>
          <t>12 cotizaciones de proveedores</t>
        </is>
      </c>
    </row>
    <row r="939">
      <c r="A939" s="7" t="inlineStr">
        <is>
          <t>MAT-30-022</t>
        </is>
      </c>
      <c r="B939" s="7" t="inlineStr">
        <is>
          <t>Materiales</t>
        </is>
      </c>
      <c r="C939" s="7" t="inlineStr">
        <is>
          <t>Cableado estructurado y redes</t>
        </is>
      </c>
      <c r="D939" s="5" t="inlineStr">
        <is>
          <t>Equipo de red 24 puertos</t>
        </is>
      </c>
      <c r="E939" s="5" t="inlineStr"/>
      <c r="F939" s="5" t="inlineStr">
        <is>
          <t>Material retirado en almacén</t>
        </is>
      </c>
      <c r="G939" s="5" t="inlineStr">
        <is>
          <t>switch, PoE, extensor</t>
        </is>
      </c>
      <c r="H939" s="7" t="inlineStr">
        <is>
          <t>unidad</t>
        </is>
      </c>
      <c r="I939" s="7" t="inlineStr">
        <is>
          <t>Instalaciones</t>
        </is>
      </c>
      <c r="J939" s="7" t="inlineStr">
        <is>
          <t>estandar</t>
        </is>
      </c>
      <c r="K939" s="7" t="inlineStr">
        <is>
          <t>importado</t>
        </is>
      </c>
      <c r="L939" s="7" t="inlineStr">
        <is>
          <t>Verificado</t>
        </is>
      </c>
      <c r="M939" s="8" t="n">
        <v>1</v>
      </c>
      <c r="N939" s="9" t="n">
        <v>16692.67</v>
      </c>
      <c r="O939" s="9" t="n">
        <v>16692.67</v>
      </c>
      <c r="P939" s="9" t="n">
        <v>16692.67</v>
      </c>
      <c r="Q939" s="7" t="inlineStr">
        <is>
          <t>Sí</t>
        </is>
      </c>
      <c r="R939" s="9">
        <f>IF(N939="","",IF(Q939="Sí",ROUND(N939/1.18,2),N939))</f>
        <v/>
      </c>
      <c r="S939" s="7" t="inlineStr">
        <is>
          <t>2026-09-09</t>
        </is>
      </c>
      <c r="T939" s="5" t="inlineStr">
        <is>
          <t>1 cotización de proveedores</t>
        </is>
      </c>
      <c r="AK939" s="5" t="inlineStr">
        <is>
          <t>Puertos: 24</t>
        </is>
      </c>
    </row>
    <row r="940">
      <c r="A940" s="7" t="inlineStr">
        <is>
          <t>MAT-30-023</t>
        </is>
      </c>
      <c r="B940" s="7" t="inlineStr">
        <is>
          <t>Materiales</t>
        </is>
      </c>
      <c r="C940" s="7" t="inlineStr">
        <is>
          <t>Cableado estructurado y redes</t>
        </is>
      </c>
      <c r="D940" s="5" t="inlineStr">
        <is>
          <t>Equipo de red 8 puertos</t>
        </is>
      </c>
      <c r="E940" s="5" t="inlineStr"/>
      <c r="F940" s="5" t="inlineStr">
        <is>
          <t>Material retirado en almacén</t>
        </is>
      </c>
      <c r="G940" s="5" t="inlineStr">
        <is>
          <t>switch, PoE, extensor</t>
        </is>
      </c>
      <c r="H940" s="7" t="inlineStr">
        <is>
          <t>unidad</t>
        </is>
      </c>
      <c r="I940" s="7" t="inlineStr">
        <is>
          <t>Instalaciones</t>
        </is>
      </c>
      <c r="J940" s="7" t="inlineStr">
        <is>
          <t>estandar</t>
        </is>
      </c>
      <c r="K940" s="7" t="inlineStr">
        <is>
          <t>importado</t>
        </is>
      </c>
      <c r="L940" s="7" t="inlineStr">
        <is>
          <t>Verificado</t>
        </is>
      </c>
      <c r="M940" s="8" t="n">
        <v>1</v>
      </c>
      <c r="N940" s="9" t="n">
        <v>7097.73</v>
      </c>
      <c r="O940" s="9" t="n">
        <v>500.98</v>
      </c>
      <c r="P940" s="9" t="n">
        <v>13694.47</v>
      </c>
      <c r="Q940" s="7" t="inlineStr">
        <is>
          <t>Sí</t>
        </is>
      </c>
      <c r="R940" s="9">
        <f>IF(N940="","",IF(Q940="Sí",ROUND(N940/1.18,2),N940))</f>
        <v/>
      </c>
      <c r="S940" s="7" t="inlineStr">
        <is>
          <t>2026-09-09</t>
        </is>
      </c>
      <c r="T940" s="5" t="inlineStr">
        <is>
          <t>2 cotizaciones de proveedores</t>
        </is>
      </c>
      <c r="AK940" s="5" t="inlineStr">
        <is>
          <t>Puertos: 8</t>
        </is>
      </c>
    </row>
    <row r="941">
      <c r="A941" s="7" t="inlineStr">
        <is>
          <t>MAT-30-024</t>
        </is>
      </c>
      <c r="B941" s="7" t="inlineStr">
        <is>
          <t>Materiales</t>
        </is>
      </c>
      <c r="C941" s="7" t="inlineStr">
        <is>
          <t>Cableado estructurado y redes</t>
        </is>
      </c>
      <c r="D941" s="5" t="inlineStr">
        <is>
          <t>Conector y accesorio de cableado</t>
        </is>
      </c>
      <c r="E941" s="5" t="inlineStr"/>
      <c r="F941" s="5" t="inlineStr">
        <is>
          <t>Material retirado en almacén</t>
        </is>
      </c>
      <c r="G941" s="5" t="inlineStr">
        <is>
          <t>conector, acoplador, plug</t>
        </is>
      </c>
      <c r="H941" s="7" t="inlineStr">
        <is>
          <t>unidad</t>
        </is>
      </c>
      <c r="I941" s="7" t="inlineStr">
        <is>
          <t>Instalaciones</t>
        </is>
      </c>
      <c r="J941" s="7" t="inlineStr">
        <is>
          <t>estandar</t>
        </is>
      </c>
      <c r="K941" s="7" t="inlineStr">
        <is>
          <t>importado</t>
        </is>
      </c>
      <c r="L941" s="7" t="inlineStr">
        <is>
          <t>Verificado</t>
        </is>
      </c>
      <c r="M941" s="8" t="n">
        <v>1</v>
      </c>
      <c r="N941" s="9" t="n">
        <v>67.08</v>
      </c>
      <c r="O941" s="9" t="n">
        <v>0.41</v>
      </c>
      <c r="P941" s="9" t="n">
        <v>3491.49</v>
      </c>
      <c r="Q941" s="7" t="inlineStr">
        <is>
          <t>Sí</t>
        </is>
      </c>
      <c r="R941" s="9">
        <f>IF(N941="","",IF(Q941="Sí",ROUND(N941/1.18,2),N941))</f>
        <v/>
      </c>
      <c r="S941" s="7" t="inlineStr">
        <is>
          <t>2026-09-09</t>
        </is>
      </c>
      <c r="T941" s="5" t="inlineStr">
        <is>
          <t>32 cotizaciones de proveedores</t>
        </is>
      </c>
    </row>
    <row r="942">
      <c r="A942" s="7" t="inlineStr">
        <is>
          <t>MAT-30-025</t>
        </is>
      </c>
      <c r="B942" s="7" t="inlineStr">
        <is>
          <t>Materiales</t>
        </is>
      </c>
      <c r="C942" s="7" t="inlineStr">
        <is>
          <t>Cableado estructurado y redes</t>
        </is>
      </c>
      <c r="D942" s="5" t="inlineStr">
        <is>
          <t>Parlante o amplificador de voceo</t>
        </is>
      </c>
      <c r="E942" s="5" t="inlineStr"/>
      <c r="F942" s="5" t="inlineStr">
        <is>
          <t>Material retirado en almacén</t>
        </is>
      </c>
      <c r="G942" s="5" t="inlineStr">
        <is>
          <t>parlante, voceo, sonido</t>
        </is>
      </c>
      <c r="H942" s="7" t="inlineStr">
        <is>
          <t>unidad</t>
        </is>
      </c>
      <c r="I942" s="7" t="inlineStr">
        <is>
          <t>Instalaciones</t>
        </is>
      </c>
      <c r="J942" s="7" t="inlineStr">
        <is>
          <t>estandar</t>
        </is>
      </c>
      <c r="K942" s="7" t="inlineStr">
        <is>
          <t>importado</t>
        </is>
      </c>
      <c r="L942" s="7" t="inlineStr">
        <is>
          <t>Verificado</t>
        </is>
      </c>
      <c r="M942" s="8" t="n">
        <v>1</v>
      </c>
      <c r="N942" s="9" t="n">
        <v>39743.82</v>
      </c>
      <c r="O942" s="9" t="n">
        <v>104.5</v>
      </c>
      <c r="P942" s="9" t="n">
        <v>62081.59</v>
      </c>
      <c r="Q942" s="7" t="inlineStr">
        <is>
          <t>Sí</t>
        </is>
      </c>
      <c r="R942" s="9">
        <f>IF(N942="","",IF(Q942="Sí",ROUND(N942/1.18,2),N942))</f>
        <v/>
      </c>
      <c r="S942" s="7" t="inlineStr">
        <is>
          <t>2026-09-09</t>
        </is>
      </c>
      <c r="T942" s="5" t="inlineStr">
        <is>
          <t>7 cotizaciones de proveedores</t>
        </is>
      </c>
    </row>
    <row r="943">
      <c r="A943" s="7" t="inlineStr">
        <is>
          <t>MAT-30-026</t>
        </is>
      </c>
      <c r="B943" s="7" t="inlineStr">
        <is>
          <t>Materiales</t>
        </is>
      </c>
      <c r="C943" s="7" t="inlineStr">
        <is>
          <t>Cableado estructurado y redes</t>
        </is>
      </c>
      <c r="D943" s="5" t="inlineStr">
        <is>
          <t>Fuente de alimentación para sistemas</t>
        </is>
      </c>
      <c r="E943" s="5" t="inlineStr"/>
      <c r="F943" s="5" t="inlineStr">
        <is>
          <t>Material retirado en almacén</t>
        </is>
      </c>
      <c r="G943" s="5" t="inlineStr">
        <is>
          <t>fuente, power supply, PoE</t>
        </is>
      </c>
      <c r="H943" s="7" t="inlineStr">
        <is>
          <t>unidad</t>
        </is>
      </c>
      <c r="I943" s="7" t="inlineStr">
        <is>
          <t>Instalaciones</t>
        </is>
      </c>
      <c r="J943" s="7" t="inlineStr">
        <is>
          <t>estandar</t>
        </is>
      </c>
      <c r="K943" s="7" t="inlineStr">
        <is>
          <t>importado</t>
        </is>
      </c>
      <c r="L943" s="7" t="inlineStr">
        <is>
          <t>Verificado</t>
        </is>
      </c>
      <c r="M943" s="8" t="n">
        <v>1</v>
      </c>
      <c r="N943" s="9" t="n">
        <v>4801.16</v>
      </c>
      <c r="O943" s="9" t="n">
        <v>1.21</v>
      </c>
      <c r="P943" s="9" t="n">
        <v>9810.73</v>
      </c>
      <c r="Q943" s="7" t="inlineStr">
        <is>
          <t>Sí</t>
        </is>
      </c>
      <c r="R943" s="9">
        <f>IF(N943="","",IF(Q943="Sí",ROUND(N943/1.18,2),N943))</f>
        <v/>
      </c>
      <c r="S943" s="7" t="inlineStr">
        <is>
          <t>2026-09-09</t>
        </is>
      </c>
      <c r="T943" s="5" t="inlineStr">
        <is>
          <t>7 cotizaciones de proveedores</t>
        </is>
      </c>
    </row>
    <row r="944">
      <c r="A944" s="7" t="inlineStr">
        <is>
          <t>MAT-30-027</t>
        </is>
      </c>
      <c r="B944" s="7" t="inlineStr">
        <is>
          <t>Materiales</t>
        </is>
      </c>
      <c r="C944" s="7" t="inlineStr">
        <is>
          <t>Cableado estructurado y redes</t>
        </is>
      </c>
      <c r="D944" s="5" t="inlineStr">
        <is>
          <t>Fuente de alimentación para sistemas 12 V</t>
        </is>
      </c>
      <c r="E944" s="5" t="inlineStr"/>
      <c r="F944" s="5" t="inlineStr">
        <is>
          <t>Material retirado en almacén</t>
        </is>
      </c>
      <c r="G944" s="5" t="inlineStr">
        <is>
          <t>fuente, power supply, PoE</t>
        </is>
      </c>
      <c r="H944" s="7" t="inlineStr">
        <is>
          <t>unidad</t>
        </is>
      </c>
      <c r="I944" s="7" t="inlineStr">
        <is>
          <t>Instalaciones</t>
        </is>
      </c>
      <c r="J944" s="7" t="inlineStr">
        <is>
          <t>estandar</t>
        </is>
      </c>
      <c r="K944" s="7" t="inlineStr">
        <is>
          <t>importado</t>
        </is>
      </c>
      <c r="L944" s="7" t="inlineStr">
        <is>
          <t>Verificado</t>
        </is>
      </c>
      <c r="M944" s="8" t="n">
        <v>1</v>
      </c>
      <c r="N944" s="9" t="n">
        <v>2813.06</v>
      </c>
      <c r="O944" s="9" t="n">
        <v>1111.78</v>
      </c>
      <c r="P944" s="9" t="n">
        <v>4514.34</v>
      </c>
      <c r="Q944" s="7" t="inlineStr">
        <is>
          <t>Sí</t>
        </is>
      </c>
      <c r="R944" s="9">
        <f>IF(N944="","",IF(Q944="Sí",ROUND(N944/1.18,2),N944))</f>
        <v/>
      </c>
      <c r="S944" s="7" t="inlineStr">
        <is>
          <t>2026-09-09</t>
        </is>
      </c>
      <c r="T944" s="5" t="inlineStr">
        <is>
          <t>2 cotizaciones de proveedores</t>
        </is>
      </c>
      <c r="AK944" s="5" t="inlineStr">
        <is>
          <t>Voltaje (V): 12 · Amperaje (A): 4</t>
        </is>
      </c>
    </row>
    <row r="945">
      <c r="A945" s="7" t="inlineStr">
        <is>
          <t>MAT-30-028</t>
        </is>
      </c>
      <c r="B945" s="7" t="inlineStr">
        <is>
          <t>Materiales</t>
        </is>
      </c>
      <c r="C945" s="7" t="inlineStr">
        <is>
          <t>Cableado estructurado y redes</t>
        </is>
      </c>
      <c r="D945" s="5" t="inlineStr">
        <is>
          <t>Fuente de alimentación para sistemas 120 V</t>
        </is>
      </c>
      <c r="E945" s="5" t="inlineStr"/>
      <c r="F945" s="5" t="inlineStr">
        <is>
          <t>Material retirado en almacén</t>
        </is>
      </c>
      <c r="G945" s="5" t="inlineStr">
        <is>
          <t>fuente, power supply, PoE</t>
        </is>
      </c>
      <c r="H945" s="7" t="inlineStr">
        <is>
          <t>unidad</t>
        </is>
      </c>
      <c r="I945" s="7" t="inlineStr">
        <is>
          <t>Instalaciones</t>
        </is>
      </c>
      <c r="J945" s="7" t="inlineStr">
        <is>
          <t>estandar</t>
        </is>
      </c>
      <c r="K945" s="7" t="inlineStr">
        <is>
          <t>importado</t>
        </is>
      </c>
      <c r="L945" s="7" t="inlineStr">
        <is>
          <t>Verificado</t>
        </is>
      </c>
      <c r="M945" s="8" t="n">
        <v>1</v>
      </c>
      <c r="N945" s="9" t="n">
        <v>1031.86</v>
      </c>
      <c r="O945" s="9" t="n">
        <v>906.34</v>
      </c>
      <c r="P945" s="9" t="n">
        <v>1157.38</v>
      </c>
      <c r="Q945" s="7" t="inlineStr">
        <is>
          <t>Sí</t>
        </is>
      </c>
      <c r="R945" s="9">
        <f>IF(N945="","",IF(Q945="Sí",ROUND(N945/1.18,2),N945))</f>
        <v/>
      </c>
      <c r="S945" s="7" t="inlineStr">
        <is>
          <t>2026-09-09</t>
        </is>
      </c>
      <c r="T945" s="5" t="inlineStr">
        <is>
          <t>2 cotizaciones de proveedores</t>
        </is>
      </c>
      <c r="AK945" s="5" t="inlineStr">
        <is>
          <t>Voltaje (V): 120</t>
        </is>
      </c>
    </row>
    <row r="946">
      <c r="A946" s="7" t="inlineStr">
        <is>
          <t>MAT-30-029</t>
        </is>
      </c>
      <c r="B946" s="7" t="inlineStr">
        <is>
          <t>Materiales</t>
        </is>
      </c>
      <c r="C946" s="7" t="inlineStr">
        <is>
          <t>Cableado estructurado y redes</t>
        </is>
      </c>
      <c r="D946" s="5" t="inlineStr">
        <is>
          <t>Fuente de alimentación para sistemas 24 V</t>
        </is>
      </c>
      <c r="E946" s="5" t="inlineStr"/>
      <c r="F946" s="5" t="inlineStr">
        <is>
          <t>Material retirado en almacén</t>
        </is>
      </c>
      <c r="G946" s="5" t="inlineStr">
        <is>
          <t>fuente, power supply, PoE</t>
        </is>
      </c>
      <c r="H946" s="7" t="inlineStr">
        <is>
          <t>unidad</t>
        </is>
      </c>
      <c r="I946" s="7" t="inlineStr">
        <is>
          <t>Instalaciones</t>
        </is>
      </c>
      <c r="J946" s="7" t="inlineStr">
        <is>
          <t>estandar</t>
        </is>
      </c>
      <c r="K946" s="7" t="inlineStr">
        <is>
          <t>importado</t>
        </is>
      </c>
      <c r="L946" s="7" t="inlineStr">
        <is>
          <t>Verificado</t>
        </is>
      </c>
      <c r="M946" s="8" t="n">
        <v>1</v>
      </c>
      <c r="N946" s="9" t="n">
        <v>13861.06</v>
      </c>
      <c r="O946" s="9" t="n">
        <v>11089.49</v>
      </c>
      <c r="P946" s="9" t="n">
        <v>16632.64</v>
      </c>
      <c r="Q946" s="7" t="inlineStr">
        <is>
          <t>Sí</t>
        </is>
      </c>
      <c r="R946" s="9">
        <f>IF(N946="","",IF(Q946="Sí",ROUND(N946/1.18,2),N946))</f>
        <v/>
      </c>
      <c r="S946" s="7" t="inlineStr">
        <is>
          <t>2026-09-09</t>
        </is>
      </c>
      <c r="T946" s="5" t="inlineStr">
        <is>
          <t>2 cotizaciones de proveedores</t>
        </is>
      </c>
      <c r="AK946" s="5" t="inlineStr">
        <is>
          <t>Voltaje (V): 24 · Amperaje (A): 8</t>
        </is>
      </c>
    </row>
    <row r="947">
      <c r="A947" s="7" t="inlineStr">
        <is>
          <t>MAT-30-030</t>
        </is>
      </c>
      <c r="B947" s="7" t="inlineStr">
        <is>
          <t>Materiales</t>
        </is>
      </c>
      <c r="C947" s="7" t="inlineStr">
        <is>
          <t>Cableado estructurado y redes</t>
        </is>
      </c>
      <c r="D947" s="5" t="inlineStr">
        <is>
          <t>Fuente de alimentación para sistemas 275 V</t>
        </is>
      </c>
      <c r="E947" s="5" t="inlineStr"/>
      <c r="F947" s="5" t="inlineStr">
        <is>
          <t>Material retirado en almacén</t>
        </is>
      </c>
      <c r="G947" s="5" t="inlineStr">
        <is>
          <t>fuente, power supply, PoE</t>
        </is>
      </c>
      <c r="H947" s="7" t="inlineStr">
        <is>
          <t>unidad</t>
        </is>
      </c>
      <c r="I947" s="7" t="inlineStr">
        <is>
          <t>Instalaciones</t>
        </is>
      </c>
      <c r="J947" s="7" t="inlineStr">
        <is>
          <t>estandar</t>
        </is>
      </c>
      <c r="K947" s="7" t="inlineStr">
        <is>
          <t>importado</t>
        </is>
      </c>
      <c r="L947" s="7" t="inlineStr">
        <is>
          <t>Verificado</t>
        </is>
      </c>
      <c r="M947" s="8" t="n">
        <v>1</v>
      </c>
      <c r="N947" s="9" t="n">
        <v>28.95</v>
      </c>
      <c r="O947" s="9" t="n">
        <v>28.95</v>
      </c>
      <c r="P947" s="9" t="n">
        <v>28.95</v>
      </c>
      <c r="Q947" s="7" t="inlineStr">
        <is>
          <t>Sí</t>
        </is>
      </c>
      <c r="R947" s="9">
        <f>IF(N947="","",IF(Q947="Sí",ROUND(N947/1.18,2),N947))</f>
        <v/>
      </c>
      <c r="S947" s="7" t="inlineStr">
        <is>
          <t>2026-09-09</t>
        </is>
      </c>
      <c r="T947" s="5" t="inlineStr">
        <is>
          <t>1 cotización de proveedores</t>
        </is>
      </c>
      <c r="AK947" s="5" t="inlineStr">
        <is>
          <t>Voltaje (V): 275</t>
        </is>
      </c>
    </row>
    <row r="948">
      <c r="A948" s="7" t="inlineStr">
        <is>
          <t>MAT-30-031</t>
        </is>
      </c>
      <c r="B948" s="7" t="inlineStr">
        <is>
          <t>Materiales</t>
        </is>
      </c>
      <c r="C948" s="7" t="inlineStr">
        <is>
          <t>Cableado estructurado y redes</t>
        </is>
      </c>
      <c r="D948" s="5" t="inlineStr">
        <is>
          <t>Fuente de alimentación para sistemas 277 V</t>
        </is>
      </c>
      <c r="E948" s="5" t="inlineStr"/>
      <c r="F948" s="5" t="inlineStr">
        <is>
          <t>Material retirado en almacén</t>
        </is>
      </c>
      <c r="G948" s="5" t="inlineStr">
        <is>
          <t>fuente, power supply, PoE</t>
        </is>
      </c>
      <c r="H948" s="7" t="inlineStr">
        <is>
          <t>unidad</t>
        </is>
      </c>
      <c r="I948" s="7" t="inlineStr">
        <is>
          <t>Instalaciones</t>
        </is>
      </c>
      <c r="J948" s="7" t="inlineStr">
        <is>
          <t>estandar</t>
        </is>
      </c>
      <c r="K948" s="7" t="inlineStr">
        <is>
          <t>importado</t>
        </is>
      </c>
      <c r="L948" s="7" t="inlineStr">
        <is>
          <t>Verificado</t>
        </is>
      </c>
      <c r="M948" s="8" t="n">
        <v>1</v>
      </c>
      <c r="N948" s="9" t="n">
        <v>2150.5</v>
      </c>
      <c r="O948" s="9" t="n">
        <v>2150.5</v>
      </c>
      <c r="P948" s="9" t="n">
        <v>2150.5</v>
      </c>
      <c r="Q948" s="7" t="inlineStr">
        <is>
          <t>Sí</t>
        </is>
      </c>
      <c r="R948" s="9">
        <f>IF(N948="","",IF(Q948="Sí",ROUND(N948/1.18,2),N948))</f>
        <v/>
      </c>
      <c r="S948" s="7" t="inlineStr">
        <is>
          <t>2026-09-09</t>
        </is>
      </c>
      <c r="T948" s="5" t="inlineStr">
        <is>
          <t>1 cotización de proveedores</t>
        </is>
      </c>
      <c r="AK948" s="5" t="inlineStr">
        <is>
          <t>Voltaje (V): 277</t>
        </is>
      </c>
    </row>
    <row r="949">
      <c r="A949" s="7" t="inlineStr">
        <is>
          <t>MAT-31-002</t>
        </is>
      </c>
      <c r="B949" s="7" t="inlineStr">
        <is>
          <t>Materiales</t>
        </is>
      </c>
      <c r="C949" s="7" t="inlineStr">
        <is>
          <t>Domótica e intercomunicadores</t>
        </is>
      </c>
      <c r="D949" s="5" t="inlineStr">
        <is>
          <t>Interruptor inteligente</t>
        </is>
      </c>
      <c r="E949" s="5" t="inlineStr">
        <is>
          <t>Necesita neutro en la caja: hay que preverlo antes de cerrar la pared</t>
        </is>
      </c>
      <c r="F949" s="5" t="inlineStr">
        <is>
          <t>Material retirado en almacén</t>
        </is>
      </c>
      <c r="G949" s="5" t="inlineStr">
        <is>
          <t>interruptor wifi, interruptor inteligente</t>
        </is>
      </c>
      <c r="H949" s="7" t="inlineStr">
        <is>
          <t>unidad</t>
        </is>
      </c>
      <c r="I949" s="7" t="inlineStr">
        <is>
          <t>Instalaciones</t>
        </is>
      </c>
      <c r="J949" s="7" t="inlineStr">
        <is>
          <t>estandar</t>
        </is>
      </c>
      <c r="K949" s="7" t="inlineStr">
        <is>
          <t>importado</t>
        </is>
      </c>
      <c r="L949" s="7" t="inlineStr">
        <is>
          <t>Verificado</t>
        </is>
      </c>
      <c r="M949" s="8" t="n">
        <v>1</v>
      </c>
      <c r="N949" s="9" t="n">
        <v>1630.25</v>
      </c>
      <c r="O949" s="9" t="n">
        <v>101.11</v>
      </c>
      <c r="P949" s="9" t="n">
        <v>7806.53</v>
      </c>
      <c r="Q949" s="7" t="inlineStr">
        <is>
          <t>Sí</t>
        </is>
      </c>
      <c r="R949" s="9">
        <f>IF(N949="","",IF(Q949="Sí",ROUND(N949/1.18,2),N949))</f>
        <v/>
      </c>
      <c r="S949" s="7" t="inlineStr">
        <is>
          <t>2026-09-09</t>
        </is>
      </c>
      <c r="T949" s="5" t="inlineStr">
        <is>
          <t>17 cotizaciones de proveedores</t>
        </is>
      </c>
    </row>
    <row r="950">
      <c r="A950" s="7" t="inlineStr">
        <is>
          <t>MAT-31-003</t>
        </is>
      </c>
      <c r="B950" s="7" t="inlineStr">
        <is>
          <t>Materiales</t>
        </is>
      </c>
      <c r="C950" s="7" t="inlineStr">
        <is>
          <t>Domótica e intercomunicadores</t>
        </is>
      </c>
      <c r="D950" s="5" t="inlineStr">
        <is>
          <t>Interruptor inteligente 1 canales</t>
        </is>
      </c>
      <c r="E950" s="5" t="inlineStr">
        <is>
          <t>Necesita neutro en la caja: hay que preverlo antes de cerrar la pared</t>
        </is>
      </c>
      <c r="F950" s="5" t="inlineStr">
        <is>
          <t>Material retirado en almacén</t>
        </is>
      </c>
      <c r="G950" s="5" t="inlineStr">
        <is>
          <t>interruptor wifi, interruptor inteligente</t>
        </is>
      </c>
      <c r="H950" s="7" t="inlineStr">
        <is>
          <t>unidad</t>
        </is>
      </c>
      <c r="I950" s="7" t="inlineStr">
        <is>
          <t>Instalaciones</t>
        </is>
      </c>
      <c r="J950" s="7" t="inlineStr">
        <is>
          <t>estandar</t>
        </is>
      </c>
      <c r="K950" s="7" t="inlineStr">
        <is>
          <t>importado</t>
        </is>
      </c>
      <c r="L950" s="7" t="inlineStr">
        <is>
          <t>Verificado</t>
        </is>
      </c>
      <c r="M950" s="8" t="n">
        <v>1</v>
      </c>
      <c r="N950" s="9" t="n">
        <v>1549.16</v>
      </c>
      <c r="O950" s="9" t="n">
        <v>1089.61</v>
      </c>
      <c r="P950" s="9" t="n">
        <v>2008.71</v>
      </c>
      <c r="Q950" s="7" t="inlineStr">
        <is>
          <t>Sí</t>
        </is>
      </c>
      <c r="R950" s="9">
        <f>IF(N950="","",IF(Q950="Sí",ROUND(N950/1.18,2),N950))</f>
        <v/>
      </c>
      <c r="S950" s="7" t="inlineStr">
        <is>
          <t>2026-09-09</t>
        </is>
      </c>
      <c r="T950" s="5" t="inlineStr">
        <is>
          <t>2 cotizaciones de proveedores</t>
        </is>
      </c>
      <c r="AC950" s="4" t="n">
        <v>1</v>
      </c>
    </row>
    <row r="951">
      <c r="A951" s="7" t="inlineStr">
        <is>
          <t>MAT-31-004</t>
        </is>
      </c>
      <c r="B951" s="7" t="inlineStr">
        <is>
          <t>Materiales</t>
        </is>
      </c>
      <c r="C951" s="7" t="inlineStr">
        <is>
          <t>Domótica e intercomunicadores</t>
        </is>
      </c>
      <c r="D951" s="5" t="inlineStr">
        <is>
          <t>Interruptor inteligente 1 canales con neutro</t>
        </is>
      </c>
      <c r="E951" s="5" t="inlineStr">
        <is>
          <t>Necesita neutro en la caja: hay que preverlo antes de cerrar la pared</t>
        </is>
      </c>
      <c r="F951" s="5" t="inlineStr">
        <is>
          <t>Material retirado en almacén</t>
        </is>
      </c>
      <c r="G951" s="5" t="inlineStr">
        <is>
          <t>interruptor wifi, interruptor inteligente</t>
        </is>
      </c>
      <c r="H951" s="7" t="inlineStr">
        <is>
          <t>unidad</t>
        </is>
      </c>
      <c r="I951" s="7" t="inlineStr">
        <is>
          <t>Instalaciones</t>
        </is>
      </c>
      <c r="J951" s="7" t="inlineStr">
        <is>
          <t>estandar</t>
        </is>
      </c>
      <c r="K951" s="7" t="inlineStr">
        <is>
          <t>importado</t>
        </is>
      </c>
      <c r="L951" s="7" t="inlineStr">
        <is>
          <t>Verificado</t>
        </is>
      </c>
      <c r="M951" s="8" t="n">
        <v>1</v>
      </c>
      <c r="N951" s="9" t="n">
        <v>2892.27</v>
      </c>
      <c r="O951" s="9" t="n">
        <v>2892.27</v>
      </c>
      <c r="P951" s="9" t="n">
        <v>2892.27</v>
      </c>
      <c r="Q951" s="7" t="inlineStr">
        <is>
          <t>Sí</t>
        </is>
      </c>
      <c r="R951" s="9">
        <f>IF(N951="","",IF(Q951="Sí",ROUND(N951/1.18,2),N951))</f>
        <v/>
      </c>
      <c r="S951" s="7" t="inlineStr">
        <is>
          <t>2026-09-09</t>
        </is>
      </c>
      <c r="T951" s="5" t="inlineStr">
        <is>
          <t>1 cotización de proveedores</t>
        </is>
      </c>
      <c r="AC951" s="4" t="n">
        <v>1</v>
      </c>
      <c r="AK951" s="5" t="inlineStr">
        <is>
          <t>Neutro: con</t>
        </is>
      </c>
    </row>
    <row r="952">
      <c r="A952" s="7" t="inlineStr">
        <is>
          <t>MAT-31-005</t>
        </is>
      </c>
      <c r="B952" s="7" t="inlineStr">
        <is>
          <t>Materiales</t>
        </is>
      </c>
      <c r="C952" s="7" t="inlineStr">
        <is>
          <t>Domótica e intercomunicadores</t>
        </is>
      </c>
      <c r="D952" s="5" t="inlineStr">
        <is>
          <t>Interruptor inteligente 1 canales sin neutro</t>
        </is>
      </c>
      <c r="E952" s="5" t="inlineStr">
        <is>
          <t>Necesita neutro en la caja: hay que preverlo antes de cerrar la pared</t>
        </is>
      </c>
      <c r="F952" s="5" t="inlineStr">
        <is>
          <t>Material retirado en almacén</t>
        </is>
      </c>
      <c r="G952" s="5" t="inlineStr">
        <is>
          <t>interruptor wifi, interruptor inteligente</t>
        </is>
      </c>
      <c r="H952" s="7" t="inlineStr">
        <is>
          <t>unidad</t>
        </is>
      </c>
      <c r="I952" s="7" t="inlineStr">
        <is>
          <t>Instalaciones</t>
        </is>
      </c>
      <c r="J952" s="7" t="inlineStr">
        <is>
          <t>estandar</t>
        </is>
      </c>
      <c r="K952" s="7" t="inlineStr">
        <is>
          <t>importado</t>
        </is>
      </c>
      <c r="L952" s="7" t="inlineStr">
        <is>
          <t>Verificado</t>
        </is>
      </c>
      <c r="M952" s="8" t="n">
        <v>1</v>
      </c>
      <c r="N952" s="9" t="n">
        <v>2958.46</v>
      </c>
      <c r="O952" s="9" t="n">
        <v>2958.46</v>
      </c>
      <c r="P952" s="9" t="n">
        <v>2958.46</v>
      </c>
      <c r="Q952" s="7" t="inlineStr">
        <is>
          <t>Sí</t>
        </is>
      </c>
      <c r="R952" s="9">
        <f>IF(N952="","",IF(Q952="Sí",ROUND(N952/1.18,2),N952))</f>
        <v/>
      </c>
      <c r="S952" s="7" t="inlineStr">
        <is>
          <t>2026-09-09</t>
        </is>
      </c>
      <c r="T952" s="5" t="inlineStr">
        <is>
          <t>1 cotización de proveedores</t>
        </is>
      </c>
      <c r="AC952" s="4" t="n">
        <v>1</v>
      </c>
      <c r="AK952" s="5" t="inlineStr">
        <is>
          <t>Neutro: sin</t>
        </is>
      </c>
    </row>
    <row r="953">
      <c r="A953" s="7" t="inlineStr">
        <is>
          <t>MAT-31-006</t>
        </is>
      </c>
      <c r="B953" s="7" t="inlineStr">
        <is>
          <t>Materiales</t>
        </is>
      </c>
      <c r="C953" s="7" t="inlineStr">
        <is>
          <t>Domótica e intercomunicadores</t>
        </is>
      </c>
      <c r="D953" s="5" t="inlineStr">
        <is>
          <t>Interruptor inteligente 2 canales</t>
        </is>
      </c>
      <c r="E953" s="5" t="inlineStr">
        <is>
          <t>Necesita neutro en la caja: hay que preverlo antes de cerrar la pared</t>
        </is>
      </c>
      <c r="F953" s="5" t="inlineStr">
        <is>
          <t>Material retirado en almacén</t>
        </is>
      </c>
      <c r="G953" s="5" t="inlineStr">
        <is>
          <t>interruptor wifi, interruptor inteligente</t>
        </is>
      </c>
      <c r="H953" s="7" t="inlineStr">
        <is>
          <t>unidad</t>
        </is>
      </c>
      <c r="I953" s="7" t="inlineStr">
        <is>
          <t>Instalaciones</t>
        </is>
      </c>
      <c r="J953" s="7" t="inlineStr">
        <is>
          <t>estandar</t>
        </is>
      </c>
      <c r="K953" s="7" t="inlineStr">
        <is>
          <t>importado</t>
        </is>
      </c>
      <c r="L953" s="7" t="inlineStr">
        <is>
          <t>Verificado</t>
        </is>
      </c>
      <c r="M953" s="8" t="n">
        <v>1</v>
      </c>
      <c r="N953" s="9" t="n">
        <v>1632.51</v>
      </c>
      <c r="O953" s="9" t="n">
        <v>1210.31</v>
      </c>
      <c r="P953" s="9" t="n">
        <v>2054.7</v>
      </c>
      <c r="Q953" s="7" t="inlineStr">
        <is>
          <t>Sí</t>
        </is>
      </c>
      <c r="R953" s="9">
        <f>IF(N953="","",IF(Q953="Sí",ROUND(N953/1.18,2),N953))</f>
        <v/>
      </c>
      <c r="S953" s="7" t="inlineStr">
        <is>
          <t>2026-09-09</t>
        </is>
      </c>
      <c r="T953" s="5" t="inlineStr">
        <is>
          <t>2 cotizaciones de proveedores</t>
        </is>
      </c>
      <c r="AC953" s="4" t="n">
        <v>2</v>
      </c>
    </row>
    <row r="954">
      <c r="A954" s="7" t="inlineStr">
        <is>
          <t>MAT-31-007</t>
        </is>
      </c>
      <c r="B954" s="7" t="inlineStr">
        <is>
          <t>Materiales</t>
        </is>
      </c>
      <c r="C954" s="7" t="inlineStr">
        <is>
          <t>Domótica e intercomunicadores</t>
        </is>
      </c>
      <c r="D954" s="5" t="inlineStr">
        <is>
          <t>Interruptor inteligente 2 canales con neutro</t>
        </is>
      </c>
      <c r="E954" s="5" t="inlineStr">
        <is>
          <t>Necesita neutro en la caja: hay que preverlo antes de cerrar la pared</t>
        </is>
      </c>
      <c r="F954" s="5" t="inlineStr">
        <is>
          <t>Material retirado en almacén</t>
        </is>
      </c>
      <c r="G954" s="5" t="inlineStr">
        <is>
          <t>interruptor wifi, interruptor inteligente</t>
        </is>
      </c>
      <c r="H954" s="7" t="inlineStr">
        <is>
          <t>unidad</t>
        </is>
      </c>
      <c r="I954" s="7" t="inlineStr">
        <is>
          <t>Instalaciones</t>
        </is>
      </c>
      <c r="J954" s="7" t="inlineStr">
        <is>
          <t>estandar</t>
        </is>
      </c>
      <c r="K954" s="7" t="inlineStr">
        <is>
          <t>importado</t>
        </is>
      </c>
      <c r="L954" s="7" t="inlineStr">
        <is>
          <t>Verificado</t>
        </is>
      </c>
      <c r="M954" s="8" t="n">
        <v>1</v>
      </c>
      <c r="N954" s="9" t="n">
        <v>2743.31</v>
      </c>
      <c r="O954" s="9" t="n">
        <v>2743.31</v>
      </c>
      <c r="P954" s="9" t="n">
        <v>2743.31</v>
      </c>
      <c r="Q954" s="7" t="inlineStr">
        <is>
          <t>Sí</t>
        </is>
      </c>
      <c r="R954" s="9">
        <f>IF(N954="","",IF(Q954="Sí",ROUND(N954/1.18,2),N954))</f>
        <v/>
      </c>
      <c r="S954" s="7" t="inlineStr">
        <is>
          <t>2026-09-09</t>
        </is>
      </c>
      <c r="T954" s="5" t="inlineStr">
        <is>
          <t>1 cotización de proveedores</t>
        </is>
      </c>
      <c r="AC954" s="4" t="n">
        <v>2</v>
      </c>
      <c r="AK954" s="5" t="inlineStr">
        <is>
          <t>Neutro: con</t>
        </is>
      </c>
    </row>
    <row r="955">
      <c r="A955" s="7" t="inlineStr">
        <is>
          <t>MAT-31-008</t>
        </is>
      </c>
      <c r="B955" s="7" t="inlineStr">
        <is>
          <t>Materiales</t>
        </is>
      </c>
      <c r="C955" s="7" t="inlineStr">
        <is>
          <t>Domótica e intercomunicadores</t>
        </is>
      </c>
      <c r="D955" s="5" t="inlineStr">
        <is>
          <t>Interruptor inteligente 2 canales sin neutro</t>
        </is>
      </c>
      <c r="E955" s="5" t="inlineStr">
        <is>
          <t>Necesita neutro en la caja: hay que preverlo antes de cerrar la pared</t>
        </is>
      </c>
      <c r="F955" s="5" t="inlineStr">
        <is>
          <t>Material retirado en almacén</t>
        </is>
      </c>
      <c r="G955" s="5" t="inlineStr">
        <is>
          <t>interruptor wifi, interruptor inteligente</t>
        </is>
      </c>
      <c r="H955" s="7" t="inlineStr">
        <is>
          <t>unidad</t>
        </is>
      </c>
      <c r="I955" s="7" t="inlineStr">
        <is>
          <t>Instalaciones</t>
        </is>
      </c>
      <c r="J955" s="7" t="inlineStr">
        <is>
          <t>estandar</t>
        </is>
      </c>
      <c r="K955" s="7" t="inlineStr">
        <is>
          <t>importado</t>
        </is>
      </c>
      <c r="L955" s="7" t="inlineStr">
        <is>
          <t>Verificado</t>
        </is>
      </c>
      <c r="M955" s="8" t="n">
        <v>1</v>
      </c>
      <c r="N955" s="9" t="n">
        <v>2743.31</v>
      </c>
      <c r="O955" s="9" t="n">
        <v>2743.31</v>
      </c>
      <c r="P955" s="9" t="n">
        <v>2743.31</v>
      </c>
      <c r="Q955" s="7" t="inlineStr">
        <is>
          <t>Sí</t>
        </is>
      </c>
      <c r="R955" s="9">
        <f>IF(N955="","",IF(Q955="Sí",ROUND(N955/1.18,2),N955))</f>
        <v/>
      </c>
      <c r="S955" s="7" t="inlineStr">
        <is>
          <t>2026-09-09</t>
        </is>
      </c>
      <c r="T955" s="5" t="inlineStr">
        <is>
          <t>1 cotización de proveedores</t>
        </is>
      </c>
      <c r="AC955" s="4" t="n">
        <v>2</v>
      </c>
      <c r="AK955" s="5" t="inlineStr">
        <is>
          <t>Neutro: sin</t>
        </is>
      </c>
    </row>
    <row r="956">
      <c r="A956" s="7" t="inlineStr">
        <is>
          <t>MAT-31-009</t>
        </is>
      </c>
      <c r="B956" s="7" t="inlineStr">
        <is>
          <t>Materiales</t>
        </is>
      </c>
      <c r="C956" s="7" t="inlineStr">
        <is>
          <t>Domótica e intercomunicadores</t>
        </is>
      </c>
      <c r="D956" s="5" t="inlineStr">
        <is>
          <t>Interruptor inteligente 3 canales</t>
        </is>
      </c>
      <c r="E956" s="5" t="inlineStr">
        <is>
          <t>Necesita neutro en la caja: hay que preverlo antes de cerrar la pared</t>
        </is>
      </c>
      <c r="F956" s="5" t="inlineStr">
        <is>
          <t>Material retirado en almacén</t>
        </is>
      </c>
      <c r="G956" s="5" t="inlineStr">
        <is>
          <t>interruptor wifi, interruptor inteligente</t>
        </is>
      </c>
      <c r="H956" s="7" t="inlineStr">
        <is>
          <t>unidad</t>
        </is>
      </c>
      <c r="I956" s="7" t="inlineStr">
        <is>
          <t>Instalaciones</t>
        </is>
      </c>
      <c r="J956" s="7" t="inlineStr">
        <is>
          <t>estandar</t>
        </is>
      </c>
      <c r="K956" s="7" t="inlineStr">
        <is>
          <t>importado</t>
        </is>
      </c>
      <c r="L956" s="7" t="inlineStr">
        <is>
          <t>Verificado</t>
        </is>
      </c>
      <c r="M956" s="8" t="n">
        <v>1</v>
      </c>
      <c r="N956" s="9" t="n">
        <v>4577.22</v>
      </c>
      <c r="O956" s="9" t="n">
        <v>1497.83</v>
      </c>
      <c r="P956" s="9" t="n">
        <v>7656.61</v>
      </c>
      <c r="Q956" s="7" t="inlineStr">
        <is>
          <t>Sí</t>
        </is>
      </c>
      <c r="R956" s="9">
        <f>IF(N956="","",IF(Q956="Sí",ROUND(N956/1.18,2),N956))</f>
        <v/>
      </c>
      <c r="S956" s="7" t="inlineStr">
        <is>
          <t>2026-09-09</t>
        </is>
      </c>
      <c r="T956" s="5" t="inlineStr">
        <is>
          <t>2 cotizaciones de proveedores</t>
        </is>
      </c>
      <c r="AC956" s="4" t="n">
        <v>3</v>
      </c>
    </row>
    <row r="957">
      <c r="A957" s="7" t="inlineStr">
        <is>
          <t>MAT-31-010</t>
        </is>
      </c>
      <c r="B957" s="7" t="inlineStr">
        <is>
          <t>Materiales</t>
        </is>
      </c>
      <c r="C957" s="7" t="inlineStr">
        <is>
          <t>Domótica e intercomunicadores</t>
        </is>
      </c>
      <c r="D957" s="5" t="inlineStr">
        <is>
          <t>Tomacorriente inteligente</t>
        </is>
      </c>
      <c r="E957" s="5" t="inlineStr"/>
      <c r="F957" s="5" t="inlineStr">
        <is>
          <t>Material retirado en almacén</t>
        </is>
      </c>
      <c r="G957" s="5" t="inlineStr">
        <is>
          <t>tomacorriente smart, enchufe wifi</t>
        </is>
      </c>
      <c r="H957" s="7" t="inlineStr">
        <is>
          <t>unidad</t>
        </is>
      </c>
      <c r="I957" s="7" t="inlineStr">
        <is>
          <t>Instalaciones</t>
        </is>
      </c>
      <c r="J957" s="7" t="inlineStr">
        <is>
          <t>estandar</t>
        </is>
      </c>
      <c r="K957" s="7" t="inlineStr">
        <is>
          <t>importado</t>
        </is>
      </c>
      <c r="L957" s="7" t="inlineStr">
        <is>
          <t>Verificado</t>
        </is>
      </c>
      <c r="M957" s="8" t="n">
        <v>1</v>
      </c>
      <c r="N957" s="9" t="n">
        <v>2368.55</v>
      </c>
      <c r="O957" s="9" t="n">
        <v>294.14</v>
      </c>
      <c r="P957" s="9" t="n">
        <v>5359.63</v>
      </c>
      <c r="Q957" s="7" t="inlineStr">
        <is>
          <t>Sí</t>
        </is>
      </c>
      <c r="R957" s="9">
        <f>IF(N957="","",IF(Q957="Sí",ROUND(N957/1.18,2),N957))</f>
        <v/>
      </c>
      <c r="S957" s="7" t="inlineStr">
        <is>
          <t>2026-09-09</t>
        </is>
      </c>
      <c r="T957" s="5" t="inlineStr">
        <is>
          <t>3 cotizaciones de proveedores</t>
        </is>
      </c>
    </row>
    <row r="958">
      <c r="A958" s="7" t="inlineStr">
        <is>
          <t>MAT-31-011</t>
        </is>
      </c>
      <c r="B958" s="7" t="inlineStr">
        <is>
          <t>Materiales</t>
        </is>
      </c>
      <c r="C958" s="7" t="inlineStr">
        <is>
          <t>Domótica e intercomunicadores</t>
        </is>
      </c>
      <c r="D958" s="5" t="inlineStr">
        <is>
          <t>Central de domótica</t>
        </is>
      </c>
      <c r="E958" s="5" t="inlineStr"/>
      <c r="F958" s="5" t="inlineStr">
        <is>
          <t>Material retirado en almacén</t>
        </is>
      </c>
      <c r="G958" s="5" t="inlineStr">
        <is>
          <t>hub, gateway, central inteligente</t>
        </is>
      </c>
      <c r="H958" s="7" t="inlineStr">
        <is>
          <t>unidad</t>
        </is>
      </c>
      <c r="I958" s="7" t="inlineStr">
        <is>
          <t>Instalaciones</t>
        </is>
      </c>
      <c r="J958" s="7" t="inlineStr">
        <is>
          <t>estandar</t>
        </is>
      </c>
      <c r="K958" s="7" t="inlineStr">
        <is>
          <t>importado</t>
        </is>
      </c>
      <c r="L958" s="7" t="inlineStr">
        <is>
          <t>Verificado</t>
        </is>
      </c>
      <c r="M958" s="8" t="n">
        <v>1</v>
      </c>
      <c r="N958" s="9" t="n">
        <v>4457.57</v>
      </c>
      <c r="O958" s="9" t="n">
        <v>1143.26</v>
      </c>
      <c r="P958" s="9" t="n">
        <v>85380.83</v>
      </c>
      <c r="Q958" s="7" t="inlineStr">
        <is>
          <t>Sí</t>
        </is>
      </c>
      <c r="R958" s="9">
        <f>IF(N958="","",IF(Q958="Sí",ROUND(N958/1.18,2),N958))</f>
        <v/>
      </c>
      <c r="S958" s="7" t="inlineStr">
        <is>
          <t>2026-09-09</t>
        </is>
      </c>
      <c r="T958" s="5" t="inlineStr">
        <is>
          <t>21 cotizaciones de proveedores</t>
        </is>
      </c>
    </row>
    <row r="959">
      <c r="A959" s="7" t="inlineStr">
        <is>
          <t>MAT-31-012</t>
        </is>
      </c>
      <c r="B959" s="7" t="inlineStr">
        <is>
          <t>Materiales</t>
        </is>
      </c>
      <c r="C959" s="7" t="inlineStr">
        <is>
          <t>Domótica e intercomunicadores</t>
        </is>
      </c>
      <c r="D959" s="5" t="inlineStr">
        <is>
          <t>Kit de intercomunicador 4 apartamentos con video</t>
        </is>
      </c>
      <c r="E959" s="5" t="inlineStr"/>
      <c r="F959" s="5" t="inlineStr">
        <is>
          <t>Material retirado en almacén</t>
        </is>
      </c>
      <c r="G959" s="5" t="inlineStr">
        <is>
          <t>intercomunicador, videoportero</t>
        </is>
      </c>
      <c r="H959" s="7" t="inlineStr">
        <is>
          <t>juego</t>
        </is>
      </c>
      <c r="I959" s="7" t="inlineStr">
        <is>
          <t>Instalaciones</t>
        </is>
      </c>
      <c r="J959" s="7" t="inlineStr">
        <is>
          <t>estandar</t>
        </is>
      </c>
      <c r="K959" s="7" t="inlineStr">
        <is>
          <t>importado</t>
        </is>
      </c>
      <c r="L959" s="7" t="inlineStr">
        <is>
          <t>Verificado</t>
        </is>
      </c>
      <c r="M959" s="8" t="n">
        <v>1</v>
      </c>
      <c r="N959" s="9" t="n">
        <v>32009.7</v>
      </c>
      <c r="O959" s="9" t="n">
        <v>32009.7</v>
      </c>
      <c r="P959" s="9" t="n">
        <v>32009.7</v>
      </c>
      <c r="Q959" s="7" t="inlineStr">
        <is>
          <t>Sí</t>
        </is>
      </c>
      <c r="R959" s="9">
        <f>IF(N959="","",IF(Q959="Sí",ROUND(N959/1.18,2),N959))</f>
        <v/>
      </c>
      <c r="S959" s="7" t="inlineStr">
        <is>
          <t>2026-09-09</t>
        </is>
      </c>
      <c r="T959" s="5" t="inlineStr">
        <is>
          <t>1 cotización de proveedores</t>
        </is>
      </c>
      <c r="AK959" s="5" t="inlineStr">
        <is>
          <t>Apartamentos: 4 · Video: si</t>
        </is>
      </c>
    </row>
    <row r="960">
      <c r="A960" s="7" t="inlineStr">
        <is>
          <t>MAT-31-013</t>
        </is>
      </c>
      <c r="B960" s="7" t="inlineStr">
        <is>
          <t>Materiales</t>
        </is>
      </c>
      <c r="C960" s="7" t="inlineStr">
        <is>
          <t>Domótica e intercomunicadores</t>
        </is>
      </c>
      <c r="D960" s="5" t="inlineStr">
        <is>
          <t>Kit de intercomunicador 6 apartamentos con video</t>
        </is>
      </c>
      <c r="E960" s="5" t="inlineStr"/>
      <c r="F960" s="5" t="inlineStr">
        <is>
          <t>Material retirado en almacén</t>
        </is>
      </c>
      <c r="G960" s="5" t="inlineStr">
        <is>
          <t>intercomunicador, videoportero</t>
        </is>
      </c>
      <c r="H960" s="7" t="inlineStr">
        <is>
          <t>juego</t>
        </is>
      </c>
      <c r="I960" s="7" t="inlineStr">
        <is>
          <t>Instalaciones</t>
        </is>
      </c>
      <c r="J960" s="7" t="inlineStr">
        <is>
          <t>estandar</t>
        </is>
      </c>
      <c r="K960" s="7" t="inlineStr">
        <is>
          <t>importado</t>
        </is>
      </c>
      <c r="L960" s="7" t="inlineStr">
        <is>
          <t>Verificado</t>
        </is>
      </c>
      <c r="M960" s="8" t="n">
        <v>1</v>
      </c>
      <c r="N960" s="9" t="n">
        <v>41504.58</v>
      </c>
      <c r="O960" s="9" t="n">
        <v>41504.58</v>
      </c>
      <c r="P960" s="9" t="n">
        <v>41504.58</v>
      </c>
      <c r="Q960" s="7" t="inlineStr">
        <is>
          <t>Sí</t>
        </is>
      </c>
      <c r="R960" s="9">
        <f>IF(N960="","",IF(Q960="Sí",ROUND(N960/1.18,2),N960))</f>
        <v/>
      </c>
      <c r="S960" s="7" t="inlineStr">
        <is>
          <t>2026-09-09</t>
        </is>
      </c>
      <c r="T960" s="5" t="inlineStr">
        <is>
          <t>1 cotización de proveedores</t>
        </is>
      </c>
      <c r="AK960" s="5" t="inlineStr">
        <is>
          <t>Apartamentos: 6 · Video: si</t>
        </is>
      </c>
    </row>
    <row r="961">
      <c r="A961" s="7" t="inlineStr">
        <is>
          <t>MAT-31-014</t>
        </is>
      </c>
      <c r="B961" s="7" t="inlineStr">
        <is>
          <t>Materiales</t>
        </is>
      </c>
      <c r="C961" s="7" t="inlineStr">
        <is>
          <t>Domótica e intercomunicadores</t>
        </is>
      </c>
      <c r="D961" s="5" t="inlineStr">
        <is>
          <t>Kit de intercomunicador 8 apartamentos solo audio</t>
        </is>
      </c>
      <c r="E961" s="5" t="inlineStr"/>
      <c r="F961" s="5" t="inlineStr">
        <is>
          <t>Material retirado en almacén</t>
        </is>
      </c>
      <c r="G961" s="5" t="inlineStr">
        <is>
          <t>intercomunicador, videoportero</t>
        </is>
      </c>
      <c r="H961" s="7" t="inlineStr">
        <is>
          <t>juego</t>
        </is>
      </c>
      <c r="I961" s="7" t="inlineStr">
        <is>
          <t>Instalaciones</t>
        </is>
      </c>
      <c r="J961" s="7" t="inlineStr">
        <is>
          <t>estandar</t>
        </is>
      </c>
      <c r="K961" s="7" t="inlineStr">
        <is>
          <t>importado</t>
        </is>
      </c>
      <c r="L961" s="7" t="inlineStr">
        <is>
          <t>Verificado</t>
        </is>
      </c>
      <c r="M961" s="8" t="n">
        <v>1</v>
      </c>
      <c r="N961" s="9" t="n">
        <v>16951.2</v>
      </c>
      <c r="O961" s="9" t="n">
        <v>16951.2</v>
      </c>
      <c r="P961" s="9" t="n">
        <v>16951.2</v>
      </c>
      <c r="Q961" s="7" t="inlineStr">
        <is>
          <t>Sí</t>
        </is>
      </c>
      <c r="R961" s="9">
        <f>IF(N961="","",IF(Q961="Sí",ROUND(N961/1.18,2),N961))</f>
        <v/>
      </c>
      <c r="S961" s="7" t="inlineStr">
        <is>
          <t>2026-09-09</t>
        </is>
      </c>
      <c r="T961" s="5" t="inlineStr">
        <is>
          <t>1 cotización de proveedores</t>
        </is>
      </c>
      <c r="AK961" s="5" t="inlineStr">
        <is>
          <t>Apartamentos: 8 · Video: no</t>
        </is>
      </c>
    </row>
    <row r="962">
      <c r="A962" s="7" t="inlineStr">
        <is>
          <t>MAT-31-015</t>
        </is>
      </c>
      <c r="B962" s="7" t="inlineStr">
        <is>
          <t>Materiales</t>
        </is>
      </c>
      <c r="C962" s="7" t="inlineStr">
        <is>
          <t>Domótica e intercomunicadores</t>
        </is>
      </c>
      <c r="D962" s="5" t="inlineStr">
        <is>
          <t>Kit de intercomunicador 8 apartamentos con video</t>
        </is>
      </c>
      <c r="E962" s="5" t="inlineStr"/>
      <c r="F962" s="5" t="inlineStr">
        <is>
          <t>Material retirado en almacén</t>
        </is>
      </c>
      <c r="G962" s="5" t="inlineStr">
        <is>
          <t>intercomunicador, videoportero</t>
        </is>
      </c>
      <c r="H962" s="7" t="inlineStr">
        <is>
          <t>juego</t>
        </is>
      </c>
      <c r="I962" s="7" t="inlineStr">
        <is>
          <t>Instalaciones</t>
        </is>
      </c>
      <c r="J962" s="7" t="inlineStr">
        <is>
          <t>estandar</t>
        </is>
      </c>
      <c r="K962" s="7" t="inlineStr">
        <is>
          <t>importado</t>
        </is>
      </c>
      <c r="L962" s="7" t="inlineStr">
        <is>
          <t>Verificado</t>
        </is>
      </c>
      <c r="M962" s="8" t="n">
        <v>1</v>
      </c>
      <c r="N962" s="9" t="n">
        <v>50715.2</v>
      </c>
      <c r="O962" s="9" t="n">
        <v>50715.2</v>
      </c>
      <c r="P962" s="9" t="n">
        <v>50715.2</v>
      </c>
      <c r="Q962" s="7" t="inlineStr">
        <is>
          <t>Sí</t>
        </is>
      </c>
      <c r="R962" s="9">
        <f>IF(N962="","",IF(Q962="Sí",ROUND(N962/1.18,2),N962))</f>
        <v/>
      </c>
      <c r="S962" s="7" t="inlineStr">
        <is>
          <t>2026-09-09</t>
        </is>
      </c>
      <c r="T962" s="5" t="inlineStr">
        <is>
          <t>1 cotización de proveedores</t>
        </is>
      </c>
      <c r="AK962" s="5" t="inlineStr">
        <is>
          <t>Apartamentos: 8 · Video: si</t>
        </is>
      </c>
    </row>
    <row r="963">
      <c r="A963" s="7" t="inlineStr">
        <is>
          <t>MAT-31-016</t>
        </is>
      </c>
      <c r="B963" s="7" t="inlineStr">
        <is>
          <t>Materiales</t>
        </is>
      </c>
      <c r="C963" s="7" t="inlineStr">
        <is>
          <t>Domótica e intercomunicadores</t>
        </is>
      </c>
      <c r="D963" s="5" t="inlineStr">
        <is>
          <t>Kit de intercomunicador con video</t>
        </is>
      </c>
      <c r="E963" s="5" t="inlineStr"/>
      <c r="F963" s="5" t="inlineStr">
        <is>
          <t>Material retirado en almacén</t>
        </is>
      </c>
      <c r="G963" s="5" t="inlineStr">
        <is>
          <t>intercomunicador, videoportero</t>
        </is>
      </c>
      <c r="H963" s="7" t="inlineStr">
        <is>
          <t>juego</t>
        </is>
      </c>
      <c r="I963" s="7" t="inlineStr">
        <is>
          <t>Instalaciones</t>
        </is>
      </c>
      <c r="J963" s="7" t="inlineStr">
        <is>
          <t>estandar</t>
        </is>
      </c>
      <c r="K963" s="7" t="inlineStr">
        <is>
          <t>importado</t>
        </is>
      </c>
      <c r="L963" s="7" t="inlineStr">
        <is>
          <t>Verificado</t>
        </is>
      </c>
      <c r="M963" s="8" t="n">
        <v>1</v>
      </c>
      <c r="N963" s="9" t="n">
        <v>12858.25</v>
      </c>
      <c r="O963" s="9" t="n">
        <v>8802.870000000001</v>
      </c>
      <c r="P963" s="9" t="n">
        <v>22538.2</v>
      </c>
      <c r="Q963" s="7" t="inlineStr">
        <is>
          <t>Sí</t>
        </is>
      </c>
      <c r="R963" s="9">
        <f>IF(N963="","",IF(Q963="Sí",ROUND(N963/1.18,2),N963))</f>
        <v/>
      </c>
      <c r="S963" s="7" t="inlineStr">
        <is>
          <t>2026-09-09</t>
        </is>
      </c>
      <c r="T963" s="5" t="inlineStr">
        <is>
          <t>4 cotizaciones de proveedores</t>
        </is>
      </c>
      <c r="AK963" s="5" t="inlineStr">
        <is>
          <t>Video: si</t>
        </is>
      </c>
    </row>
    <row r="964">
      <c r="A964" s="7" t="inlineStr">
        <is>
          <t>MAT-31-017</t>
        </is>
      </c>
      <c r="B964" s="7" t="inlineStr">
        <is>
          <t>Materiales</t>
        </is>
      </c>
      <c r="C964" s="7" t="inlineStr">
        <is>
          <t>Domótica e intercomunicadores</t>
        </is>
      </c>
      <c r="D964" s="5" t="inlineStr">
        <is>
          <t>Estación de intercomunicador</t>
        </is>
      </c>
      <c r="E964" s="5" t="inlineStr"/>
      <c r="F964" s="5" t="inlineStr">
        <is>
          <t>Material retirado en almacén</t>
        </is>
      </c>
      <c r="G964" s="5" t="inlineStr">
        <is>
          <t>monitor de intercom, estación interior</t>
        </is>
      </c>
      <c r="H964" s="7" t="inlineStr">
        <is>
          <t>unidad</t>
        </is>
      </c>
      <c r="I964" s="7" t="inlineStr">
        <is>
          <t>Instalaciones</t>
        </is>
      </c>
      <c r="J964" s="7" t="inlineStr">
        <is>
          <t>estandar</t>
        </is>
      </c>
      <c r="K964" s="7" t="inlineStr">
        <is>
          <t>importado</t>
        </is>
      </c>
      <c r="L964" s="7" t="inlineStr">
        <is>
          <t>Verificado</t>
        </is>
      </c>
      <c r="M964" s="8" t="n">
        <v>1</v>
      </c>
      <c r="N964" s="9" t="n">
        <v>9200.34</v>
      </c>
      <c r="O964" s="9" t="n">
        <v>9200.34</v>
      </c>
      <c r="P964" s="9" t="n">
        <v>9200.34</v>
      </c>
      <c r="Q964" s="7" t="inlineStr">
        <is>
          <t>Sí</t>
        </is>
      </c>
      <c r="R964" s="9">
        <f>IF(N964="","",IF(Q964="Sí",ROUND(N964/1.18,2),N964))</f>
        <v/>
      </c>
      <c r="S964" s="7" t="inlineStr">
        <is>
          <t>2026-09-09</t>
        </is>
      </c>
      <c r="T964" s="5" t="inlineStr">
        <is>
          <t>1 cotización de proveedores</t>
        </is>
      </c>
    </row>
    <row r="965">
      <c r="A965" s="7" t="inlineStr">
        <is>
          <t>MAT-31-018</t>
        </is>
      </c>
      <c r="B965" s="7" t="inlineStr">
        <is>
          <t>Materiales</t>
        </is>
      </c>
      <c r="C965" s="7" t="inlineStr">
        <is>
          <t>Domótica e intercomunicadores</t>
        </is>
      </c>
      <c r="D965" s="5" t="inlineStr">
        <is>
          <t>Estación de intercomunicador 7"</t>
        </is>
      </c>
      <c r="E965" s="5" t="inlineStr"/>
      <c r="F965" s="5" t="inlineStr">
        <is>
          <t>Material retirado en almacén</t>
        </is>
      </c>
      <c r="G965" s="5" t="inlineStr">
        <is>
          <t>monitor de intercom, estación interior</t>
        </is>
      </c>
      <c r="H965" s="7" t="inlineStr">
        <is>
          <t>unidad</t>
        </is>
      </c>
      <c r="I965" s="7" t="inlineStr">
        <is>
          <t>Instalaciones</t>
        </is>
      </c>
      <c r="J965" s="7" t="inlineStr">
        <is>
          <t>estandar</t>
        </is>
      </c>
      <c r="K965" s="7" t="inlineStr">
        <is>
          <t>importado</t>
        </is>
      </c>
      <c r="L965" s="7" t="inlineStr">
        <is>
          <t>Verificado</t>
        </is>
      </c>
      <c r="M965" s="8" t="n">
        <v>1</v>
      </c>
      <c r="N965" s="9" t="n">
        <v>14861.01</v>
      </c>
      <c r="O965" s="9" t="n">
        <v>14861.01</v>
      </c>
      <c r="P965" s="9" t="n">
        <v>14861.01</v>
      </c>
      <c r="Q965" s="7" t="inlineStr">
        <is>
          <t>Sí</t>
        </is>
      </c>
      <c r="R965" s="9">
        <f>IF(N965="","",IF(Q965="Sí",ROUND(N965/1.18,2),N965))</f>
        <v/>
      </c>
      <c r="S965" s="7" t="inlineStr">
        <is>
          <t>2026-09-09</t>
        </is>
      </c>
      <c r="T965" s="5" t="inlineStr">
        <is>
          <t>1 cotización de proveedores</t>
        </is>
      </c>
      <c r="AK965" s="5" t="inlineStr">
        <is>
          <t>Pulgadas: 7</t>
        </is>
      </c>
    </row>
    <row r="966">
      <c r="A966" s="7" t="inlineStr">
        <is>
          <t>MAT-31-019</t>
        </is>
      </c>
      <c r="B966" s="7" t="inlineStr">
        <is>
          <t>Materiales</t>
        </is>
      </c>
      <c r="C966" s="7" t="inlineStr">
        <is>
          <t>Domótica e intercomunicadores</t>
        </is>
      </c>
      <c r="D966" s="5" t="inlineStr">
        <is>
          <t>Accesorio de intercomunicador</t>
        </is>
      </c>
      <c r="E966" s="5" t="inlineStr"/>
      <c r="F966" s="5" t="inlineStr">
        <is>
          <t>Material retirado en almacén</t>
        </is>
      </c>
      <c r="G966" s="5" t="inlineStr">
        <is>
          <t>módulo, cubierta, fuente de intercom</t>
        </is>
      </c>
      <c r="H966" s="7" t="inlineStr">
        <is>
          <t>unidad</t>
        </is>
      </c>
      <c r="I966" s="7" t="inlineStr">
        <is>
          <t>Instalaciones</t>
        </is>
      </c>
      <c r="J966" s="7" t="inlineStr">
        <is>
          <t>estandar</t>
        </is>
      </c>
      <c r="K966" s="7" t="inlineStr">
        <is>
          <t>importado</t>
        </is>
      </c>
      <c r="L966" s="7" t="inlineStr">
        <is>
          <t>Verificado</t>
        </is>
      </c>
      <c r="M966" s="8" t="n">
        <v>1</v>
      </c>
      <c r="N966" s="9" t="n">
        <v>1765.47</v>
      </c>
      <c r="O966" s="9" t="n">
        <v>305.08</v>
      </c>
      <c r="P966" s="9" t="n">
        <v>11519.81</v>
      </c>
      <c r="Q966" s="7" t="inlineStr">
        <is>
          <t>Sí</t>
        </is>
      </c>
      <c r="R966" s="9">
        <f>IF(N966="","",IF(Q966="Sí",ROUND(N966/1.18,2),N966))</f>
        <v/>
      </c>
      <c r="S966" s="7" t="inlineStr">
        <is>
          <t>2026-09-09</t>
        </is>
      </c>
      <c r="T966" s="5" t="inlineStr">
        <is>
          <t>11 cotizaciones de proveedores</t>
        </is>
      </c>
    </row>
    <row r="967">
      <c r="A967" s="7" t="inlineStr">
        <is>
          <t>MAT-32-008</t>
        </is>
      </c>
      <c r="B967" s="7" t="inlineStr">
        <is>
          <t>Materiales</t>
        </is>
      </c>
      <c r="C967" s="7" t="inlineStr">
        <is>
          <t>Tubería y conexiones</t>
        </is>
      </c>
      <c r="D967" s="5" t="inlineStr">
        <is>
          <t>Tubo PVC DRENAJE 3" x 19 pies</t>
        </is>
      </c>
      <c r="E967" s="5" t="inlineStr">
        <is>
          <t>Tubo de 3" en presentación de 19 pies</t>
        </is>
      </c>
      <c r="F967" s="5" t="inlineStr">
        <is>
          <t>Material retirado en almacén</t>
        </is>
      </c>
      <c r="G967" s="5" t="inlineStr">
        <is>
          <t>tubo, tubería, PVC, CPVC, drenaje, presión</t>
        </is>
      </c>
      <c r="H967" s="7" t="inlineStr">
        <is>
          <t>tubo</t>
        </is>
      </c>
      <c r="I967" s="7" t="inlineStr">
        <is>
          <t>Instalaciones</t>
        </is>
      </c>
      <c r="J967" s="7" t="inlineStr">
        <is>
          <t>estandar</t>
        </is>
      </c>
      <c r="K967" s="7" t="inlineStr">
        <is>
          <t>importado</t>
        </is>
      </c>
      <c r="L967" s="7" t="inlineStr">
        <is>
          <t>Verificado</t>
        </is>
      </c>
      <c r="M967" s="8" t="n">
        <v>1</v>
      </c>
      <c r="N967" s="9" t="n">
        <v>967</v>
      </c>
      <c r="O967" s="9" t="n">
        <v>967</v>
      </c>
      <c r="P967" s="9" t="n">
        <v>967</v>
      </c>
      <c r="Q967" s="7" t="inlineStr">
        <is>
          <t>Sí</t>
        </is>
      </c>
      <c r="R967" s="9">
        <f>IF(N967="","",IF(Q967="Sí",ROUND(N967/1.18,2),N967))</f>
        <v/>
      </c>
      <c r="S967" s="7" t="inlineStr">
        <is>
          <t>2026-09-09</t>
        </is>
      </c>
      <c r="T967" s="5" t="inlineStr">
        <is>
          <t>1 cotización de proveedores</t>
        </is>
      </c>
      <c r="AE967" s="4" t="n">
        <v>19</v>
      </c>
      <c r="AK967" s="5" t="inlineStr">
        <is>
          <t>material: PVC · norma: DRENAJE · diametro: 3"</t>
        </is>
      </c>
    </row>
    <row r="968">
      <c r="A968" s="7" t="inlineStr">
        <is>
          <t>MAT-32-009</t>
        </is>
      </c>
      <c r="B968" s="7" t="inlineStr">
        <is>
          <t>Materiales</t>
        </is>
      </c>
      <c r="C968" s="7" t="inlineStr">
        <is>
          <t>Tubería y conexiones</t>
        </is>
      </c>
      <c r="D968" s="5" t="inlineStr">
        <is>
          <t>Tubo PVC DRENAJE 4" x 19 pies</t>
        </is>
      </c>
      <c r="E968" s="5" t="inlineStr">
        <is>
          <t>Tubo de 4" en presentación de 19 pies</t>
        </is>
      </c>
      <c r="F968" s="5" t="inlineStr">
        <is>
          <t>Material retirado en almacén</t>
        </is>
      </c>
      <c r="G968" s="5" t="inlineStr">
        <is>
          <t>tubo, tubería, PVC, CPVC, drenaje, presión</t>
        </is>
      </c>
      <c r="H968" s="7" t="inlineStr">
        <is>
          <t>tubo</t>
        </is>
      </c>
      <c r="I968" s="7" t="inlineStr">
        <is>
          <t>Instalaciones</t>
        </is>
      </c>
      <c r="J968" s="7" t="inlineStr">
        <is>
          <t>estandar</t>
        </is>
      </c>
      <c r="K968" s="7" t="inlineStr">
        <is>
          <t>importado</t>
        </is>
      </c>
      <c r="L968" s="7" t="inlineStr">
        <is>
          <t>Verificado</t>
        </is>
      </c>
      <c r="M968" s="8" t="n">
        <v>1</v>
      </c>
      <c r="N968" s="9" t="n">
        <v>1001</v>
      </c>
      <c r="O968" s="9" t="n">
        <v>1001</v>
      </c>
      <c r="P968" s="9" t="n">
        <v>1001</v>
      </c>
      <c r="Q968" s="7" t="inlineStr">
        <is>
          <t>Sí</t>
        </is>
      </c>
      <c r="R968" s="9">
        <f>IF(N968="","",IF(Q968="Sí",ROUND(N968/1.18,2),N968))</f>
        <v/>
      </c>
      <c r="S968" s="7" t="inlineStr">
        <is>
          <t>2026-09-09</t>
        </is>
      </c>
      <c r="T968" s="5" t="inlineStr">
        <is>
          <t>1 cotización de proveedores</t>
        </is>
      </c>
      <c r="AE968" s="4" t="n">
        <v>19</v>
      </c>
      <c r="AK968" s="5" t="inlineStr">
        <is>
          <t>material: PVC · norma: DRENAJE · diametro: 4"</t>
        </is>
      </c>
    </row>
    <row r="969">
      <c r="A969" s="7" t="inlineStr">
        <is>
          <t>MAT-32-010</t>
        </is>
      </c>
      <c r="B969" s="7" t="inlineStr">
        <is>
          <t>Materiales</t>
        </is>
      </c>
      <c r="C969" s="7" t="inlineStr">
        <is>
          <t>Tubería y conexiones</t>
        </is>
      </c>
      <c r="D969" s="5" t="inlineStr">
        <is>
          <t>Tubo PVC SCH-40 1 1/2" x 19 pies</t>
        </is>
      </c>
      <c r="E969" s="5" t="inlineStr">
        <is>
          <t>Tubo de 1 1/2" en presentación de 19 pies</t>
        </is>
      </c>
      <c r="F969" s="5" t="inlineStr">
        <is>
          <t>Material retirado en almacén</t>
        </is>
      </c>
      <c r="G969" s="5" t="inlineStr">
        <is>
          <t>tubo, tubería, PVC, CPVC, drenaje, presión</t>
        </is>
      </c>
      <c r="H969" s="7" t="inlineStr">
        <is>
          <t>tubo</t>
        </is>
      </c>
      <c r="I969" s="7" t="inlineStr">
        <is>
          <t>Instalaciones</t>
        </is>
      </c>
      <c r="J969" s="7" t="inlineStr">
        <is>
          <t>estandar</t>
        </is>
      </c>
      <c r="K969" s="7" t="inlineStr">
        <is>
          <t>importado</t>
        </is>
      </c>
      <c r="L969" s="7" t="inlineStr">
        <is>
          <t>Verificado</t>
        </is>
      </c>
      <c r="M969" s="8" t="n">
        <v>3</v>
      </c>
      <c r="N969" s="9" t="n">
        <v>944</v>
      </c>
      <c r="O969" s="9" t="n">
        <v>535</v>
      </c>
      <c r="P969" s="9" t="n">
        <v>1059.64</v>
      </c>
      <c r="Q969" s="7" t="inlineStr">
        <is>
          <t>Sí</t>
        </is>
      </c>
      <c r="R969" s="9">
        <f>IF(N969="","",IF(Q969="Sí",ROUND(N969/1.18,2),N969))</f>
        <v/>
      </c>
      <c r="S969" s="7" t="inlineStr">
        <is>
          <t>2026-09-09</t>
        </is>
      </c>
      <c r="T969" s="5" t="inlineStr">
        <is>
          <t>3 cotizaciones de proveedores</t>
        </is>
      </c>
      <c r="AE969" s="4" t="n">
        <v>19</v>
      </c>
      <c r="AK969" s="5" t="inlineStr">
        <is>
          <t>material: PVC · norma: SCH-40 · diametro: 1 1/2"</t>
        </is>
      </c>
    </row>
    <row r="970">
      <c r="A970" s="7" t="inlineStr">
        <is>
          <t>MAT-32-011</t>
        </is>
      </c>
      <c r="B970" s="7" t="inlineStr">
        <is>
          <t>Materiales</t>
        </is>
      </c>
      <c r="C970" s="7" t="inlineStr">
        <is>
          <t>Tubería y conexiones</t>
        </is>
      </c>
      <c r="D970" s="5" t="inlineStr">
        <is>
          <t>Tubo PVC SCH-40 1/2" x 19 pies</t>
        </is>
      </c>
      <c r="E970" s="5" t="inlineStr">
        <is>
          <t>Tubo de 1/2" en presentación de 19 pies</t>
        </is>
      </c>
      <c r="F970" s="5" t="inlineStr">
        <is>
          <t>Material retirado en almacén</t>
        </is>
      </c>
      <c r="G970" s="5" t="inlineStr">
        <is>
          <t>tubo, tubería, PVC, CPVC, drenaje, presión</t>
        </is>
      </c>
      <c r="H970" s="7" t="inlineStr">
        <is>
          <t>tubo</t>
        </is>
      </c>
      <c r="I970" s="7" t="inlineStr">
        <is>
          <t>Instalaciones</t>
        </is>
      </c>
      <c r="J970" s="7" t="inlineStr">
        <is>
          <t>estandar</t>
        </is>
      </c>
      <c r="K970" s="7" t="inlineStr">
        <is>
          <t>importado</t>
        </is>
      </c>
      <c r="L970" s="7" t="inlineStr">
        <is>
          <t>Verificado</t>
        </is>
      </c>
      <c r="M970" s="8" t="n">
        <v>1</v>
      </c>
      <c r="N970" s="9" t="n">
        <v>298.78</v>
      </c>
      <c r="O970" s="9" t="n">
        <v>298.78</v>
      </c>
      <c r="P970" s="9" t="n">
        <v>298.78</v>
      </c>
      <c r="Q970" s="7" t="inlineStr">
        <is>
          <t>Sí</t>
        </is>
      </c>
      <c r="R970" s="9">
        <f>IF(N970="","",IF(Q970="Sí",ROUND(N970/1.18,2),N970))</f>
        <v/>
      </c>
      <c r="S970" s="7" t="inlineStr">
        <is>
          <t>2026-09-09</t>
        </is>
      </c>
      <c r="T970" s="5" t="inlineStr">
        <is>
          <t>1 cotización de proveedores</t>
        </is>
      </c>
      <c r="AE970" s="4" t="n">
        <v>19</v>
      </c>
      <c r="AK970" s="5" t="inlineStr">
        <is>
          <t>material: PVC · norma: SCH-40 · diametro: 1/2"</t>
        </is>
      </c>
    </row>
    <row r="971">
      <c r="A971" s="7" t="inlineStr">
        <is>
          <t>MAT-32-012</t>
        </is>
      </c>
      <c r="B971" s="7" t="inlineStr">
        <is>
          <t>Materiales</t>
        </is>
      </c>
      <c r="C971" s="7" t="inlineStr">
        <is>
          <t>Tubería y conexiones</t>
        </is>
      </c>
      <c r="D971" s="5" t="inlineStr">
        <is>
          <t>Tubo PVC SCH-40 1" x 19 pies</t>
        </is>
      </c>
      <c r="E971" s="5" t="inlineStr">
        <is>
          <t>Tubo de 1" en presentación de 19 pies</t>
        </is>
      </c>
      <c r="F971" s="5" t="inlineStr">
        <is>
          <t>Material retirado en almacén</t>
        </is>
      </c>
      <c r="G971" s="5" t="inlineStr">
        <is>
          <t>tubo, tubería, PVC, CPVC, drenaje, presión</t>
        </is>
      </c>
      <c r="H971" s="7" t="inlineStr">
        <is>
          <t>tubo</t>
        </is>
      </c>
      <c r="I971" s="7" t="inlineStr">
        <is>
          <t>Instalaciones</t>
        </is>
      </c>
      <c r="J971" s="7" t="inlineStr">
        <is>
          <t>estandar</t>
        </is>
      </c>
      <c r="K971" s="7" t="inlineStr">
        <is>
          <t>importado</t>
        </is>
      </c>
      <c r="L971" s="7" t="inlineStr">
        <is>
          <t>Verificado</t>
        </is>
      </c>
      <c r="M971" s="8" t="n">
        <v>3</v>
      </c>
      <c r="N971" s="9" t="n">
        <v>570</v>
      </c>
      <c r="O971" s="9" t="n">
        <v>315</v>
      </c>
      <c r="P971" s="9" t="n">
        <v>627.05</v>
      </c>
      <c r="Q971" s="7" t="inlineStr">
        <is>
          <t>Sí</t>
        </is>
      </c>
      <c r="R971" s="9">
        <f>IF(N971="","",IF(Q971="Sí",ROUND(N971/1.18,2),N971))</f>
        <v/>
      </c>
      <c r="S971" s="7" t="inlineStr">
        <is>
          <t>2026-09-09</t>
        </is>
      </c>
      <c r="T971" s="5" t="inlineStr">
        <is>
          <t>3 cotizaciones de proveedores</t>
        </is>
      </c>
      <c r="AE971" s="4" t="n">
        <v>19</v>
      </c>
      <c r="AK971" s="5" t="inlineStr">
        <is>
          <t>material: PVC · norma: SCH-40 · diametro: 1"</t>
        </is>
      </c>
    </row>
    <row r="972">
      <c r="A972" s="7" t="inlineStr">
        <is>
          <t>MAT-32-013</t>
        </is>
      </c>
      <c r="B972" s="7" t="inlineStr">
        <is>
          <t>Materiales</t>
        </is>
      </c>
      <c r="C972" s="7" t="inlineStr">
        <is>
          <t>Tubería y conexiones</t>
        </is>
      </c>
      <c r="D972" s="5" t="inlineStr">
        <is>
          <t>Tubo PVC SCH-40 2" x 19 pies</t>
        </is>
      </c>
      <c r="E972" s="5" t="inlineStr">
        <is>
          <t>Tubo de 2" en presentación de 19 pies</t>
        </is>
      </c>
      <c r="F972" s="5" t="inlineStr">
        <is>
          <t>Material retirado en almacén</t>
        </is>
      </c>
      <c r="G972" s="5" t="inlineStr">
        <is>
          <t>tubo, tubería, PVC, CPVC, drenaje, presión</t>
        </is>
      </c>
      <c r="H972" s="7" t="inlineStr">
        <is>
          <t>tubo</t>
        </is>
      </c>
      <c r="I972" s="7" t="inlineStr">
        <is>
          <t>Instalaciones</t>
        </is>
      </c>
      <c r="J972" s="7" t="inlineStr">
        <is>
          <t>estandar</t>
        </is>
      </c>
      <c r="K972" s="7" t="inlineStr">
        <is>
          <t>importado</t>
        </is>
      </c>
      <c r="L972" s="7" t="inlineStr">
        <is>
          <t>Verificado</t>
        </is>
      </c>
      <c r="M972" s="8" t="n">
        <v>2</v>
      </c>
      <c r="N972" s="9" t="n">
        <v>1084.98</v>
      </c>
      <c r="O972" s="9" t="n">
        <v>745</v>
      </c>
      <c r="P972" s="9" t="n">
        <v>1424.97</v>
      </c>
      <c r="Q972" s="7" t="inlineStr">
        <is>
          <t>Sí</t>
        </is>
      </c>
      <c r="R972" s="9">
        <f>IF(N972="","",IF(Q972="Sí",ROUND(N972/1.18,2),N972))</f>
        <v/>
      </c>
      <c r="S972" s="7" t="inlineStr">
        <is>
          <t>2026-09-09</t>
        </is>
      </c>
      <c r="T972" s="5" t="inlineStr">
        <is>
          <t>2 cotizaciones de proveedores</t>
        </is>
      </c>
      <c r="AE972" s="4" t="n">
        <v>19</v>
      </c>
      <c r="AK972" s="5" t="inlineStr">
        <is>
          <t>material: PVC · norma: SCH-40 · diametro: 2"</t>
        </is>
      </c>
    </row>
    <row r="973">
      <c r="A973" s="7" t="inlineStr">
        <is>
          <t>MAT-32-014</t>
        </is>
      </c>
      <c r="B973" s="7" t="inlineStr">
        <is>
          <t>Materiales</t>
        </is>
      </c>
      <c r="C973" s="7" t="inlineStr">
        <is>
          <t>Tubería y conexiones</t>
        </is>
      </c>
      <c r="D973" s="5" t="inlineStr">
        <is>
          <t>Tubo PVC SCH-40 3/4" x 19 pies</t>
        </is>
      </c>
      <c r="E973" s="5" t="inlineStr">
        <is>
          <t>Tubo de 3/4" en presentación de 19 pies</t>
        </is>
      </c>
      <c r="F973" s="5" t="inlineStr">
        <is>
          <t>Material retirado en almacén</t>
        </is>
      </c>
      <c r="G973" s="5" t="inlineStr">
        <is>
          <t>tubo, tubería, PVC, CPVC, drenaje, presión</t>
        </is>
      </c>
      <c r="H973" s="7" t="inlineStr">
        <is>
          <t>tubo</t>
        </is>
      </c>
      <c r="I973" s="7" t="inlineStr">
        <is>
          <t>Instalaciones</t>
        </is>
      </c>
      <c r="J973" s="7" t="inlineStr">
        <is>
          <t>estandar</t>
        </is>
      </c>
      <c r="K973" s="7" t="inlineStr">
        <is>
          <t>importado</t>
        </is>
      </c>
      <c r="L973" s="7" t="inlineStr">
        <is>
          <t>Verificado</t>
        </is>
      </c>
      <c r="M973" s="8" t="n">
        <v>3</v>
      </c>
      <c r="N973" s="9" t="n">
        <v>388</v>
      </c>
      <c r="O973" s="9" t="n">
        <v>235</v>
      </c>
      <c r="P973" s="9" t="n">
        <v>423.5</v>
      </c>
      <c r="Q973" s="7" t="inlineStr">
        <is>
          <t>Sí</t>
        </is>
      </c>
      <c r="R973" s="9">
        <f>IF(N973="","",IF(Q973="Sí",ROUND(N973/1.18,2),N973))</f>
        <v/>
      </c>
      <c r="S973" s="7" t="inlineStr">
        <is>
          <t>2026-09-09</t>
        </is>
      </c>
      <c r="T973" s="5" t="inlineStr">
        <is>
          <t>3 cotizaciones de proveedores</t>
        </is>
      </c>
      <c r="AE973" s="4" t="n">
        <v>19</v>
      </c>
      <c r="AK973" s="5" t="inlineStr">
        <is>
          <t>material: PVC · norma: SCH-40 · diametro: 3/4"</t>
        </is>
      </c>
    </row>
    <row r="974">
      <c r="A974" s="7" t="inlineStr">
        <is>
          <t>MAT-32-015</t>
        </is>
      </c>
      <c r="B974" s="7" t="inlineStr">
        <is>
          <t>Materiales</t>
        </is>
      </c>
      <c r="C974" s="7" t="inlineStr">
        <is>
          <t>Tubería y conexiones</t>
        </is>
      </c>
      <c r="D974" s="5" t="inlineStr">
        <is>
          <t>Tubo PVC SCH-40 3" x 19 pies</t>
        </is>
      </c>
      <c r="E974" s="5" t="inlineStr">
        <is>
          <t>Tubo de 3" en presentación de 19 pies</t>
        </is>
      </c>
      <c r="F974" s="5" t="inlineStr">
        <is>
          <t>Material retirado en almacén</t>
        </is>
      </c>
      <c r="G974" s="5" t="inlineStr">
        <is>
          <t>tubo, tubería, PVC, CPVC, drenaje, presión</t>
        </is>
      </c>
      <c r="H974" s="7" t="inlineStr">
        <is>
          <t>tubo</t>
        </is>
      </c>
      <c r="I974" s="7" t="inlineStr">
        <is>
          <t>Instalaciones</t>
        </is>
      </c>
      <c r="J974" s="7" t="inlineStr">
        <is>
          <t>estandar</t>
        </is>
      </c>
      <c r="K974" s="7" t="inlineStr">
        <is>
          <t>importado</t>
        </is>
      </c>
      <c r="L974" s="7" t="inlineStr">
        <is>
          <t>Verificado</t>
        </is>
      </c>
      <c r="M974" s="8" t="n">
        <v>1</v>
      </c>
      <c r="N974" s="9" t="n">
        <v>2958.38</v>
      </c>
      <c r="O974" s="9" t="n">
        <v>2958.38</v>
      </c>
      <c r="P974" s="9" t="n">
        <v>2958.38</v>
      </c>
      <c r="Q974" s="7" t="inlineStr">
        <is>
          <t>Sí</t>
        </is>
      </c>
      <c r="R974" s="9">
        <f>IF(N974="","",IF(Q974="Sí",ROUND(N974/1.18,2),N974))</f>
        <v/>
      </c>
      <c r="S974" s="7" t="inlineStr">
        <is>
          <t>2026-09-09</t>
        </is>
      </c>
      <c r="T974" s="5" t="inlineStr">
        <is>
          <t>1 cotización de proveedores</t>
        </is>
      </c>
      <c r="AE974" s="4" t="n">
        <v>19</v>
      </c>
      <c r="AK974" s="5" t="inlineStr">
        <is>
          <t>material: PVC · norma: SCH-40 · diametro: 3"</t>
        </is>
      </c>
    </row>
    <row r="975">
      <c r="A975" s="7" t="inlineStr">
        <is>
          <t>MAT-32-016</t>
        </is>
      </c>
      <c r="B975" s="7" t="inlineStr">
        <is>
          <t>Materiales</t>
        </is>
      </c>
      <c r="C975" s="7" t="inlineStr">
        <is>
          <t>Tubería y conexiones</t>
        </is>
      </c>
      <c r="D975" s="5" t="inlineStr">
        <is>
          <t>Tubo PVC SCH-40 4" x 19 pies</t>
        </is>
      </c>
      <c r="E975" s="5" t="inlineStr">
        <is>
          <t>Tubo de 4" en presentación de 19 pies</t>
        </is>
      </c>
      <c r="F975" s="5" t="inlineStr">
        <is>
          <t>Material retirado en almacén</t>
        </is>
      </c>
      <c r="G975" s="5" t="inlineStr">
        <is>
          <t>tubo, tubería, PVC, CPVC, drenaje, presión</t>
        </is>
      </c>
      <c r="H975" s="7" t="inlineStr">
        <is>
          <t>tubo</t>
        </is>
      </c>
      <c r="I975" s="7" t="inlineStr">
        <is>
          <t>Instalaciones</t>
        </is>
      </c>
      <c r="J975" s="7" t="inlineStr">
        <is>
          <t>estandar</t>
        </is>
      </c>
      <c r="K975" s="7" t="inlineStr">
        <is>
          <t>importado</t>
        </is>
      </c>
      <c r="L975" s="7" t="inlineStr">
        <is>
          <t>Verificado</t>
        </is>
      </c>
      <c r="M975" s="8" t="n">
        <v>1</v>
      </c>
      <c r="N975" s="9" t="n">
        <v>4213.9</v>
      </c>
      <c r="O975" s="9" t="n">
        <v>4213.9</v>
      </c>
      <c r="P975" s="9" t="n">
        <v>4213.9</v>
      </c>
      <c r="Q975" s="7" t="inlineStr">
        <is>
          <t>Sí</t>
        </is>
      </c>
      <c r="R975" s="9">
        <f>IF(N975="","",IF(Q975="Sí",ROUND(N975/1.18,2),N975))</f>
        <v/>
      </c>
      <c r="S975" s="7" t="inlineStr">
        <is>
          <t>2026-09-09</t>
        </is>
      </c>
      <c r="T975" s="5" t="inlineStr">
        <is>
          <t>1 cotización de proveedores</t>
        </is>
      </c>
      <c r="AE975" s="4" t="n">
        <v>19</v>
      </c>
      <c r="AK975" s="5" t="inlineStr">
        <is>
          <t>material: PVC · norma: SCH-40 · diametro: 4"</t>
        </is>
      </c>
    </row>
    <row r="976">
      <c r="A976" s="7" t="inlineStr">
        <is>
          <t>MAT-32-017</t>
        </is>
      </c>
      <c r="B976" s="7" t="inlineStr">
        <is>
          <t>Materiales</t>
        </is>
      </c>
      <c r="C976" s="7" t="inlineStr">
        <is>
          <t>Tubería y conexiones</t>
        </is>
      </c>
      <c r="D976" s="5" t="inlineStr">
        <is>
          <t>Tubo PVC SCH-40 6" x 19 pies</t>
        </is>
      </c>
      <c r="E976" s="5" t="inlineStr">
        <is>
          <t>Tubo de 6" en presentación de 19 pies</t>
        </is>
      </c>
      <c r="F976" s="5" t="inlineStr">
        <is>
          <t>Material retirado en almacén</t>
        </is>
      </c>
      <c r="G976" s="5" t="inlineStr">
        <is>
          <t>tubo, tubería, PVC, CPVC, drenaje, presión</t>
        </is>
      </c>
      <c r="H976" s="7" t="inlineStr">
        <is>
          <t>tubo</t>
        </is>
      </c>
      <c r="I976" s="7" t="inlineStr">
        <is>
          <t>Instalaciones</t>
        </is>
      </c>
      <c r="J976" s="7" t="inlineStr">
        <is>
          <t>estandar</t>
        </is>
      </c>
      <c r="K976" s="7" t="inlineStr">
        <is>
          <t>importado</t>
        </is>
      </c>
      <c r="L976" s="7" t="inlineStr">
        <is>
          <t>Verificado</t>
        </is>
      </c>
      <c r="M976" s="8" t="n">
        <v>1</v>
      </c>
      <c r="N976" s="9" t="n">
        <v>8151.2</v>
      </c>
      <c r="O976" s="9" t="n">
        <v>8151.2</v>
      </c>
      <c r="P976" s="9" t="n">
        <v>8151.2</v>
      </c>
      <c r="Q976" s="7" t="inlineStr">
        <is>
          <t>Sí</t>
        </is>
      </c>
      <c r="R976" s="9">
        <f>IF(N976="","",IF(Q976="Sí",ROUND(N976/1.18,2),N976))</f>
        <v/>
      </c>
      <c r="S976" s="7" t="inlineStr">
        <is>
          <t>2026-09-09</t>
        </is>
      </c>
      <c r="T976" s="5" t="inlineStr">
        <is>
          <t>1 cotización de proveedores</t>
        </is>
      </c>
      <c r="AE976" s="4" t="n">
        <v>19</v>
      </c>
      <c r="AK976" s="5" t="inlineStr">
        <is>
          <t>material: PVC · norma: SCH-40 · diametro: 6"</t>
        </is>
      </c>
    </row>
    <row r="977">
      <c r="A977" s="7" t="inlineStr">
        <is>
          <t>MAT-32-018</t>
        </is>
      </c>
      <c r="B977" s="7" t="inlineStr">
        <is>
          <t>Materiales</t>
        </is>
      </c>
      <c r="C977" s="7" t="inlineStr">
        <is>
          <t>Tubería y conexiones</t>
        </is>
      </c>
      <c r="D977" s="5" t="inlineStr">
        <is>
          <t>Tubo PVC SCH-40 8" x 19 pies</t>
        </is>
      </c>
      <c r="E977" s="5" t="inlineStr">
        <is>
          <t>Tubo de 8" en presentación de 19 pies</t>
        </is>
      </c>
      <c r="F977" s="5" t="inlineStr">
        <is>
          <t>Material retirado en almacén</t>
        </is>
      </c>
      <c r="G977" s="5" t="inlineStr">
        <is>
          <t>tubo, tubería, PVC, CPVC, drenaje, presión</t>
        </is>
      </c>
      <c r="H977" s="7" t="inlineStr">
        <is>
          <t>tubo</t>
        </is>
      </c>
      <c r="I977" s="7" t="inlineStr">
        <is>
          <t>Instalaciones</t>
        </is>
      </c>
      <c r="J977" s="7" t="inlineStr">
        <is>
          <t>estandar</t>
        </is>
      </c>
      <c r="K977" s="7" t="inlineStr">
        <is>
          <t>importado</t>
        </is>
      </c>
      <c r="L977" s="7" t="inlineStr">
        <is>
          <t>Verificado</t>
        </is>
      </c>
      <c r="M977" s="8" t="n">
        <v>1</v>
      </c>
      <c r="N977" s="9" t="n">
        <v>12241.67</v>
      </c>
      <c r="O977" s="9" t="n">
        <v>12241.67</v>
      </c>
      <c r="P977" s="9" t="n">
        <v>12241.67</v>
      </c>
      <c r="Q977" s="7" t="inlineStr">
        <is>
          <t>Sí</t>
        </is>
      </c>
      <c r="R977" s="9">
        <f>IF(N977="","",IF(Q977="Sí",ROUND(N977/1.18,2),N977))</f>
        <v/>
      </c>
      <c r="S977" s="7" t="inlineStr">
        <is>
          <t>2026-09-09</t>
        </is>
      </c>
      <c r="T977" s="5" t="inlineStr">
        <is>
          <t>1 cotización de proveedores</t>
        </is>
      </c>
      <c r="AE977" s="4" t="n">
        <v>19</v>
      </c>
      <c r="AK977" s="5" t="inlineStr">
        <is>
          <t>material: PVC · norma: SCH-40 · diametro: 8"</t>
        </is>
      </c>
    </row>
    <row r="978">
      <c r="A978" s="7" t="inlineStr">
        <is>
          <t>MAT-32-019</t>
        </is>
      </c>
      <c r="B978" s="7" t="inlineStr">
        <is>
          <t>Materiales</t>
        </is>
      </c>
      <c r="C978" s="7" t="inlineStr">
        <is>
          <t>Tubería y conexiones</t>
        </is>
      </c>
      <c r="D978" s="5" t="inlineStr">
        <is>
          <t>Tubo PVC SDR-26 1 1/2" x 19 pies</t>
        </is>
      </c>
      <c r="E978" s="5" t="inlineStr">
        <is>
          <t>Tubo de 1 1/2" en presentación de 19 pies</t>
        </is>
      </c>
      <c r="F978" s="5" t="inlineStr">
        <is>
          <t>Material retirado en almacén</t>
        </is>
      </c>
      <c r="G978" s="5" t="inlineStr">
        <is>
          <t>tubo, tubería, PVC, CPVC, drenaje, presión</t>
        </is>
      </c>
      <c r="H978" s="7" t="inlineStr">
        <is>
          <t>tubo</t>
        </is>
      </c>
      <c r="I978" s="7" t="inlineStr">
        <is>
          <t>Instalaciones</t>
        </is>
      </c>
      <c r="J978" s="7" t="inlineStr">
        <is>
          <t>estandar</t>
        </is>
      </c>
      <c r="K978" s="7" t="inlineStr">
        <is>
          <t>importado</t>
        </is>
      </c>
      <c r="L978" s="7" t="inlineStr">
        <is>
          <t>Verificado</t>
        </is>
      </c>
      <c r="M978" s="8" t="n">
        <v>1</v>
      </c>
      <c r="N978" s="9" t="n">
        <v>585.99</v>
      </c>
      <c r="O978" s="9" t="n">
        <v>585.99</v>
      </c>
      <c r="P978" s="9" t="n">
        <v>585.99</v>
      </c>
      <c r="Q978" s="7" t="inlineStr">
        <is>
          <t>Sí</t>
        </is>
      </c>
      <c r="R978" s="9">
        <f>IF(N978="","",IF(Q978="Sí",ROUND(N978/1.18,2),N978))</f>
        <v/>
      </c>
      <c r="S978" s="7" t="inlineStr">
        <is>
          <t>2026-09-09</t>
        </is>
      </c>
      <c r="T978" s="5" t="inlineStr">
        <is>
          <t>1 cotización de proveedores</t>
        </is>
      </c>
      <c r="AE978" s="4" t="n">
        <v>19</v>
      </c>
      <c r="AK978" s="5" t="inlineStr">
        <is>
          <t>material: PVC · norma: SDR-26 · diametro: 1 1/2"</t>
        </is>
      </c>
    </row>
    <row r="979">
      <c r="A979" s="7" t="inlineStr">
        <is>
          <t>MAT-32-020</t>
        </is>
      </c>
      <c r="B979" s="7" t="inlineStr">
        <is>
          <t>Materiales</t>
        </is>
      </c>
      <c r="C979" s="7" t="inlineStr">
        <is>
          <t>Tubería y conexiones</t>
        </is>
      </c>
      <c r="D979" s="5" t="inlineStr">
        <is>
          <t>Tubo PVC SDR-26 1/2" x 19 pies</t>
        </is>
      </c>
      <c r="E979" s="5" t="inlineStr">
        <is>
          <t>Tubo de 1/2" en presentación de 19 pies</t>
        </is>
      </c>
      <c r="F979" s="5" t="inlineStr">
        <is>
          <t>Material retirado en almacén</t>
        </is>
      </c>
      <c r="G979" s="5" t="inlineStr">
        <is>
          <t>tubo, tubería, PVC, CPVC, drenaje, presión</t>
        </is>
      </c>
      <c r="H979" s="7" t="inlineStr">
        <is>
          <t>tubo</t>
        </is>
      </c>
      <c r="I979" s="7" t="inlineStr">
        <is>
          <t>Instalaciones</t>
        </is>
      </c>
      <c r="J979" s="7" t="inlineStr">
        <is>
          <t>estandar</t>
        </is>
      </c>
      <c r="K979" s="7" t="inlineStr">
        <is>
          <t>importado</t>
        </is>
      </c>
      <c r="L979" s="7" t="inlineStr">
        <is>
          <t>Verificado</t>
        </is>
      </c>
      <c r="M979" s="8" t="n">
        <v>2</v>
      </c>
      <c r="N979" s="9" t="n">
        <v>124.44</v>
      </c>
      <c r="O979" s="9" t="n">
        <v>113.88</v>
      </c>
      <c r="P979" s="9" t="n">
        <v>135</v>
      </c>
      <c r="Q979" s="7" t="inlineStr">
        <is>
          <t>Sí</t>
        </is>
      </c>
      <c r="R979" s="9">
        <f>IF(N979="","",IF(Q979="Sí",ROUND(N979/1.18,2),N979))</f>
        <v/>
      </c>
      <c r="S979" s="7" t="inlineStr">
        <is>
          <t>2026-09-09</t>
        </is>
      </c>
      <c r="T979" s="5" t="inlineStr">
        <is>
          <t>2 cotizaciones de proveedores</t>
        </is>
      </c>
      <c r="AE979" s="4" t="n">
        <v>19</v>
      </c>
      <c r="AK979" s="5" t="inlineStr">
        <is>
          <t>material: PVC · norma: SDR-26 · diametro: 1/2"</t>
        </is>
      </c>
    </row>
    <row r="980">
      <c r="A980" s="7" t="inlineStr">
        <is>
          <t>MAT-32-021</t>
        </is>
      </c>
      <c r="B980" s="7" t="inlineStr">
        <is>
          <t>Materiales</t>
        </is>
      </c>
      <c r="C980" s="7" t="inlineStr">
        <is>
          <t>Tubería y conexiones</t>
        </is>
      </c>
      <c r="D980" s="5" t="inlineStr">
        <is>
          <t>Tubo PVC SDR-26 1" x 19 pies</t>
        </is>
      </c>
      <c r="E980" s="5" t="inlineStr">
        <is>
          <t>Tubo de 1" en presentación de 19 pies</t>
        </is>
      </c>
      <c r="F980" s="5" t="inlineStr">
        <is>
          <t>Material retirado en almacén</t>
        </is>
      </c>
      <c r="G980" s="5" t="inlineStr">
        <is>
          <t>tubo, tubería, PVC, CPVC, drenaje, presión</t>
        </is>
      </c>
      <c r="H980" s="7" t="inlineStr">
        <is>
          <t>tubo</t>
        </is>
      </c>
      <c r="I980" s="7" t="inlineStr">
        <is>
          <t>Instalaciones</t>
        </is>
      </c>
      <c r="J980" s="7" t="inlineStr">
        <is>
          <t>estandar</t>
        </is>
      </c>
      <c r="K980" s="7" t="inlineStr">
        <is>
          <t>importado</t>
        </is>
      </c>
      <c r="L980" s="7" t="inlineStr">
        <is>
          <t>Verificado</t>
        </is>
      </c>
      <c r="M980" s="8" t="n">
        <v>2</v>
      </c>
      <c r="N980" s="9" t="n">
        <v>299.53</v>
      </c>
      <c r="O980" s="9" t="n">
        <v>294.06</v>
      </c>
      <c r="P980" s="9" t="n">
        <v>305</v>
      </c>
      <c r="Q980" s="7" t="inlineStr">
        <is>
          <t>Sí</t>
        </is>
      </c>
      <c r="R980" s="9">
        <f>IF(N980="","",IF(Q980="Sí",ROUND(N980/1.18,2),N980))</f>
        <v/>
      </c>
      <c r="S980" s="7" t="inlineStr">
        <is>
          <t>2026-09-09</t>
        </is>
      </c>
      <c r="T980" s="5" t="inlineStr">
        <is>
          <t>2 cotizaciones de proveedores</t>
        </is>
      </c>
      <c r="AE980" s="4" t="n">
        <v>19</v>
      </c>
      <c r="AK980" s="5" t="inlineStr">
        <is>
          <t>material: PVC · norma: SDR-26 · diametro: 1"</t>
        </is>
      </c>
    </row>
    <row r="981">
      <c r="A981" s="7" t="inlineStr">
        <is>
          <t>MAT-32-022</t>
        </is>
      </c>
      <c r="B981" s="7" t="inlineStr">
        <is>
          <t>Materiales</t>
        </is>
      </c>
      <c r="C981" s="7" t="inlineStr">
        <is>
          <t>Tubería y conexiones</t>
        </is>
      </c>
      <c r="D981" s="5" t="inlineStr">
        <is>
          <t>Tubo PVC SDR-26 2" x 19 pies</t>
        </is>
      </c>
      <c r="E981" s="5" t="inlineStr">
        <is>
          <t>Tubo de 2" en presentación de 19 pies</t>
        </is>
      </c>
      <c r="F981" s="5" t="inlineStr">
        <is>
          <t>Material retirado en almacén</t>
        </is>
      </c>
      <c r="G981" s="5" t="inlineStr">
        <is>
          <t>tubo, tubería, PVC, CPVC, drenaje, presión</t>
        </is>
      </c>
      <c r="H981" s="7" t="inlineStr">
        <is>
          <t>tubo</t>
        </is>
      </c>
      <c r="I981" s="7" t="inlineStr">
        <is>
          <t>Instalaciones</t>
        </is>
      </c>
      <c r="J981" s="7" t="inlineStr">
        <is>
          <t>estandar</t>
        </is>
      </c>
      <c r="K981" s="7" t="inlineStr">
        <is>
          <t>importado</t>
        </is>
      </c>
      <c r="L981" s="7" t="inlineStr">
        <is>
          <t>Verificado</t>
        </is>
      </c>
      <c r="M981" s="8" t="n">
        <v>1</v>
      </c>
      <c r="N981" s="9" t="n">
        <v>913.3200000000001</v>
      </c>
      <c r="O981" s="9" t="n">
        <v>913.3200000000001</v>
      </c>
      <c r="P981" s="9" t="n">
        <v>913.3200000000001</v>
      </c>
      <c r="Q981" s="7" t="inlineStr">
        <is>
          <t>Sí</t>
        </is>
      </c>
      <c r="R981" s="9">
        <f>IF(N981="","",IF(Q981="Sí",ROUND(N981/1.18,2),N981))</f>
        <v/>
      </c>
      <c r="S981" s="7" t="inlineStr">
        <is>
          <t>2026-09-09</t>
        </is>
      </c>
      <c r="T981" s="5" t="inlineStr">
        <is>
          <t>1 cotización de proveedores</t>
        </is>
      </c>
      <c r="AE981" s="4" t="n">
        <v>19</v>
      </c>
      <c r="AK981" s="5" t="inlineStr">
        <is>
          <t>material: PVC · norma: SDR-26 · diametro: 2"</t>
        </is>
      </c>
    </row>
    <row r="982">
      <c r="A982" s="7" t="inlineStr">
        <is>
          <t>MAT-32-023</t>
        </is>
      </c>
      <c r="B982" s="7" t="inlineStr">
        <is>
          <t>Materiales</t>
        </is>
      </c>
      <c r="C982" s="7" t="inlineStr">
        <is>
          <t>Tubería y conexiones</t>
        </is>
      </c>
      <c r="D982" s="5" t="inlineStr">
        <is>
          <t>Tubo PVC SDR-26 3/4" x 19 pies</t>
        </is>
      </c>
      <c r="E982" s="5" t="inlineStr">
        <is>
          <t>Tubo de 3/4" en presentación de 19 pies</t>
        </is>
      </c>
      <c r="F982" s="5" t="inlineStr">
        <is>
          <t>Material retirado en almacén</t>
        </is>
      </c>
      <c r="G982" s="5" t="inlineStr">
        <is>
          <t>tubo, tubería, PVC, CPVC, drenaje, presión</t>
        </is>
      </c>
      <c r="H982" s="7" t="inlineStr">
        <is>
          <t>tubo</t>
        </is>
      </c>
      <c r="I982" s="7" t="inlineStr">
        <is>
          <t>Instalaciones</t>
        </is>
      </c>
      <c r="J982" s="7" t="inlineStr">
        <is>
          <t>estandar</t>
        </is>
      </c>
      <c r="K982" s="7" t="inlineStr">
        <is>
          <t>importado</t>
        </is>
      </c>
      <c r="L982" s="7" t="inlineStr">
        <is>
          <t>Verificado</t>
        </is>
      </c>
      <c r="M982" s="8" t="n">
        <v>3</v>
      </c>
      <c r="N982" s="9" t="n">
        <v>175</v>
      </c>
      <c r="O982" s="9" t="n">
        <v>90</v>
      </c>
      <c r="P982" s="9" t="n">
        <v>181.13</v>
      </c>
      <c r="Q982" s="7" t="inlineStr">
        <is>
          <t>Sí</t>
        </is>
      </c>
      <c r="R982" s="9">
        <f>IF(N982="","",IF(Q982="Sí",ROUND(N982/1.18,2),N982))</f>
        <v/>
      </c>
      <c r="S982" s="7" t="inlineStr">
        <is>
          <t>2026-09-09</t>
        </is>
      </c>
      <c r="T982" s="5" t="inlineStr">
        <is>
          <t>3 cotizaciones de proveedores</t>
        </is>
      </c>
      <c r="AE982" s="4" t="n">
        <v>19</v>
      </c>
      <c r="AK982" s="5" t="inlineStr">
        <is>
          <t>material: PVC · norma: SDR-26 · diametro: 3/4"</t>
        </is>
      </c>
    </row>
    <row r="983">
      <c r="A983" s="7" t="inlineStr">
        <is>
          <t>MAT-32-024</t>
        </is>
      </c>
      <c r="B983" s="7" t="inlineStr">
        <is>
          <t>Materiales</t>
        </is>
      </c>
      <c r="C983" s="7" t="inlineStr">
        <is>
          <t>Tubería y conexiones</t>
        </is>
      </c>
      <c r="D983" s="5" t="inlineStr">
        <is>
          <t>Tubo PVC SDR-26 3" x 19 pies</t>
        </is>
      </c>
      <c r="E983" s="5" t="inlineStr">
        <is>
          <t>Tubo de 3" en presentación de 19 pies</t>
        </is>
      </c>
      <c r="F983" s="5" t="inlineStr">
        <is>
          <t>Material retirado en almacén</t>
        </is>
      </c>
      <c r="G983" s="5" t="inlineStr">
        <is>
          <t>tubo, tubería, PVC, CPVC, drenaje, presión</t>
        </is>
      </c>
      <c r="H983" s="7" t="inlineStr">
        <is>
          <t>tubo</t>
        </is>
      </c>
      <c r="I983" s="7" t="inlineStr">
        <is>
          <t>Instalaciones</t>
        </is>
      </c>
      <c r="J983" s="7" t="inlineStr">
        <is>
          <t>estandar</t>
        </is>
      </c>
      <c r="K983" s="7" t="inlineStr">
        <is>
          <t>importado</t>
        </is>
      </c>
      <c r="L983" s="7" t="inlineStr">
        <is>
          <t>Verificado</t>
        </is>
      </c>
      <c r="M983" s="8" t="n">
        <v>2</v>
      </c>
      <c r="N983" s="9" t="n">
        <v>2085.05</v>
      </c>
      <c r="O983" s="9" t="n">
        <v>1998.09</v>
      </c>
      <c r="P983" s="9" t="n">
        <v>2172</v>
      </c>
      <c r="Q983" s="7" t="inlineStr">
        <is>
          <t>Sí</t>
        </is>
      </c>
      <c r="R983" s="9">
        <f>IF(N983="","",IF(Q983="Sí",ROUND(N983/1.18,2),N983))</f>
        <v/>
      </c>
      <c r="S983" s="7" t="inlineStr">
        <is>
          <t>2026-09-09</t>
        </is>
      </c>
      <c r="T983" s="5" t="inlineStr">
        <is>
          <t>2 cotizaciones de proveedores</t>
        </is>
      </c>
      <c r="AE983" s="4" t="n">
        <v>19</v>
      </c>
      <c r="AK983" s="5" t="inlineStr">
        <is>
          <t>material: PVC · norma: SDR-26 · diametro: 3"</t>
        </is>
      </c>
    </row>
    <row r="984">
      <c r="A984" s="7" t="inlineStr">
        <is>
          <t>MAT-32-025</t>
        </is>
      </c>
      <c r="B984" s="7" t="inlineStr">
        <is>
          <t>Materiales</t>
        </is>
      </c>
      <c r="C984" s="7" t="inlineStr">
        <is>
          <t>Tubería y conexiones</t>
        </is>
      </c>
      <c r="D984" s="5" t="inlineStr">
        <is>
          <t>Tubo PVC SDR-26 4" x 19 pies</t>
        </is>
      </c>
      <c r="E984" s="5" t="inlineStr">
        <is>
          <t>Tubo de 4" en presentación de 19 pies</t>
        </is>
      </c>
      <c r="F984" s="5" t="inlineStr">
        <is>
          <t>Material retirado en almacén</t>
        </is>
      </c>
      <c r="G984" s="5" t="inlineStr">
        <is>
          <t>tubo, tubería, PVC, CPVC, drenaje, presión</t>
        </is>
      </c>
      <c r="H984" s="7" t="inlineStr">
        <is>
          <t>tubo</t>
        </is>
      </c>
      <c r="I984" s="7" t="inlineStr">
        <is>
          <t>Instalaciones</t>
        </is>
      </c>
      <c r="J984" s="7" t="inlineStr">
        <is>
          <t>estandar</t>
        </is>
      </c>
      <c r="K984" s="7" t="inlineStr">
        <is>
          <t>importado</t>
        </is>
      </c>
      <c r="L984" s="7" t="inlineStr">
        <is>
          <t>Verificado</t>
        </is>
      </c>
      <c r="M984" s="8" t="n">
        <v>1</v>
      </c>
      <c r="N984" s="9" t="n">
        <v>3281.58</v>
      </c>
      <c r="O984" s="9" t="n">
        <v>3281.58</v>
      </c>
      <c r="P984" s="9" t="n">
        <v>3281.58</v>
      </c>
      <c r="Q984" s="7" t="inlineStr">
        <is>
          <t>Sí</t>
        </is>
      </c>
      <c r="R984" s="9">
        <f>IF(N984="","",IF(Q984="Sí",ROUND(N984/1.18,2),N984))</f>
        <v/>
      </c>
      <c r="S984" s="7" t="inlineStr">
        <is>
          <t>2026-09-09</t>
        </is>
      </c>
      <c r="T984" s="5" t="inlineStr">
        <is>
          <t>1 cotización de proveedores</t>
        </is>
      </c>
      <c r="AE984" s="4" t="n">
        <v>19</v>
      </c>
      <c r="AK984" s="5" t="inlineStr">
        <is>
          <t>material: PVC · norma: SDR-26 · diametro: 4"</t>
        </is>
      </c>
    </row>
    <row r="985">
      <c r="A985" s="7" t="inlineStr">
        <is>
          <t>MAT-32-026</t>
        </is>
      </c>
      <c r="B985" s="7" t="inlineStr">
        <is>
          <t>Materiales</t>
        </is>
      </c>
      <c r="C985" s="7" t="inlineStr">
        <is>
          <t>Tubería y conexiones</t>
        </is>
      </c>
      <c r="D985" s="5" t="inlineStr">
        <is>
          <t>Tubo PVC SDR-26 6" x 19 pies</t>
        </is>
      </c>
      <c r="E985" s="5" t="inlineStr">
        <is>
          <t>Tubo de 6" en presentación de 19 pies</t>
        </is>
      </c>
      <c r="F985" s="5" t="inlineStr">
        <is>
          <t>Material retirado en almacén</t>
        </is>
      </c>
      <c r="G985" s="5" t="inlineStr">
        <is>
          <t>tubo, tubería, PVC, CPVC, drenaje, presión</t>
        </is>
      </c>
      <c r="H985" s="7" t="inlineStr">
        <is>
          <t>tubo</t>
        </is>
      </c>
      <c r="I985" s="7" t="inlineStr">
        <is>
          <t>Instalaciones</t>
        </is>
      </c>
      <c r="J985" s="7" t="inlineStr">
        <is>
          <t>estandar</t>
        </is>
      </c>
      <c r="K985" s="7" t="inlineStr">
        <is>
          <t>importado</t>
        </is>
      </c>
      <c r="L985" s="7" t="inlineStr">
        <is>
          <t>Verificado</t>
        </is>
      </c>
      <c r="M985" s="8" t="n">
        <v>1</v>
      </c>
      <c r="N985" s="9" t="n">
        <v>7116.58</v>
      </c>
      <c r="O985" s="9" t="n">
        <v>7116.58</v>
      </c>
      <c r="P985" s="9" t="n">
        <v>7116.58</v>
      </c>
      <c r="Q985" s="7" t="inlineStr">
        <is>
          <t>Sí</t>
        </is>
      </c>
      <c r="R985" s="9">
        <f>IF(N985="","",IF(Q985="Sí",ROUND(N985/1.18,2),N985))</f>
        <v/>
      </c>
      <c r="S985" s="7" t="inlineStr">
        <is>
          <t>2026-09-09</t>
        </is>
      </c>
      <c r="T985" s="5" t="inlineStr">
        <is>
          <t>1 cotización de proveedores</t>
        </is>
      </c>
      <c r="AE985" s="4" t="n">
        <v>19</v>
      </c>
      <c r="AK985" s="5" t="inlineStr">
        <is>
          <t>material: PVC · norma: SDR-26 · diametro: 6"</t>
        </is>
      </c>
    </row>
    <row r="986">
      <c r="A986" s="7" t="inlineStr">
        <is>
          <t>MAT-32-027</t>
        </is>
      </c>
      <c r="B986" s="7" t="inlineStr">
        <is>
          <t>Materiales</t>
        </is>
      </c>
      <c r="C986" s="7" t="inlineStr">
        <is>
          <t>Tubería y conexiones</t>
        </is>
      </c>
      <c r="D986" s="5" t="inlineStr">
        <is>
          <t>Tubo PVC SDR-26 8" x 19 pies</t>
        </is>
      </c>
      <c r="E986" s="5" t="inlineStr">
        <is>
          <t>Tubo de 8" en presentación de 19 pies</t>
        </is>
      </c>
      <c r="F986" s="5" t="inlineStr">
        <is>
          <t>Material retirado en almacén</t>
        </is>
      </c>
      <c r="G986" s="5" t="inlineStr">
        <is>
          <t>tubo, tubería, PVC, CPVC, drenaje, presión</t>
        </is>
      </c>
      <c r="H986" s="7" t="inlineStr">
        <is>
          <t>tubo</t>
        </is>
      </c>
      <c r="I986" s="7" t="inlineStr">
        <is>
          <t>Instalaciones</t>
        </is>
      </c>
      <c r="J986" s="7" t="inlineStr">
        <is>
          <t>estandar</t>
        </is>
      </c>
      <c r="K986" s="7" t="inlineStr">
        <is>
          <t>importado</t>
        </is>
      </c>
      <c r="L986" s="7" t="inlineStr">
        <is>
          <t>Verificado</t>
        </is>
      </c>
      <c r="M986" s="8" t="n">
        <v>2</v>
      </c>
      <c r="N986" s="9" t="n">
        <v>11144.96</v>
      </c>
      <c r="O986" s="9" t="n">
        <v>10360</v>
      </c>
      <c r="P986" s="9" t="n">
        <v>11929.92</v>
      </c>
      <c r="Q986" s="7" t="inlineStr">
        <is>
          <t>Sí</t>
        </is>
      </c>
      <c r="R986" s="9">
        <f>IF(N986="","",IF(Q986="Sí",ROUND(N986/1.18,2),N986))</f>
        <v/>
      </c>
      <c r="S986" s="7" t="inlineStr">
        <is>
          <t>2026-09-09</t>
        </is>
      </c>
      <c r="T986" s="5" t="inlineStr">
        <is>
          <t>2 cotizaciones de proveedores</t>
        </is>
      </c>
      <c r="AE986" s="4" t="n">
        <v>19</v>
      </c>
      <c r="AK986" s="5" t="inlineStr">
        <is>
          <t>material: PVC · norma: SDR-26 · diametro: 8"</t>
        </is>
      </c>
    </row>
    <row r="987">
      <c r="A987" s="7" t="inlineStr">
        <is>
          <t>MAT-32-028</t>
        </is>
      </c>
      <c r="B987" s="7" t="inlineStr">
        <is>
          <t>Materiales</t>
        </is>
      </c>
      <c r="C987" s="7" t="inlineStr">
        <is>
          <t>Tubería y conexiones</t>
        </is>
      </c>
      <c r="D987" s="5" t="inlineStr">
        <is>
          <t>Tubo PVC SDR-41 1 1/2" x 19 pies</t>
        </is>
      </c>
      <c r="E987" s="5" t="inlineStr">
        <is>
          <t>Tubo de 1 1/2" en presentación de 19 pies</t>
        </is>
      </c>
      <c r="F987" s="5" t="inlineStr">
        <is>
          <t>Material retirado en almacén</t>
        </is>
      </c>
      <c r="G987" s="5" t="inlineStr">
        <is>
          <t>tubo, tubería, PVC, CPVC, drenaje, presión</t>
        </is>
      </c>
      <c r="H987" s="7" t="inlineStr">
        <is>
          <t>tubo</t>
        </is>
      </c>
      <c r="I987" s="7" t="inlineStr">
        <is>
          <t>Instalaciones</t>
        </is>
      </c>
      <c r="J987" s="7" t="inlineStr">
        <is>
          <t>estandar</t>
        </is>
      </c>
      <c r="K987" s="7" t="inlineStr">
        <is>
          <t>importado</t>
        </is>
      </c>
      <c r="L987" s="7" t="inlineStr">
        <is>
          <t>Verificado</t>
        </is>
      </c>
      <c r="M987" s="8" t="n">
        <v>2</v>
      </c>
      <c r="N987" s="9" t="n">
        <v>425.8</v>
      </c>
      <c r="O987" s="9" t="n">
        <v>398.6</v>
      </c>
      <c r="P987" s="9" t="n">
        <v>453</v>
      </c>
      <c r="Q987" s="7" t="inlineStr">
        <is>
          <t>Sí</t>
        </is>
      </c>
      <c r="R987" s="9">
        <f>IF(N987="","",IF(Q987="Sí",ROUND(N987/1.18,2),N987))</f>
        <v/>
      </c>
      <c r="S987" s="7" t="inlineStr">
        <is>
          <t>2026-09-09</t>
        </is>
      </c>
      <c r="T987" s="5" t="inlineStr">
        <is>
          <t>2 cotizaciones de proveedores</t>
        </is>
      </c>
      <c r="AE987" s="4" t="n">
        <v>19</v>
      </c>
      <c r="AK987" s="5" t="inlineStr">
        <is>
          <t>material: PVC · norma: SDR-41 · diametro: 1 1/2"</t>
        </is>
      </c>
    </row>
    <row r="988">
      <c r="A988" s="7" t="inlineStr">
        <is>
          <t>MAT-32-029</t>
        </is>
      </c>
      <c r="B988" s="7" t="inlineStr">
        <is>
          <t>Materiales</t>
        </is>
      </c>
      <c r="C988" s="7" t="inlineStr">
        <is>
          <t>Tubería y conexiones</t>
        </is>
      </c>
      <c r="D988" s="5" t="inlineStr">
        <is>
          <t>Tubo PVC SDR-41 2" x 19 pies</t>
        </is>
      </c>
      <c r="E988" s="5" t="inlineStr">
        <is>
          <t>Tubo de 2" en presentación de 19 pies</t>
        </is>
      </c>
      <c r="F988" s="5" t="inlineStr">
        <is>
          <t>Material retirado en almacén</t>
        </is>
      </c>
      <c r="G988" s="5" t="inlineStr">
        <is>
          <t>tubo, tubería, PVC, CPVC, drenaje, presión</t>
        </is>
      </c>
      <c r="H988" s="7" t="inlineStr">
        <is>
          <t>tubo</t>
        </is>
      </c>
      <c r="I988" s="7" t="inlineStr">
        <is>
          <t>Instalaciones</t>
        </is>
      </c>
      <c r="J988" s="7" t="inlineStr">
        <is>
          <t>estandar</t>
        </is>
      </c>
      <c r="K988" s="7" t="inlineStr">
        <is>
          <t>importado</t>
        </is>
      </c>
      <c r="L988" s="7" t="inlineStr">
        <is>
          <t>Verificado</t>
        </is>
      </c>
      <c r="M988" s="8" t="n">
        <v>1</v>
      </c>
      <c r="N988" s="9" t="n">
        <v>586.34</v>
      </c>
      <c r="O988" s="9" t="n">
        <v>586.34</v>
      </c>
      <c r="P988" s="9" t="n">
        <v>586.34</v>
      </c>
      <c r="Q988" s="7" t="inlineStr">
        <is>
          <t>Sí</t>
        </is>
      </c>
      <c r="R988" s="9">
        <f>IF(N988="","",IF(Q988="Sí",ROUND(N988/1.18,2),N988))</f>
        <v/>
      </c>
      <c r="S988" s="7" t="inlineStr">
        <is>
          <t>2026-09-09</t>
        </is>
      </c>
      <c r="T988" s="5" t="inlineStr">
        <is>
          <t>1 cotización de proveedores</t>
        </is>
      </c>
      <c r="AE988" s="4" t="n">
        <v>19</v>
      </c>
      <c r="AK988" s="5" t="inlineStr">
        <is>
          <t>material: PVC · norma: SDR-41 · diametro: 2"</t>
        </is>
      </c>
    </row>
    <row r="989">
      <c r="A989" s="7" t="inlineStr">
        <is>
          <t>MAT-32-030</t>
        </is>
      </c>
      <c r="B989" s="7" t="inlineStr">
        <is>
          <t>Materiales</t>
        </is>
      </c>
      <c r="C989" s="7" t="inlineStr">
        <is>
          <t>Tubería y conexiones</t>
        </is>
      </c>
      <c r="D989" s="5" t="inlineStr">
        <is>
          <t>Tubo PVC SDR-41 3" x 19 pies</t>
        </is>
      </c>
      <c r="E989" s="5" t="inlineStr">
        <is>
          <t>Tubo de 3" en presentación de 19 pies</t>
        </is>
      </c>
      <c r="F989" s="5" t="inlineStr">
        <is>
          <t>Material retirado en almacén</t>
        </is>
      </c>
      <c r="G989" s="5" t="inlineStr">
        <is>
          <t>tubo, tubería, PVC, CPVC, drenaje, presión</t>
        </is>
      </c>
      <c r="H989" s="7" t="inlineStr">
        <is>
          <t>tubo</t>
        </is>
      </c>
      <c r="I989" s="7" t="inlineStr">
        <is>
          <t>Instalaciones</t>
        </is>
      </c>
      <c r="J989" s="7" t="inlineStr">
        <is>
          <t>estandar</t>
        </is>
      </c>
      <c r="K989" s="7" t="inlineStr">
        <is>
          <t>importado</t>
        </is>
      </c>
      <c r="L989" s="7" t="inlineStr">
        <is>
          <t>Verificado</t>
        </is>
      </c>
      <c r="M989" s="8" t="n">
        <v>3</v>
      </c>
      <c r="N989" s="9" t="n">
        <v>1083.83</v>
      </c>
      <c r="O989" s="9" t="n">
        <v>670</v>
      </c>
      <c r="P989" s="9" t="n">
        <v>1150</v>
      </c>
      <c r="Q989" s="7" t="inlineStr">
        <is>
          <t>Sí</t>
        </is>
      </c>
      <c r="R989" s="9">
        <f>IF(N989="","",IF(Q989="Sí",ROUND(N989/1.18,2),N989))</f>
        <v/>
      </c>
      <c r="S989" s="7" t="inlineStr">
        <is>
          <t>2026-09-09</t>
        </is>
      </c>
      <c r="T989" s="5" t="inlineStr">
        <is>
          <t>3 cotizaciones de proveedores</t>
        </is>
      </c>
      <c r="AE989" s="4" t="n">
        <v>19</v>
      </c>
      <c r="AK989" s="5" t="inlineStr">
        <is>
          <t>material: PVC · norma: SDR-41 · diametro: 3"</t>
        </is>
      </c>
    </row>
    <row r="990">
      <c r="A990" s="7" t="inlineStr">
        <is>
          <t>MAT-32-031</t>
        </is>
      </c>
      <c r="B990" s="7" t="inlineStr">
        <is>
          <t>Materiales</t>
        </is>
      </c>
      <c r="C990" s="7" t="inlineStr">
        <is>
          <t>Tubería y conexiones</t>
        </is>
      </c>
      <c r="D990" s="5" t="inlineStr">
        <is>
          <t>Tubo PVC SDR-41 4" x 19 pies</t>
        </is>
      </c>
      <c r="E990" s="5" t="inlineStr">
        <is>
          <t>Tubo de 4" en presentación de 19 pies</t>
        </is>
      </c>
      <c r="F990" s="5" t="inlineStr">
        <is>
          <t>Material retirado en almacén</t>
        </is>
      </c>
      <c r="G990" s="5" t="inlineStr">
        <is>
          <t>tubo, tubería, PVC, CPVC, drenaje, presión</t>
        </is>
      </c>
      <c r="H990" s="7" t="inlineStr">
        <is>
          <t>tubo</t>
        </is>
      </c>
      <c r="I990" s="7" t="inlineStr">
        <is>
          <t>Instalaciones</t>
        </is>
      </c>
      <c r="J990" s="7" t="inlineStr">
        <is>
          <t>estandar</t>
        </is>
      </c>
      <c r="K990" s="7" t="inlineStr">
        <is>
          <t>importado</t>
        </is>
      </c>
      <c r="L990" s="7" t="inlineStr">
        <is>
          <t>Verificado</t>
        </is>
      </c>
      <c r="M990" s="8" t="n">
        <v>1</v>
      </c>
      <c r="N990" s="9" t="n">
        <v>1801.86</v>
      </c>
      <c r="O990" s="9" t="n">
        <v>1801.86</v>
      </c>
      <c r="P990" s="9" t="n">
        <v>1801.86</v>
      </c>
      <c r="Q990" s="7" t="inlineStr">
        <is>
          <t>Sí</t>
        </is>
      </c>
      <c r="R990" s="9">
        <f>IF(N990="","",IF(Q990="Sí",ROUND(N990/1.18,2),N990))</f>
        <v/>
      </c>
      <c r="S990" s="7" t="inlineStr">
        <is>
          <t>2026-09-09</t>
        </is>
      </c>
      <c r="T990" s="5" t="inlineStr">
        <is>
          <t>1 cotización de proveedores</t>
        </is>
      </c>
      <c r="AE990" s="4" t="n">
        <v>19</v>
      </c>
      <c r="AK990" s="5" t="inlineStr">
        <is>
          <t>material: PVC · norma: SDR-41 · diametro: 4"</t>
        </is>
      </c>
    </row>
    <row r="991">
      <c r="A991" s="7" t="inlineStr">
        <is>
          <t>MAT-32-032</t>
        </is>
      </c>
      <c r="B991" s="7" t="inlineStr">
        <is>
          <t>Materiales</t>
        </is>
      </c>
      <c r="C991" s="7" t="inlineStr">
        <is>
          <t>Tubería y conexiones</t>
        </is>
      </c>
      <c r="D991" s="5" t="inlineStr">
        <is>
          <t>Tubo PVC SDR-41 6" x 19 pies</t>
        </is>
      </c>
      <c r="E991" s="5" t="inlineStr">
        <is>
          <t>Tubo de 6" en presentación de 19 pies</t>
        </is>
      </c>
      <c r="F991" s="5" t="inlineStr">
        <is>
          <t>Material retirado en almacén</t>
        </is>
      </c>
      <c r="G991" s="5" t="inlineStr">
        <is>
          <t>tubo, tubería, PVC, CPVC, drenaje, presión</t>
        </is>
      </c>
      <c r="H991" s="7" t="inlineStr">
        <is>
          <t>tubo</t>
        </is>
      </c>
      <c r="I991" s="7" t="inlineStr">
        <is>
          <t>Instalaciones</t>
        </is>
      </c>
      <c r="J991" s="7" t="inlineStr">
        <is>
          <t>estandar</t>
        </is>
      </c>
      <c r="K991" s="7" t="inlineStr">
        <is>
          <t>importado</t>
        </is>
      </c>
      <c r="L991" s="7" t="inlineStr">
        <is>
          <t>Verificado</t>
        </is>
      </c>
      <c r="M991" s="8" t="n">
        <v>1</v>
      </c>
      <c r="N991" s="9" t="n">
        <v>5099.96</v>
      </c>
      <c r="O991" s="9" t="n">
        <v>5099.96</v>
      </c>
      <c r="P991" s="9" t="n">
        <v>5099.96</v>
      </c>
      <c r="Q991" s="7" t="inlineStr">
        <is>
          <t>Sí</t>
        </is>
      </c>
      <c r="R991" s="9">
        <f>IF(N991="","",IF(Q991="Sí",ROUND(N991/1.18,2),N991))</f>
        <v/>
      </c>
      <c r="S991" s="7" t="inlineStr">
        <is>
          <t>2026-09-09</t>
        </is>
      </c>
      <c r="T991" s="5" t="inlineStr">
        <is>
          <t>1 cotización de proveedores</t>
        </is>
      </c>
      <c r="AE991" s="4" t="n">
        <v>19</v>
      </c>
      <c r="AK991" s="5" t="inlineStr">
        <is>
          <t>material: PVC · norma: SDR-41 · diametro: 6"</t>
        </is>
      </c>
    </row>
    <row r="992">
      <c r="A992" s="7" t="inlineStr">
        <is>
          <t>MAT-32-033</t>
        </is>
      </c>
      <c r="B992" s="7" t="inlineStr">
        <is>
          <t>Materiales</t>
        </is>
      </c>
      <c r="C992" s="7" t="inlineStr">
        <is>
          <t>Tubería y conexiones</t>
        </is>
      </c>
      <c r="D992" s="5" t="inlineStr">
        <is>
          <t>Tubo PVC SDR-41 8" x 19 pies</t>
        </is>
      </c>
      <c r="E992" s="5" t="inlineStr">
        <is>
          <t>Tubo de 8" en presentación de 19 pies</t>
        </is>
      </c>
      <c r="F992" s="5" t="inlineStr">
        <is>
          <t>Material retirado en almacén</t>
        </is>
      </c>
      <c r="G992" s="5" t="inlineStr">
        <is>
          <t>tubo, tubería, PVC, CPVC, drenaje, presión</t>
        </is>
      </c>
      <c r="H992" s="7" t="inlineStr">
        <is>
          <t>tubo</t>
        </is>
      </c>
      <c r="I992" s="7" t="inlineStr">
        <is>
          <t>Instalaciones</t>
        </is>
      </c>
      <c r="J992" s="7" t="inlineStr">
        <is>
          <t>estandar</t>
        </is>
      </c>
      <c r="K992" s="7" t="inlineStr">
        <is>
          <t>importado</t>
        </is>
      </c>
      <c r="L992" s="7" t="inlineStr">
        <is>
          <t>Verificado</t>
        </is>
      </c>
      <c r="M992" s="8" t="n">
        <v>2</v>
      </c>
      <c r="N992" s="9" t="n">
        <v>6375.33</v>
      </c>
      <c r="O992" s="9" t="n">
        <v>4819.99</v>
      </c>
      <c r="P992" s="9" t="n">
        <v>7930.66</v>
      </c>
      <c r="Q992" s="7" t="inlineStr">
        <is>
          <t>Sí</t>
        </is>
      </c>
      <c r="R992" s="9">
        <f>IF(N992="","",IF(Q992="Sí",ROUND(N992/1.18,2),N992))</f>
        <v/>
      </c>
      <c r="S992" s="7" t="inlineStr">
        <is>
          <t>2026-09-09</t>
        </is>
      </c>
      <c r="T992" s="5" t="inlineStr">
        <is>
          <t>2 cotizaciones de proveedores</t>
        </is>
      </c>
      <c r="AE992" s="4" t="n">
        <v>19</v>
      </c>
      <c r="AK992" s="5" t="inlineStr">
        <is>
          <t>material: PVC · norma: SDR-41 · diametro: 8"</t>
        </is>
      </c>
    </row>
    <row r="993">
      <c r="A993" s="7" t="inlineStr">
        <is>
          <t>MAT-32-034</t>
        </is>
      </c>
      <c r="B993" s="7" t="inlineStr">
        <is>
          <t>Materiales</t>
        </is>
      </c>
      <c r="C993" s="7" t="inlineStr">
        <is>
          <t>Tubería y conexiones</t>
        </is>
      </c>
      <c r="D993" s="5" t="inlineStr">
        <is>
          <t>Abrazadera de manguera 1 1/2"</t>
        </is>
      </c>
      <c r="E993" s="5" t="inlineStr">
        <is>
          <t>Pieza de conexión. El material manda el precio tanto como la medida</t>
        </is>
      </c>
      <c r="F993" s="5" t="inlineStr">
        <is>
          <t>Material retirado en almacén</t>
        </is>
      </c>
      <c r="G993" s="5" t="inlineStr">
        <is>
          <t>conexión, accesorio, fitting, codo, tee, niple, reducción</t>
        </is>
      </c>
      <c r="H993" s="7" t="inlineStr">
        <is>
          <t>unidad</t>
        </is>
      </c>
      <c r="I993" s="7" t="inlineStr">
        <is>
          <t>Instalaciones</t>
        </is>
      </c>
      <c r="J993" s="7" t="inlineStr">
        <is>
          <t>estandar</t>
        </is>
      </c>
      <c r="K993" s="7" t="inlineStr">
        <is>
          <t>importado</t>
        </is>
      </c>
      <c r="L993" s="7" t="inlineStr">
        <is>
          <t>Verificado</t>
        </is>
      </c>
      <c r="M993" s="8" t="n">
        <v>1</v>
      </c>
      <c r="N993" s="9" t="n">
        <v>53</v>
      </c>
      <c r="O993" s="9" t="n">
        <v>39</v>
      </c>
      <c r="P993" s="9" t="n">
        <v>67</v>
      </c>
      <c r="Q993" s="7" t="inlineStr">
        <is>
          <t>Sí</t>
        </is>
      </c>
      <c r="R993" s="9">
        <f>IF(N993="","",IF(Q993="Sí",ROUND(N993/1.18,2),N993))</f>
        <v/>
      </c>
      <c r="S993" s="7" t="inlineStr">
        <is>
          <t>2026-09-09</t>
        </is>
      </c>
      <c r="T993" s="5" t="inlineStr">
        <is>
          <t>2 cotizaciones de proveedores</t>
        </is>
      </c>
      <c r="AK993" s="5" t="inlineStr">
        <is>
          <t>tipo: abrazadera · material: manguera · medida: 1 1/2"</t>
        </is>
      </c>
    </row>
    <row r="994">
      <c r="A994" s="7" t="inlineStr">
        <is>
          <t>MAT-32-035</t>
        </is>
      </c>
      <c r="B994" s="7" t="inlineStr">
        <is>
          <t>Materiales</t>
        </is>
      </c>
      <c r="C994" s="7" t="inlineStr">
        <is>
          <t>Tubería y conexiones</t>
        </is>
      </c>
      <c r="D994" s="5" t="inlineStr">
        <is>
          <t>Abrazadera de manguera 1/2"</t>
        </is>
      </c>
      <c r="E994" s="5" t="inlineStr">
        <is>
          <t>Pieza de conexión. El material manda el precio tanto como la medida</t>
        </is>
      </c>
      <c r="F994" s="5" t="inlineStr">
        <is>
          <t>Material retirado en almacén</t>
        </is>
      </c>
      <c r="G994" s="5" t="inlineStr">
        <is>
          <t>conexión, accesorio, fitting, codo, tee, niple, reducción</t>
        </is>
      </c>
      <c r="H994" s="7" t="inlineStr">
        <is>
          <t>unidad</t>
        </is>
      </c>
      <c r="I994" s="7" t="inlineStr">
        <is>
          <t>Instalaciones</t>
        </is>
      </c>
      <c r="J994" s="7" t="inlineStr">
        <is>
          <t>estandar</t>
        </is>
      </c>
      <c r="K994" s="7" t="inlineStr">
        <is>
          <t>importado</t>
        </is>
      </c>
      <c r="L994" s="7" t="inlineStr">
        <is>
          <t>Verificado</t>
        </is>
      </c>
      <c r="M994" s="8" t="n">
        <v>1</v>
      </c>
      <c r="N994" s="9" t="n">
        <v>53</v>
      </c>
      <c r="O994" s="9" t="n">
        <v>53</v>
      </c>
      <c r="P994" s="9" t="n">
        <v>53</v>
      </c>
      <c r="Q994" s="7" t="inlineStr">
        <is>
          <t>Sí</t>
        </is>
      </c>
      <c r="R994" s="9">
        <f>IF(N994="","",IF(Q994="Sí",ROUND(N994/1.18,2),N994))</f>
        <v/>
      </c>
      <c r="S994" s="7" t="inlineStr">
        <is>
          <t>2026-09-09</t>
        </is>
      </c>
      <c r="T994" s="5" t="inlineStr">
        <is>
          <t>1 cotización de proveedores</t>
        </is>
      </c>
      <c r="AK994" s="5" t="inlineStr">
        <is>
          <t>tipo: abrazadera · material: manguera · medida: 1/2"</t>
        </is>
      </c>
    </row>
    <row r="995">
      <c r="A995" s="7" t="inlineStr">
        <is>
          <t>MAT-32-036</t>
        </is>
      </c>
      <c r="B995" s="7" t="inlineStr">
        <is>
          <t>Materiales</t>
        </is>
      </c>
      <c r="C995" s="7" t="inlineStr">
        <is>
          <t>Tubería y conexiones</t>
        </is>
      </c>
      <c r="D995" s="5" t="inlineStr">
        <is>
          <t>Abrazadera de manguera 1"</t>
        </is>
      </c>
      <c r="E995" s="5" t="inlineStr">
        <is>
          <t>Pieza de conexión. El material manda el precio tanto como la medida</t>
        </is>
      </c>
      <c r="F995" s="5" t="inlineStr">
        <is>
          <t>Material retirado en almacén</t>
        </is>
      </c>
      <c r="G995" s="5" t="inlineStr">
        <is>
          <t>conexión, accesorio, fitting, codo, tee, niple, reducción</t>
        </is>
      </c>
      <c r="H995" s="7" t="inlineStr">
        <is>
          <t>unidad</t>
        </is>
      </c>
      <c r="I995" s="7" t="inlineStr">
        <is>
          <t>Instalaciones</t>
        </is>
      </c>
      <c r="J995" s="7" t="inlineStr">
        <is>
          <t>estandar</t>
        </is>
      </c>
      <c r="K995" s="7" t="inlineStr">
        <is>
          <t>importado</t>
        </is>
      </c>
      <c r="L995" s="7" t="inlineStr">
        <is>
          <t>Verificado</t>
        </is>
      </c>
      <c r="M995" s="8" t="n">
        <v>1</v>
      </c>
      <c r="N995" s="9" t="n">
        <v>56</v>
      </c>
      <c r="O995" s="9" t="n">
        <v>56</v>
      </c>
      <c r="P995" s="9" t="n">
        <v>56</v>
      </c>
      <c r="Q995" s="7" t="inlineStr">
        <is>
          <t>Sí</t>
        </is>
      </c>
      <c r="R995" s="9">
        <f>IF(N995="","",IF(Q995="Sí",ROUND(N995/1.18,2),N995))</f>
        <v/>
      </c>
      <c r="S995" s="7" t="inlineStr">
        <is>
          <t>2026-09-09</t>
        </is>
      </c>
      <c r="T995" s="5" t="inlineStr">
        <is>
          <t>1 cotización de proveedores</t>
        </is>
      </c>
      <c r="AK995" s="5" t="inlineStr">
        <is>
          <t>tipo: abrazadera · material: manguera · medida: 1"</t>
        </is>
      </c>
    </row>
    <row r="996">
      <c r="A996" s="7" t="inlineStr">
        <is>
          <t>MAT-32-037</t>
        </is>
      </c>
      <c r="B996" s="7" t="inlineStr">
        <is>
          <t>Materiales</t>
        </is>
      </c>
      <c r="C996" s="7" t="inlineStr">
        <is>
          <t>Tubería y conexiones</t>
        </is>
      </c>
      <c r="D996" s="5" t="inlineStr">
        <is>
          <t>Abrazadera de manguera 2"</t>
        </is>
      </c>
      <c r="E996" s="5" t="inlineStr">
        <is>
          <t>Pieza de conexión. El material manda el precio tanto como la medida</t>
        </is>
      </c>
      <c r="F996" s="5" t="inlineStr">
        <is>
          <t>Material retirado en almacén</t>
        </is>
      </c>
      <c r="G996" s="5" t="inlineStr">
        <is>
          <t>conexión, accesorio, fitting, codo, tee, niple, reducción</t>
        </is>
      </c>
      <c r="H996" s="7" t="inlineStr">
        <is>
          <t>unidad</t>
        </is>
      </c>
      <c r="I996" s="7" t="inlineStr">
        <is>
          <t>Instalaciones</t>
        </is>
      </c>
      <c r="J996" s="7" t="inlineStr">
        <is>
          <t>estandar</t>
        </is>
      </c>
      <c r="K996" s="7" t="inlineStr">
        <is>
          <t>importado</t>
        </is>
      </c>
      <c r="L996" s="7" t="inlineStr">
        <is>
          <t>Verificado</t>
        </is>
      </c>
      <c r="M996" s="8" t="n">
        <v>1</v>
      </c>
      <c r="N996" s="9" t="n">
        <v>68</v>
      </c>
      <c r="O996" s="9" t="n">
        <v>68</v>
      </c>
      <c r="P996" s="9" t="n">
        <v>68</v>
      </c>
      <c r="Q996" s="7" t="inlineStr">
        <is>
          <t>Sí</t>
        </is>
      </c>
      <c r="R996" s="9">
        <f>IF(N996="","",IF(Q996="Sí",ROUND(N996/1.18,2),N996))</f>
        <v/>
      </c>
      <c r="S996" s="7" t="inlineStr">
        <is>
          <t>2026-09-09</t>
        </is>
      </c>
      <c r="T996" s="5" t="inlineStr">
        <is>
          <t>1 cotización de proveedores</t>
        </is>
      </c>
      <c r="AK996" s="5" t="inlineStr">
        <is>
          <t>tipo: abrazadera · material: manguera · medida: 2"</t>
        </is>
      </c>
    </row>
    <row r="997">
      <c r="A997" s="7" t="inlineStr">
        <is>
          <t>MAT-32-038</t>
        </is>
      </c>
      <c r="B997" s="7" t="inlineStr">
        <is>
          <t>Materiales</t>
        </is>
      </c>
      <c r="C997" s="7" t="inlineStr">
        <is>
          <t>Tubería y conexiones</t>
        </is>
      </c>
      <c r="D997" s="5" t="inlineStr">
        <is>
          <t>Abrazadera de manguera 3/4"</t>
        </is>
      </c>
      <c r="E997" s="5" t="inlineStr">
        <is>
          <t>Pieza de conexión. El material manda el precio tanto como la medida</t>
        </is>
      </c>
      <c r="F997" s="5" t="inlineStr">
        <is>
          <t>Material retirado en almacén</t>
        </is>
      </c>
      <c r="G997" s="5" t="inlineStr">
        <is>
          <t>conexión, accesorio, fitting, codo, tee, niple, reducción</t>
        </is>
      </c>
      <c r="H997" s="7" t="inlineStr">
        <is>
          <t>unidad</t>
        </is>
      </c>
      <c r="I997" s="7" t="inlineStr">
        <is>
          <t>Instalaciones</t>
        </is>
      </c>
      <c r="J997" s="7" t="inlineStr">
        <is>
          <t>estandar</t>
        </is>
      </c>
      <c r="K997" s="7" t="inlineStr">
        <is>
          <t>importado</t>
        </is>
      </c>
      <c r="L997" s="7" t="inlineStr">
        <is>
          <t>Verificado</t>
        </is>
      </c>
      <c r="M997" s="8" t="n">
        <v>1</v>
      </c>
      <c r="N997" s="9" t="n">
        <v>65</v>
      </c>
      <c r="O997" s="9" t="n">
        <v>65</v>
      </c>
      <c r="P997" s="9" t="n">
        <v>65</v>
      </c>
      <c r="Q997" s="7" t="inlineStr">
        <is>
          <t>Sí</t>
        </is>
      </c>
      <c r="R997" s="9">
        <f>IF(N997="","",IF(Q997="Sí",ROUND(N997/1.18,2),N997))</f>
        <v/>
      </c>
      <c r="S997" s="7" t="inlineStr">
        <is>
          <t>2026-09-09</t>
        </is>
      </c>
      <c r="T997" s="5" t="inlineStr">
        <is>
          <t>1 cotización de proveedores</t>
        </is>
      </c>
      <c r="AK997" s="5" t="inlineStr">
        <is>
          <t>tipo: abrazadera · material: manguera · medida: 3/4"</t>
        </is>
      </c>
    </row>
    <row r="998">
      <c r="A998" s="7" t="inlineStr">
        <is>
          <t>MAT-32-039</t>
        </is>
      </c>
      <c r="B998" s="7" t="inlineStr">
        <is>
          <t>Materiales</t>
        </is>
      </c>
      <c r="C998" s="7" t="inlineStr">
        <is>
          <t>Tubería y conexiones</t>
        </is>
      </c>
      <c r="D998" s="5" t="inlineStr">
        <is>
          <t>Adaptador hembra de PPR 20 mm</t>
        </is>
      </c>
      <c r="E998" s="5" t="inlineStr">
        <is>
          <t>Pieza de conexión. El material manda el precio tanto como la medida</t>
        </is>
      </c>
      <c r="F998" s="5" t="inlineStr">
        <is>
          <t>Material retirado en almacén</t>
        </is>
      </c>
      <c r="G998" s="5" t="inlineStr">
        <is>
          <t>conexión, accesorio, fitting, codo, tee, niple, reducción</t>
        </is>
      </c>
      <c r="H998" s="7" t="inlineStr">
        <is>
          <t>unidad</t>
        </is>
      </c>
      <c r="I998" s="7" t="inlineStr">
        <is>
          <t>Instalaciones</t>
        </is>
      </c>
      <c r="J998" s="7" t="inlineStr">
        <is>
          <t>estandar</t>
        </is>
      </c>
      <c r="K998" s="7" t="inlineStr">
        <is>
          <t>importado</t>
        </is>
      </c>
      <c r="L998" s="7" t="inlineStr">
        <is>
          <t>Verificado</t>
        </is>
      </c>
      <c r="M998" s="8" t="n">
        <v>1</v>
      </c>
      <c r="N998" s="9" t="n">
        <v>172</v>
      </c>
      <c r="O998" s="9" t="n">
        <v>172</v>
      </c>
      <c r="P998" s="9" t="n">
        <v>172</v>
      </c>
      <c r="Q998" s="7" t="inlineStr">
        <is>
          <t>Sí</t>
        </is>
      </c>
      <c r="R998" s="9">
        <f>IF(N998="","",IF(Q998="Sí",ROUND(N998/1.18,2),N998))</f>
        <v/>
      </c>
      <c r="S998" s="7" t="inlineStr">
        <is>
          <t>2026-09-09</t>
        </is>
      </c>
      <c r="T998" s="5" t="inlineStr">
        <is>
          <t>1 cotización de proveedores</t>
        </is>
      </c>
      <c r="AK998" s="5" t="inlineStr">
        <is>
          <t>tipo: adaptador-hembra · material: PPR · medida: 20 mm</t>
        </is>
      </c>
    </row>
    <row r="999">
      <c r="A999" s="7" t="inlineStr">
        <is>
          <t>MAT-32-040</t>
        </is>
      </c>
      <c r="B999" s="7" t="inlineStr">
        <is>
          <t>Materiales</t>
        </is>
      </c>
      <c r="C999" s="7" t="inlineStr">
        <is>
          <t>Tubería y conexiones</t>
        </is>
      </c>
      <c r="D999" s="5" t="inlineStr">
        <is>
          <t>Adaptador hembra de PVC 1 1/2"</t>
        </is>
      </c>
      <c r="E999" s="5" t="inlineStr">
        <is>
          <t>Pieza de conexión. El material manda el precio tanto como la medida</t>
        </is>
      </c>
      <c r="F999" s="5" t="inlineStr">
        <is>
          <t>Material retirado en almacén</t>
        </is>
      </c>
      <c r="G999" s="5" t="inlineStr">
        <is>
          <t>conexión, accesorio, fitting, codo, tee, niple, reducción</t>
        </is>
      </c>
      <c r="H999" s="7" t="inlineStr">
        <is>
          <t>unidad</t>
        </is>
      </c>
      <c r="I999" s="7" t="inlineStr">
        <is>
          <t>Instalaciones</t>
        </is>
      </c>
      <c r="J999" s="7" t="inlineStr">
        <is>
          <t>estandar</t>
        </is>
      </c>
      <c r="K999" s="7" t="inlineStr">
        <is>
          <t>importado</t>
        </is>
      </c>
      <c r="L999" s="7" t="inlineStr">
        <is>
          <t>Verificado</t>
        </is>
      </c>
      <c r="M999" s="8" t="n">
        <v>1</v>
      </c>
      <c r="N999" s="9" t="n">
        <v>75</v>
      </c>
      <c r="O999" s="9" t="n">
        <v>75</v>
      </c>
      <c r="P999" s="9" t="n">
        <v>75</v>
      </c>
      <c r="Q999" s="7" t="inlineStr">
        <is>
          <t>Sí</t>
        </is>
      </c>
      <c r="R999" s="9">
        <f>IF(N999="","",IF(Q999="Sí",ROUND(N999/1.18,2),N999))</f>
        <v/>
      </c>
      <c r="S999" s="7" t="inlineStr">
        <is>
          <t>2026-09-09</t>
        </is>
      </c>
      <c r="T999" s="5" t="inlineStr">
        <is>
          <t>1 cotización de proveedores</t>
        </is>
      </c>
      <c r="AK999" s="5" t="inlineStr">
        <is>
          <t>tipo: adaptador-hembra · material: PVC · medida: 1 1/2"</t>
        </is>
      </c>
    </row>
    <row r="1000">
      <c r="A1000" s="7" t="inlineStr">
        <is>
          <t>MAT-32-041</t>
        </is>
      </c>
      <c r="B1000" s="7" t="inlineStr">
        <is>
          <t>Materiales</t>
        </is>
      </c>
      <c r="C1000" s="7" t="inlineStr">
        <is>
          <t>Tubería y conexiones</t>
        </is>
      </c>
      <c r="D1000" s="5" t="inlineStr">
        <is>
          <t>Adaptador hembra de PVC 1/2"</t>
        </is>
      </c>
      <c r="E1000" s="5" t="inlineStr">
        <is>
          <t>Pieza de conexión. El material manda el precio tanto como la medida</t>
        </is>
      </c>
      <c r="F1000" s="5" t="inlineStr">
        <is>
          <t>Material retirado en almacén</t>
        </is>
      </c>
      <c r="G1000" s="5" t="inlineStr">
        <is>
          <t>conexión, accesorio, fitting, codo, tee, niple, reducción</t>
        </is>
      </c>
      <c r="H1000" s="7" t="inlineStr">
        <is>
          <t>unidad</t>
        </is>
      </c>
      <c r="I1000" s="7" t="inlineStr">
        <is>
          <t>Instalaciones</t>
        </is>
      </c>
      <c r="J1000" s="7" t="inlineStr">
        <is>
          <t>estandar</t>
        </is>
      </c>
      <c r="K1000" s="7" t="inlineStr">
        <is>
          <t>importado</t>
        </is>
      </c>
      <c r="L1000" s="7" t="inlineStr">
        <is>
          <t>Verificado</t>
        </is>
      </c>
      <c r="M1000" s="8" t="n">
        <v>1</v>
      </c>
      <c r="N1000" s="9" t="n">
        <v>20</v>
      </c>
      <c r="O1000" s="9" t="n">
        <v>20</v>
      </c>
      <c r="P1000" s="9" t="n">
        <v>20</v>
      </c>
      <c r="Q1000" s="7" t="inlineStr">
        <is>
          <t>Sí</t>
        </is>
      </c>
      <c r="R1000" s="9">
        <f>IF(N1000="","",IF(Q1000="Sí",ROUND(N1000/1.18,2),N1000))</f>
        <v/>
      </c>
      <c r="S1000" s="7" t="inlineStr">
        <is>
          <t>2026-09-09</t>
        </is>
      </c>
      <c r="T1000" s="5" t="inlineStr">
        <is>
          <t>1 cotización de proveedores</t>
        </is>
      </c>
      <c r="AK1000" s="5" t="inlineStr">
        <is>
          <t>tipo: adaptador-hembra · material: PVC · medida: 1/2"</t>
        </is>
      </c>
    </row>
    <row r="1001">
      <c r="A1001" s="7" t="inlineStr">
        <is>
          <t>MAT-32-042</t>
        </is>
      </c>
      <c r="B1001" s="7" t="inlineStr">
        <is>
          <t>Materiales</t>
        </is>
      </c>
      <c r="C1001" s="7" t="inlineStr">
        <is>
          <t>Tubería y conexiones</t>
        </is>
      </c>
      <c r="D1001" s="5" t="inlineStr">
        <is>
          <t>Adaptador hembra de PVC 1"</t>
        </is>
      </c>
      <c r="E1001" s="5" t="inlineStr">
        <is>
          <t>Pieza de conexión. El material manda el precio tanto como la medida</t>
        </is>
      </c>
      <c r="F1001" s="5" t="inlineStr">
        <is>
          <t>Material retirado en almacén</t>
        </is>
      </c>
      <c r="G1001" s="5" t="inlineStr">
        <is>
          <t>conexión, accesorio, fitting, codo, tee, niple, reducción</t>
        </is>
      </c>
      <c r="H1001" s="7" t="inlineStr">
        <is>
          <t>unidad</t>
        </is>
      </c>
      <c r="I1001" s="7" t="inlineStr">
        <is>
          <t>Instalaciones</t>
        </is>
      </c>
      <c r="J1001" s="7" t="inlineStr">
        <is>
          <t>estandar</t>
        </is>
      </c>
      <c r="K1001" s="7" t="inlineStr">
        <is>
          <t>importado</t>
        </is>
      </c>
      <c r="L1001" s="7" t="inlineStr">
        <is>
          <t>Verificado</t>
        </is>
      </c>
      <c r="M1001" s="8" t="n">
        <v>1</v>
      </c>
      <c r="N1001" s="9" t="n">
        <v>45</v>
      </c>
      <c r="O1001" s="9" t="n">
        <v>45</v>
      </c>
      <c r="P1001" s="9" t="n">
        <v>45</v>
      </c>
      <c r="Q1001" s="7" t="inlineStr">
        <is>
          <t>Sí</t>
        </is>
      </c>
      <c r="R1001" s="9">
        <f>IF(N1001="","",IF(Q1001="Sí",ROUND(N1001/1.18,2),N1001))</f>
        <v/>
      </c>
      <c r="S1001" s="7" t="inlineStr">
        <is>
          <t>2026-09-09</t>
        </is>
      </c>
      <c r="T1001" s="5" t="inlineStr">
        <is>
          <t>1 cotización de proveedores</t>
        </is>
      </c>
      <c r="AK1001" s="5" t="inlineStr">
        <is>
          <t>tipo: adaptador-hembra · material: PVC · medida: 1"</t>
        </is>
      </c>
    </row>
    <row r="1002">
      <c r="A1002" s="7" t="inlineStr">
        <is>
          <t>MAT-32-043</t>
        </is>
      </c>
      <c r="B1002" s="7" t="inlineStr">
        <is>
          <t>Materiales</t>
        </is>
      </c>
      <c r="C1002" s="7" t="inlineStr">
        <is>
          <t>Tubería y conexiones</t>
        </is>
      </c>
      <c r="D1002" s="5" t="inlineStr">
        <is>
          <t>Adaptador hembra de PVC 2"</t>
        </is>
      </c>
      <c r="E1002" s="5" t="inlineStr">
        <is>
          <t>Pieza de conexión. El material manda el precio tanto como la medida</t>
        </is>
      </c>
      <c r="F1002" s="5" t="inlineStr">
        <is>
          <t>Material retirado en almacén</t>
        </is>
      </c>
      <c r="G1002" s="5" t="inlineStr">
        <is>
          <t>conexión, accesorio, fitting, codo, tee, niple, reducción</t>
        </is>
      </c>
      <c r="H1002" s="7" t="inlineStr">
        <is>
          <t>unidad</t>
        </is>
      </c>
      <c r="I1002" s="7" t="inlineStr">
        <is>
          <t>Instalaciones</t>
        </is>
      </c>
      <c r="J1002" s="7" t="inlineStr">
        <is>
          <t>estandar</t>
        </is>
      </c>
      <c r="K1002" s="7" t="inlineStr">
        <is>
          <t>importado</t>
        </is>
      </c>
      <c r="L1002" s="7" t="inlineStr">
        <is>
          <t>Verificado</t>
        </is>
      </c>
      <c r="M1002" s="8" t="n">
        <v>1</v>
      </c>
      <c r="N1002" s="9" t="n">
        <v>130</v>
      </c>
      <c r="O1002" s="9" t="n">
        <v>130</v>
      </c>
      <c r="P1002" s="9" t="n">
        <v>130</v>
      </c>
      <c r="Q1002" s="7" t="inlineStr">
        <is>
          <t>Sí</t>
        </is>
      </c>
      <c r="R1002" s="9">
        <f>IF(N1002="","",IF(Q1002="Sí",ROUND(N1002/1.18,2),N1002))</f>
        <v/>
      </c>
      <c r="S1002" s="7" t="inlineStr">
        <is>
          <t>2026-09-09</t>
        </is>
      </c>
      <c r="T1002" s="5" t="inlineStr">
        <is>
          <t>1 cotización de proveedores</t>
        </is>
      </c>
      <c r="AK1002" s="5" t="inlineStr">
        <is>
          <t>tipo: adaptador-hembra · material: PVC · medida: 2"</t>
        </is>
      </c>
    </row>
    <row r="1003">
      <c r="A1003" s="7" t="inlineStr">
        <is>
          <t>MAT-32-044</t>
        </is>
      </c>
      <c r="B1003" s="7" t="inlineStr">
        <is>
          <t>Materiales</t>
        </is>
      </c>
      <c r="C1003" s="7" t="inlineStr">
        <is>
          <t>Tubería y conexiones</t>
        </is>
      </c>
      <c r="D1003" s="5" t="inlineStr">
        <is>
          <t>Adaptador hembra de PVC 3/4"</t>
        </is>
      </c>
      <c r="E1003" s="5" t="inlineStr">
        <is>
          <t>Pieza de conexión. El material manda el precio tanto como la medida</t>
        </is>
      </c>
      <c r="F1003" s="5" t="inlineStr">
        <is>
          <t>Material retirado en almacén</t>
        </is>
      </c>
      <c r="G1003" s="5" t="inlineStr">
        <is>
          <t>conexión, accesorio, fitting, codo, tee, niple, reducción</t>
        </is>
      </c>
      <c r="H1003" s="7" t="inlineStr">
        <is>
          <t>unidad</t>
        </is>
      </c>
      <c r="I1003" s="7" t="inlineStr">
        <is>
          <t>Instalaciones</t>
        </is>
      </c>
      <c r="J1003" s="7" t="inlineStr">
        <is>
          <t>estandar</t>
        </is>
      </c>
      <c r="K1003" s="7" t="inlineStr">
        <is>
          <t>importado</t>
        </is>
      </c>
      <c r="L1003" s="7" t="inlineStr">
        <is>
          <t>Verificado</t>
        </is>
      </c>
      <c r="M1003" s="8" t="n">
        <v>1</v>
      </c>
      <c r="N1003" s="9" t="n">
        <v>26</v>
      </c>
      <c r="O1003" s="9" t="n">
        <v>26</v>
      </c>
      <c r="P1003" s="9" t="n">
        <v>26</v>
      </c>
      <c r="Q1003" s="7" t="inlineStr">
        <is>
          <t>Sí</t>
        </is>
      </c>
      <c r="R1003" s="9">
        <f>IF(N1003="","",IF(Q1003="Sí",ROUND(N1003/1.18,2),N1003))</f>
        <v/>
      </c>
      <c r="S1003" s="7" t="inlineStr">
        <is>
          <t>2026-09-09</t>
        </is>
      </c>
      <c r="T1003" s="5" t="inlineStr">
        <is>
          <t>1 cotización de proveedores</t>
        </is>
      </c>
      <c r="AK1003" s="5" t="inlineStr">
        <is>
          <t>tipo: adaptador-hembra · material: PVC · medida: 3/4"</t>
        </is>
      </c>
    </row>
    <row r="1004">
      <c r="A1004" s="7" t="inlineStr">
        <is>
          <t>MAT-32-045</t>
        </is>
      </c>
      <c r="B1004" s="7" t="inlineStr">
        <is>
          <t>Materiales</t>
        </is>
      </c>
      <c r="C1004" s="7" t="inlineStr">
        <is>
          <t>Tubería y conexiones</t>
        </is>
      </c>
      <c r="D1004" s="5" t="inlineStr">
        <is>
          <t>Adaptador hembra de PVC 3"</t>
        </is>
      </c>
      <c r="E1004" s="5" t="inlineStr">
        <is>
          <t>Pieza de conexión. El material manda el precio tanto como la medida</t>
        </is>
      </c>
      <c r="F1004" s="5" t="inlineStr">
        <is>
          <t>Material retirado en almacén</t>
        </is>
      </c>
      <c r="G1004" s="5" t="inlineStr">
        <is>
          <t>conexión, accesorio, fitting, codo, tee, niple, reducción</t>
        </is>
      </c>
      <c r="H1004" s="7" t="inlineStr">
        <is>
          <t>unidad</t>
        </is>
      </c>
      <c r="I1004" s="7" t="inlineStr">
        <is>
          <t>Instalaciones</t>
        </is>
      </c>
      <c r="J1004" s="7" t="inlineStr">
        <is>
          <t>estandar</t>
        </is>
      </c>
      <c r="K1004" s="7" t="inlineStr">
        <is>
          <t>importado</t>
        </is>
      </c>
      <c r="L1004" s="7" t="inlineStr">
        <is>
          <t>Verificado</t>
        </is>
      </c>
      <c r="M1004" s="8" t="n">
        <v>1</v>
      </c>
      <c r="N1004" s="9" t="n">
        <v>177</v>
      </c>
      <c r="O1004" s="9" t="n">
        <v>177</v>
      </c>
      <c r="P1004" s="9" t="n">
        <v>177</v>
      </c>
      <c r="Q1004" s="7" t="inlineStr">
        <is>
          <t>Sí</t>
        </is>
      </c>
      <c r="R1004" s="9">
        <f>IF(N1004="","",IF(Q1004="Sí",ROUND(N1004/1.18,2),N1004))</f>
        <v/>
      </c>
      <c r="S1004" s="7" t="inlineStr">
        <is>
          <t>2026-09-09</t>
        </is>
      </c>
      <c r="T1004" s="5" t="inlineStr">
        <is>
          <t>1 cotización de proveedores</t>
        </is>
      </c>
      <c r="AK1004" s="5" t="inlineStr">
        <is>
          <t>tipo: adaptador-hembra · material: PVC · medida: 3"</t>
        </is>
      </c>
    </row>
    <row r="1005">
      <c r="A1005" s="7" t="inlineStr">
        <is>
          <t>MAT-32-046</t>
        </is>
      </c>
      <c r="B1005" s="7" t="inlineStr">
        <is>
          <t>Materiales</t>
        </is>
      </c>
      <c r="C1005" s="7" t="inlineStr">
        <is>
          <t>Tubería y conexiones</t>
        </is>
      </c>
      <c r="D1005" s="5" t="inlineStr">
        <is>
          <t>Adaptador hembra de PVC 4"</t>
        </is>
      </c>
      <c r="E1005" s="5" t="inlineStr">
        <is>
          <t>Pieza de conexión. El material manda el precio tanto como la medida</t>
        </is>
      </c>
      <c r="F1005" s="5" t="inlineStr">
        <is>
          <t>Material retirado en almacén</t>
        </is>
      </c>
      <c r="G1005" s="5" t="inlineStr">
        <is>
          <t>conexión, accesorio, fitting, codo, tee, niple, reducción</t>
        </is>
      </c>
      <c r="H1005" s="7" t="inlineStr">
        <is>
          <t>unidad</t>
        </is>
      </c>
      <c r="I1005" s="7" t="inlineStr">
        <is>
          <t>Instalaciones</t>
        </is>
      </c>
      <c r="J1005" s="7" t="inlineStr">
        <is>
          <t>estandar</t>
        </is>
      </c>
      <c r="K1005" s="7" t="inlineStr">
        <is>
          <t>importado</t>
        </is>
      </c>
      <c r="L1005" s="7" t="inlineStr">
        <is>
          <t>Verificado</t>
        </is>
      </c>
      <c r="M1005" s="8" t="n">
        <v>1</v>
      </c>
      <c r="N1005" s="9" t="n">
        <v>172</v>
      </c>
      <c r="O1005" s="9" t="n">
        <v>172</v>
      </c>
      <c r="P1005" s="9" t="n">
        <v>172</v>
      </c>
      <c r="Q1005" s="7" t="inlineStr">
        <is>
          <t>Sí</t>
        </is>
      </c>
      <c r="R1005" s="9">
        <f>IF(N1005="","",IF(Q1005="Sí",ROUND(N1005/1.18,2),N1005))</f>
        <v/>
      </c>
      <c r="S1005" s="7" t="inlineStr">
        <is>
          <t>2026-09-09</t>
        </is>
      </c>
      <c r="T1005" s="5" t="inlineStr">
        <is>
          <t>1 cotización de proveedores</t>
        </is>
      </c>
      <c r="AK1005" s="5" t="inlineStr">
        <is>
          <t>tipo: adaptador-hembra · material: PVC · medida: 4"</t>
        </is>
      </c>
    </row>
    <row r="1006">
      <c r="A1006" s="7" t="inlineStr">
        <is>
          <t>MAT-32-047</t>
        </is>
      </c>
      <c r="B1006" s="7" t="inlineStr">
        <is>
          <t>Materiales</t>
        </is>
      </c>
      <c r="C1006" s="7" t="inlineStr">
        <is>
          <t>Tubería y conexiones</t>
        </is>
      </c>
      <c r="D1006" s="5" t="inlineStr">
        <is>
          <t>Adaptador macho de PPR 20 mm</t>
        </is>
      </c>
      <c r="E1006" s="5" t="inlineStr">
        <is>
          <t>Pieza de conexión. El material manda el precio tanto como la medida</t>
        </is>
      </c>
      <c r="F1006" s="5" t="inlineStr">
        <is>
          <t>Material retirado en almacén</t>
        </is>
      </c>
      <c r="G1006" s="5" t="inlineStr">
        <is>
          <t>conexión, accesorio, fitting, codo, tee, niple, reducción</t>
        </is>
      </c>
      <c r="H1006" s="7" t="inlineStr">
        <is>
          <t>unidad</t>
        </is>
      </c>
      <c r="I1006" s="7" t="inlineStr">
        <is>
          <t>Instalaciones</t>
        </is>
      </c>
      <c r="J1006" s="7" t="inlineStr">
        <is>
          <t>estandar</t>
        </is>
      </c>
      <c r="K1006" s="7" t="inlineStr">
        <is>
          <t>importado</t>
        </is>
      </c>
      <c r="L1006" s="7" t="inlineStr">
        <is>
          <t>Verificado</t>
        </is>
      </c>
      <c r="M1006" s="8" t="n">
        <v>1</v>
      </c>
      <c r="N1006" s="9" t="n">
        <v>196.5</v>
      </c>
      <c r="O1006" s="9" t="n">
        <v>188</v>
      </c>
      <c r="P1006" s="9" t="n">
        <v>205</v>
      </c>
      <c r="Q1006" s="7" t="inlineStr">
        <is>
          <t>Sí</t>
        </is>
      </c>
      <c r="R1006" s="9">
        <f>IF(N1006="","",IF(Q1006="Sí",ROUND(N1006/1.18,2),N1006))</f>
        <v/>
      </c>
      <c r="S1006" s="7" t="inlineStr">
        <is>
          <t>2026-09-09</t>
        </is>
      </c>
      <c r="T1006" s="5" t="inlineStr">
        <is>
          <t>2 cotizaciones de proveedores</t>
        </is>
      </c>
      <c r="AK1006" s="5" t="inlineStr">
        <is>
          <t>tipo: adaptador-macho · material: PPR · medida: 20 mm</t>
        </is>
      </c>
    </row>
    <row r="1007">
      <c r="A1007" s="7" t="inlineStr">
        <is>
          <t>MAT-32-048</t>
        </is>
      </c>
      <c r="B1007" s="7" t="inlineStr">
        <is>
          <t>Materiales</t>
        </is>
      </c>
      <c r="C1007" s="7" t="inlineStr">
        <is>
          <t>Tubería y conexiones</t>
        </is>
      </c>
      <c r="D1007" s="5" t="inlineStr">
        <is>
          <t>Adaptador macho de PPR 25 mm</t>
        </is>
      </c>
      <c r="E1007" s="5" t="inlineStr">
        <is>
          <t>Pieza de conexión. El material manda el precio tanto como la medida</t>
        </is>
      </c>
      <c r="F1007" s="5" t="inlineStr">
        <is>
          <t>Material retirado en almacén</t>
        </is>
      </c>
      <c r="G1007" s="5" t="inlineStr">
        <is>
          <t>conexión, accesorio, fitting, codo, tee, niple, reducción</t>
        </is>
      </c>
      <c r="H1007" s="7" t="inlineStr">
        <is>
          <t>unidad</t>
        </is>
      </c>
      <c r="I1007" s="7" t="inlineStr">
        <is>
          <t>Instalaciones</t>
        </is>
      </c>
      <c r="J1007" s="7" t="inlineStr">
        <is>
          <t>estandar</t>
        </is>
      </c>
      <c r="K1007" s="7" t="inlineStr">
        <is>
          <t>importado</t>
        </is>
      </c>
      <c r="L1007" s="7" t="inlineStr">
        <is>
          <t>Verificado</t>
        </is>
      </c>
      <c r="M1007" s="8" t="n">
        <v>1</v>
      </c>
      <c r="N1007" s="9" t="n">
        <v>253</v>
      </c>
      <c r="O1007" s="9" t="n">
        <v>253</v>
      </c>
      <c r="P1007" s="9" t="n">
        <v>253</v>
      </c>
      <c r="Q1007" s="7" t="inlineStr">
        <is>
          <t>Sí</t>
        </is>
      </c>
      <c r="R1007" s="9">
        <f>IF(N1007="","",IF(Q1007="Sí",ROUND(N1007/1.18,2),N1007))</f>
        <v/>
      </c>
      <c r="S1007" s="7" t="inlineStr">
        <is>
          <t>2026-09-09</t>
        </is>
      </c>
      <c r="T1007" s="5" t="inlineStr">
        <is>
          <t>1 cotización de proveedores</t>
        </is>
      </c>
      <c r="AK1007" s="5" t="inlineStr">
        <is>
          <t>tipo: adaptador-macho · material: PPR · medida: 25 mm</t>
        </is>
      </c>
    </row>
    <row r="1008">
      <c r="A1008" s="7" t="inlineStr">
        <is>
          <t>MAT-32-049</t>
        </is>
      </c>
      <c r="B1008" s="7" t="inlineStr">
        <is>
          <t>Materiales</t>
        </is>
      </c>
      <c r="C1008" s="7" t="inlineStr">
        <is>
          <t>Tubería y conexiones</t>
        </is>
      </c>
      <c r="D1008" s="5" t="inlineStr">
        <is>
          <t>Adaptador macho de PVC 1 1/2"</t>
        </is>
      </c>
      <c r="E1008" s="5" t="inlineStr">
        <is>
          <t>Pieza de conexión. El material manda el precio tanto como la medida</t>
        </is>
      </c>
      <c r="F1008" s="5" t="inlineStr">
        <is>
          <t>Material retirado en almacén</t>
        </is>
      </c>
      <c r="G1008" s="5" t="inlineStr">
        <is>
          <t>conexión, accesorio, fitting, codo, tee, niple, reducción</t>
        </is>
      </c>
      <c r="H1008" s="7" t="inlineStr">
        <is>
          <t>unidad</t>
        </is>
      </c>
      <c r="I1008" s="7" t="inlineStr">
        <is>
          <t>Instalaciones</t>
        </is>
      </c>
      <c r="J1008" s="7" t="inlineStr">
        <is>
          <t>estandar</t>
        </is>
      </c>
      <c r="K1008" s="7" t="inlineStr">
        <is>
          <t>importado</t>
        </is>
      </c>
      <c r="L1008" s="7" t="inlineStr">
        <is>
          <t>Verificado</t>
        </is>
      </c>
      <c r="M1008" s="8" t="n">
        <v>1</v>
      </c>
      <c r="N1008" s="9" t="n">
        <v>95</v>
      </c>
      <c r="O1008" s="9" t="n">
        <v>95</v>
      </c>
      <c r="P1008" s="9" t="n">
        <v>95</v>
      </c>
      <c r="Q1008" s="7" t="inlineStr">
        <is>
          <t>Sí</t>
        </is>
      </c>
      <c r="R1008" s="9">
        <f>IF(N1008="","",IF(Q1008="Sí",ROUND(N1008/1.18,2),N1008))</f>
        <v/>
      </c>
      <c r="S1008" s="7" t="inlineStr">
        <is>
          <t>2026-09-09</t>
        </is>
      </c>
      <c r="T1008" s="5" t="inlineStr">
        <is>
          <t>1 cotización de proveedores</t>
        </is>
      </c>
      <c r="AK1008" s="5" t="inlineStr">
        <is>
          <t>tipo: adaptador-macho · material: PVC · medida: 1 1/2"</t>
        </is>
      </c>
    </row>
    <row r="1009">
      <c r="A1009" s="7" t="inlineStr">
        <is>
          <t>MAT-32-050</t>
        </is>
      </c>
      <c r="B1009" s="7" t="inlineStr">
        <is>
          <t>Materiales</t>
        </is>
      </c>
      <c r="C1009" s="7" t="inlineStr">
        <is>
          <t>Tubería y conexiones</t>
        </is>
      </c>
      <c r="D1009" s="5" t="inlineStr">
        <is>
          <t>Adaptador macho de PVC 1/2"</t>
        </is>
      </c>
      <c r="E1009" s="5" t="inlineStr">
        <is>
          <t>Pieza de conexión. El material manda el precio tanto como la medida</t>
        </is>
      </c>
      <c r="F1009" s="5" t="inlineStr">
        <is>
          <t>Material retirado en almacén</t>
        </is>
      </c>
      <c r="G1009" s="5" t="inlineStr">
        <is>
          <t>conexión, accesorio, fitting, codo, tee, niple, reducción</t>
        </is>
      </c>
      <c r="H1009" s="7" t="inlineStr">
        <is>
          <t>unidad</t>
        </is>
      </c>
      <c r="I1009" s="7" t="inlineStr">
        <is>
          <t>Instalaciones</t>
        </is>
      </c>
      <c r="J1009" s="7" t="inlineStr">
        <is>
          <t>estandar</t>
        </is>
      </c>
      <c r="K1009" s="7" t="inlineStr">
        <is>
          <t>importado</t>
        </is>
      </c>
      <c r="L1009" s="7" t="inlineStr">
        <is>
          <t>Verificado</t>
        </is>
      </c>
      <c r="M1009" s="8" t="n">
        <v>1</v>
      </c>
      <c r="N1009" s="9" t="n">
        <v>26</v>
      </c>
      <c r="O1009" s="9" t="n">
        <v>26</v>
      </c>
      <c r="P1009" s="9" t="n">
        <v>26</v>
      </c>
      <c r="Q1009" s="7" t="inlineStr">
        <is>
          <t>Sí</t>
        </is>
      </c>
      <c r="R1009" s="9">
        <f>IF(N1009="","",IF(Q1009="Sí",ROUND(N1009/1.18,2),N1009))</f>
        <v/>
      </c>
      <c r="S1009" s="7" t="inlineStr">
        <is>
          <t>2026-09-09</t>
        </is>
      </c>
      <c r="T1009" s="5" t="inlineStr">
        <is>
          <t>1 cotización de proveedores</t>
        </is>
      </c>
      <c r="AK1009" s="5" t="inlineStr">
        <is>
          <t>tipo: adaptador-macho · material: PVC · medida: 1/2"</t>
        </is>
      </c>
    </row>
    <row r="1010">
      <c r="A1010" s="7" t="inlineStr">
        <is>
          <t>MAT-32-051</t>
        </is>
      </c>
      <c r="B1010" s="7" t="inlineStr">
        <is>
          <t>Materiales</t>
        </is>
      </c>
      <c r="C1010" s="7" t="inlineStr">
        <is>
          <t>Tubería y conexiones</t>
        </is>
      </c>
      <c r="D1010" s="5" t="inlineStr">
        <is>
          <t>Adaptador macho de PVC 1"</t>
        </is>
      </c>
      <c r="E1010" s="5" t="inlineStr">
        <is>
          <t>Pieza de conexión. El material manda el precio tanto como la medida</t>
        </is>
      </c>
      <c r="F1010" s="5" t="inlineStr">
        <is>
          <t>Material retirado en almacén</t>
        </is>
      </c>
      <c r="G1010" s="5" t="inlineStr">
        <is>
          <t>conexión, accesorio, fitting, codo, tee, niple, reducción</t>
        </is>
      </c>
      <c r="H1010" s="7" t="inlineStr">
        <is>
          <t>unidad</t>
        </is>
      </c>
      <c r="I1010" s="7" t="inlineStr">
        <is>
          <t>Instalaciones</t>
        </is>
      </c>
      <c r="J1010" s="7" t="inlineStr">
        <is>
          <t>estandar</t>
        </is>
      </c>
      <c r="K1010" s="7" t="inlineStr">
        <is>
          <t>importado</t>
        </is>
      </c>
      <c r="L1010" s="7" t="inlineStr">
        <is>
          <t>Verificado</t>
        </is>
      </c>
      <c r="M1010" s="8" t="n">
        <v>1</v>
      </c>
      <c r="N1010" s="9" t="n">
        <v>40</v>
      </c>
      <c r="O1010" s="9" t="n">
        <v>40</v>
      </c>
      <c r="P1010" s="9" t="n">
        <v>40</v>
      </c>
      <c r="Q1010" s="7" t="inlineStr">
        <is>
          <t>Sí</t>
        </is>
      </c>
      <c r="R1010" s="9">
        <f>IF(N1010="","",IF(Q1010="Sí",ROUND(N1010/1.18,2),N1010))</f>
        <v/>
      </c>
      <c r="S1010" s="7" t="inlineStr">
        <is>
          <t>2026-09-09</t>
        </is>
      </c>
      <c r="T1010" s="5" t="inlineStr">
        <is>
          <t>1 cotización de proveedores</t>
        </is>
      </c>
      <c r="AK1010" s="5" t="inlineStr">
        <is>
          <t>tipo: adaptador-macho · material: PVC · medida: 1"</t>
        </is>
      </c>
    </row>
    <row r="1011">
      <c r="A1011" s="7" t="inlineStr">
        <is>
          <t>MAT-32-052</t>
        </is>
      </c>
      <c r="B1011" s="7" t="inlineStr">
        <is>
          <t>Materiales</t>
        </is>
      </c>
      <c r="C1011" s="7" t="inlineStr">
        <is>
          <t>Tubería y conexiones</t>
        </is>
      </c>
      <c r="D1011" s="5" t="inlineStr">
        <is>
          <t>Adaptador macho de PVC 2"</t>
        </is>
      </c>
      <c r="E1011" s="5" t="inlineStr">
        <is>
          <t>Pieza de conexión. El material manda el precio tanto como la medida</t>
        </is>
      </c>
      <c r="F1011" s="5" t="inlineStr">
        <is>
          <t>Material retirado en almacén</t>
        </is>
      </c>
      <c r="G1011" s="5" t="inlineStr">
        <is>
          <t>conexión, accesorio, fitting, codo, tee, niple, reducción</t>
        </is>
      </c>
      <c r="H1011" s="7" t="inlineStr">
        <is>
          <t>unidad</t>
        </is>
      </c>
      <c r="I1011" s="7" t="inlineStr">
        <is>
          <t>Instalaciones</t>
        </is>
      </c>
      <c r="J1011" s="7" t="inlineStr">
        <is>
          <t>estandar</t>
        </is>
      </c>
      <c r="K1011" s="7" t="inlineStr">
        <is>
          <t>importado</t>
        </is>
      </c>
      <c r="L1011" s="7" t="inlineStr">
        <is>
          <t>Verificado</t>
        </is>
      </c>
      <c r="M1011" s="8" t="n">
        <v>1</v>
      </c>
      <c r="N1011" s="9" t="n">
        <v>105</v>
      </c>
      <c r="O1011" s="9" t="n">
        <v>105</v>
      </c>
      <c r="P1011" s="9" t="n">
        <v>105</v>
      </c>
      <c r="Q1011" s="7" t="inlineStr">
        <is>
          <t>Sí</t>
        </is>
      </c>
      <c r="R1011" s="9">
        <f>IF(N1011="","",IF(Q1011="Sí",ROUND(N1011/1.18,2),N1011))</f>
        <v/>
      </c>
      <c r="S1011" s="7" t="inlineStr">
        <is>
          <t>2026-09-09</t>
        </is>
      </c>
      <c r="T1011" s="5" t="inlineStr">
        <is>
          <t>1 cotización de proveedores</t>
        </is>
      </c>
      <c r="AK1011" s="5" t="inlineStr">
        <is>
          <t>tipo: adaptador-macho · material: PVC · medida: 2"</t>
        </is>
      </c>
    </row>
    <row r="1012">
      <c r="A1012" s="7" t="inlineStr">
        <is>
          <t>MAT-32-053</t>
        </is>
      </c>
      <c r="B1012" s="7" t="inlineStr">
        <is>
          <t>Materiales</t>
        </is>
      </c>
      <c r="C1012" s="7" t="inlineStr">
        <is>
          <t>Tubería y conexiones</t>
        </is>
      </c>
      <c r="D1012" s="5" t="inlineStr">
        <is>
          <t>Adaptador macho de PVC 3/4"</t>
        </is>
      </c>
      <c r="E1012" s="5" t="inlineStr">
        <is>
          <t>Pieza de conexión. El material manda el precio tanto como la medida</t>
        </is>
      </c>
      <c r="F1012" s="5" t="inlineStr">
        <is>
          <t>Material retirado en almacén</t>
        </is>
      </c>
      <c r="G1012" s="5" t="inlineStr">
        <is>
          <t>conexión, accesorio, fitting, codo, tee, niple, reducción</t>
        </is>
      </c>
      <c r="H1012" s="7" t="inlineStr">
        <is>
          <t>unidad</t>
        </is>
      </c>
      <c r="I1012" s="7" t="inlineStr">
        <is>
          <t>Instalaciones</t>
        </is>
      </c>
      <c r="J1012" s="7" t="inlineStr">
        <is>
          <t>estandar</t>
        </is>
      </c>
      <c r="K1012" s="7" t="inlineStr">
        <is>
          <t>importado</t>
        </is>
      </c>
      <c r="L1012" s="7" t="inlineStr">
        <is>
          <t>Verificado</t>
        </is>
      </c>
      <c r="M1012" s="8" t="n">
        <v>1</v>
      </c>
      <c r="N1012" s="9" t="n">
        <v>26</v>
      </c>
      <c r="O1012" s="9" t="n">
        <v>26</v>
      </c>
      <c r="P1012" s="9" t="n">
        <v>26</v>
      </c>
      <c r="Q1012" s="7" t="inlineStr">
        <is>
          <t>Sí</t>
        </is>
      </c>
      <c r="R1012" s="9">
        <f>IF(N1012="","",IF(Q1012="Sí",ROUND(N1012/1.18,2),N1012))</f>
        <v/>
      </c>
      <c r="S1012" s="7" t="inlineStr">
        <is>
          <t>2026-09-09</t>
        </is>
      </c>
      <c r="T1012" s="5" t="inlineStr">
        <is>
          <t>1 cotización de proveedores</t>
        </is>
      </c>
      <c r="AK1012" s="5" t="inlineStr">
        <is>
          <t>tipo: adaptador-macho · material: PVC · medida: 3/4"</t>
        </is>
      </c>
    </row>
    <row r="1013">
      <c r="A1013" s="7" t="inlineStr">
        <is>
          <t>MAT-32-054</t>
        </is>
      </c>
      <c r="B1013" s="7" t="inlineStr">
        <is>
          <t>Materiales</t>
        </is>
      </c>
      <c r="C1013" s="7" t="inlineStr">
        <is>
          <t>Tubería y conexiones</t>
        </is>
      </c>
      <c r="D1013" s="5" t="inlineStr">
        <is>
          <t>Adaptador macho de PVC 3"</t>
        </is>
      </c>
      <c r="E1013" s="5" t="inlineStr">
        <is>
          <t>Pieza de conexión. El material manda el precio tanto como la medida</t>
        </is>
      </c>
      <c r="F1013" s="5" t="inlineStr">
        <is>
          <t>Material retirado en almacén</t>
        </is>
      </c>
      <c r="G1013" s="5" t="inlineStr">
        <is>
          <t>conexión, accesorio, fitting, codo, tee, niple, reducción</t>
        </is>
      </c>
      <c r="H1013" s="7" t="inlineStr">
        <is>
          <t>unidad</t>
        </is>
      </c>
      <c r="I1013" s="7" t="inlineStr">
        <is>
          <t>Instalaciones</t>
        </is>
      </c>
      <c r="J1013" s="7" t="inlineStr">
        <is>
          <t>estandar</t>
        </is>
      </c>
      <c r="K1013" s="7" t="inlineStr">
        <is>
          <t>importado</t>
        </is>
      </c>
      <c r="L1013" s="7" t="inlineStr">
        <is>
          <t>Verificado</t>
        </is>
      </c>
      <c r="M1013" s="8" t="n">
        <v>1</v>
      </c>
      <c r="N1013" s="9" t="n">
        <v>271</v>
      </c>
      <c r="O1013" s="9" t="n">
        <v>271</v>
      </c>
      <c r="P1013" s="9" t="n">
        <v>271</v>
      </c>
      <c r="Q1013" s="7" t="inlineStr">
        <is>
          <t>Sí</t>
        </is>
      </c>
      <c r="R1013" s="9">
        <f>IF(N1013="","",IF(Q1013="Sí",ROUND(N1013/1.18,2),N1013))</f>
        <v/>
      </c>
      <c r="S1013" s="7" t="inlineStr">
        <is>
          <t>2026-09-09</t>
        </is>
      </c>
      <c r="T1013" s="5" t="inlineStr">
        <is>
          <t>1 cotización de proveedores</t>
        </is>
      </c>
      <c r="AK1013" s="5" t="inlineStr">
        <is>
          <t>tipo: adaptador-macho · material: PVC · medida: 3"</t>
        </is>
      </c>
    </row>
    <row r="1014">
      <c r="A1014" s="7" t="inlineStr">
        <is>
          <t>MAT-32-055</t>
        </is>
      </c>
      <c r="B1014" s="7" t="inlineStr">
        <is>
          <t>Materiales</t>
        </is>
      </c>
      <c r="C1014" s="7" t="inlineStr">
        <is>
          <t>Tubería y conexiones</t>
        </is>
      </c>
      <c r="D1014" s="5" t="inlineStr">
        <is>
          <t>Adaptador macho de PVC 4"</t>
        </is>
      </c>
      <c r="E1014" s="5" t="inlineStr">
        <is>
          <t>Pieza de conexión. El material manda el precio tanto como la medida</t>
        </is>
      </c>
      <c r="F1014" s="5" t="inlineStr">
        <is>
          <t>Material retirado en almacén</t>
        </is>
      </c>
      <c r="G1014" s="5" t="inlineStr">
        <is>
          <t>conexión, accesorio, fitting, codo, tee, niple, reducción</t>
        </is>
      </c>
      <c r="H1014" s="7" t="inlineStr">
        <is>
          <t>unidad</t>
        </is>
      </c>
      <c r="I1014" s="7" t="inlineStr">
        <is>
          <t>Instalaciones</t>
        </is>
      </c>
      <c r="J1014" s="7" t="inlineStr">
        <is>
          <t>estandar</t>
        </is>
      </c>
      <c r="K1014" s="7" t="inlineStr">
        <is>
          <t>importado</t>
        </is>
      </c>
      <c r="L1014" s="7" t="inlineStr">
        <is>
          <t>Verificado</t>
        </is>
      </c>
      <c r="M1014" s="8" t="n">
        <v>1</v>
      </c>
      <c r="N1014" s="9" t="n">
        <v>291</v>
      </c>
      <c r="O1014" s="9" t="n">
        <v>291</v>
      </c>
      <c r="P1014" s="9" t="n">
        <v>291</v>
      </c>
      <c r="Q1014" s="7" t="inlineStr">
        <is>
          <t>Sí</t>
        </is>
      </c>
      <c r="R1014" s="9">
        <f>IF(N1014="","",IF(Q1014="Sí",ROUND(N1014/1.18,2),N1014))</f>
        <v/>
      </c>
      <c r="S1014" s="7" t="inlineStr">
        <is>
          <t>2026-09-09</t>
        </is>
      </c>
      <c r="T1014" s="5" t="inlineStr">
        <is>
          <t>1 cotización de proveedores</t>
        </is>
      </c>
      <c r="AK1014" s="5" t="inlineStr">
        <is>
          <t>tipo: adaptador-macho · material: PVC · medida: 4"</t>
        </is>
      </c>
    </row>
    <row r="1015">
      <c r="A1015" s="7" t="inlineStr">
        <is>
          <t>MAT-32-056</t>
        </is>
      </c>
      <c r="B1015" s="7" t="inlineStr">
        <is>
          <t>Materiales</t>
        </is>
      </c>
      <c r="C1015" s="7" t="inlineStr">
        <is>
          <t>Tubería y conexiones</t>
        </is>
      </c>
      <c r="D1015" s="5" t="inlineStr">
        <is>
          <t>Anilla de cobre 0.19"</t>
        </is>
      </c>
      <c r="E1015" s="5" t="inlineStr">
        <is>
          <t>Pieza de conexión. El material manda el precio tanto como la medida</t>
        </is>
      </c>
      <c r="F1015" s="5" t="inlineStr">
        <is>
          <t>Material retirado en almacén</t>
        </is>
      </c>
      <c r="G1015" s="5" t="inlineStr">
        <is>
          <t>conexión, accesorio, fitting, codo, tee, niple, reducción</t>
        </is>
      </c>
      <c r="H1015" s="7" t="inlineStr">
        <is>
          <t>unidad</t>
        </is>
      </c>
      <c r="I1015" s="7" t="inlineStr">
        <is>
          <t>Instalaciones</t>
        </is>
      </c>
      <c r="J1015" s="7" t="inlineStr">
        <is>
          <t>estandar</t>
        </is>
      </c>
      <c r="K1015" s="7" t="inlineStr">
        <is>
          <t>importado</t>
        </is>
      </c>
      <c r="L1015" s="7" t="inlineStr">
        <is>
          <t>Verificado</t>
        </is>
      </c>
      <c r="M1015" s="8" t="n">
        <v>1</v>
      </c>
      <c r="N1015" s="9" t="n">
        <v>31</v>
      </c>
      <c r="O1015" s="9" t="n">
        <v>31</v>
      </c>
      <c r="P1015" s="9" t="n">
        <v>31</v>
      </c>
      <c r="Q1015" s="7" t="inlineStr">
        <is>
          <t>Sí</t>
        </is>
      </c>
      <c r="R1015" s="9">
        <f>IF(N1015="","",IF(Q1015="Sí",ROUND(N1015/1.18,2),N1015))</f>
        <v/>
      </c>
      <c r="S1015" s="7" t="inlineStr">
        <is>
          <t>2026-09-09</t>
        </is>
      </c>
      <c r="T1015" s="5" t="inlineStr">
        <is>
          <t>1 cotización de proveedores</t>
        </is>
      </c>
      <c r="AK1015" s="5" t="inlineStr">
        <is>
          <t>tipo: anilla · material: cobre · medida: 0.19"</t>
        </is>
      </c>
    </row>
    <row r="1016">
      <c r="A1016" s="7" t="inlineStr">
        <is>
          <t>MAT-32-057</t>
        </is>
      </c>
      <c r="B1016" s="7" t="inlineStr">
        <is>
          <t>Materiales</t>
        </is>
      </c>
      <c r="C1016" s="7" t="inlineStr">
        <is>
          <t>Tubería y conexiones</t>
        </is>
      </c>
      <c r="D1016" s="5" t="inlineStr">
        <is>
          <t>Anilla de cobre 0.31"</t>
        </is>
      </c>
      <c r="E1016" s="5" t="inlineStr">
        <is>
          <t>Pieza de conexión. El material manda el precio tanto como la medida</t>
        </is>
      </c>
      <c r="F1016" s="5" t="inlineStr">
        <is>
          <t>Material retirado en almacén</t>
        </is>
      </c>
      <c r="G1016" s="5" t="inlineStr">
        <is>
          <t>conexión, accesorio, fitting, codo, tee, niple, reducción</t>
        </is>
      </c>
      <c r="H1016" s="7" t="inlineStr">
        <is>
          <t>unidad</t>
        </is>
      </c>
      <c r="I1016" s="7" t="inlineStr">
        <is>
          <t>Instalaciones</t>
        </is>
      </c>
      <c r="J1016" s="7" t="inlineStr">
        <is>
          <t>estandar</t>
        </is>
      </c>
      <c r="K1016" s="7" t="inlineStr">
        <is>
          <t>importado</t>
        </is>
      </c>
      <c r="L1016" s="7" t="inlineStr">
        <is>
          <t>Verificado</t>
        </is>
      </c>
      <c r="M1016" s="8" t="n">
        <v>1</v>
      </c>
      <c r="N1016" s="9" t="n">
        <v>19</v>
      </c>
      <c r="O1016" s="9" t="n">
        <v>19</v>
      </c>
      <c r="P1016" s="9" t="n">
        <v>19</v>
      </c>
      <c r="Q1016" s="7" t="inlineStr">
        <is>
          <t>Sí</t>
        </is>
      </c>
      <c r="R1016" s="9">
        <f>IF(N1016="","",IF(Q1016="Sí",ROUND(N1016/1.18,2),N1016))</f>
        <v/>
      </c>
      <c r="S1016" s="7" t="inlineStr">
        <is>
          <t>2026-09-09</t>
        </is>
      </c>
      <c r="T1016" s="5" t="inlineStr">
        <is>
          <t>1 cotización de proveedores</t>
        </is>
      </c>
      <c r="AK1016" s="5" t="inlineStr">
        <is>
          <t>tipo: anilla · material: cobre · medida: 0.31"</t>
        </is>
      </c>
    </row>
    <row r="1017">
      <c r="A1017" s="7" t="inlineStr">
        <is>
          <t>MAT-32-058</t>
        </is>
      </c>
      <c r="B1017" s="7" t="inlineStr">
        <is>
          <t>Materiales</t>
        </is>
      </c>
      <c r="C1017" s="7" t="inlineStr">
        <is>
          <t>Tubería y conexiones</t>
        </is>
      </c>
      <c r="D1017" s="5" t="inlineStr">
        <is>
          <t>Anilla de cobre 1/2"</t>
        </is>
      </c>
      <c r="E1017" s="5" t="inlineStr">
        <is>
          <t>Pieza de conexión. El material manda el precio tanto como la medida</t>
        </is>
      </c>
      <c r="F1017" s="5" t="inlineStr">
        <is>
          <t>Material retirado en almacén</t>
        </is>
      </c>
      <c r="G1017" s="5" t="inlineStr">
        <is>
          <t>conexión, accesorio, fitting, codo, tee, niple, reducción</t>
        </is>
      </c>
      <c r="H1017" s="7" t="inlineStr">
        <is>
          <t>unidad</t>
        </is>
      </c>
      <c r="I1017" s="7" t="inlineStr">
        <is>
          <t>Instalaciones</t>
        </is>
      </c>
      <c r="J1017" s="7" t="inlineStr">
        <is>
          <t>estandar</t>
        </is>
      </c>
      <c r="K1017" s="7" t="inlineStr">
        <is>
          <t>importado</t>
        </is>
      </c>
      <c r="L1017" s="7" t="inlineStr">
        <is>
          <t>Verificado</t>
        </is>
      </c>
      <c r="M1017" s="8" t="n">
        <v>1</v>
      </c>
      <c r="N1017" s="9" t="n">
        <v>32</v>
      </c>
      <c r="O1017" s="9" t="n">
        <v>32</v>
      </c>
      <c r="P1017" s="9" t="n">
        <v>32</v>
      </c>
      <c r="Q1017" s="7" t="inlineStr">
        <is>
          <t>Sí</t>
        </is>
      </c>
      <c r="R1017" s="9">
        <f>IF(N1017="","",IF(Q1017="Sí",ROUND(N1017/1.18,2),N1017))</f>
        <v/>
      </c>
      <c r="S1017" s="7" t="inlineStr">
        <is>
          <t>2026-09-09</t>
        </is>
      </c>
      <c r="T1017" s="5" t="inlineStr">
        <is>
          <t>1 cotización de proveedores</t>
        </is>
      </c>
      <c r="AK1017" s="5" t="inlineStr">
        <is>
          <t>tipo: anilla · material: cobre · medida: 1/2"</t>
        </is>
      </c>
    </row>
    <row r="1018">
      <c r="A1018" s="7" t="inlineStr">
        <is>
          <t>MAT-32-059</t>
        </is>
      </c>
      <c r="B1018" s="7" t="inlineStr">
        <is>
          <t>Materiales</t>
        </is>
      </c>
      <c r="C1018" s="7" t="inlineStr">
        <is>
          <t>Tubería y conexiones</t>
        </is>
      </c>
      <c r="D1018" s="5" t="inlineStr">
        <is>
          <t>Anilla de cobre 1/4"</t>
        </is>
      </c>
      <c r="E1018" s="5" t="inlineStr">
        <is>
          <t>Pieza de conexión. El material manda el precio tanto como la medida</t>
        </is>
      </c>
      <c r="F1018" s="5" t="inlineStr">
        <is>
          <t>Material retirado en almacén</t>
        </is>
      </c>
      <c r="G1018" s="5" t="inlineStr">
        <is>
          <t>conexión, accesorio, fitting, codo, tee, niple, reducción</t>
        </is>
      </c>
      <c r="H1018" s="7" t="inlineStr">
        <is>
          <t>unidad</t>
        </is>
      </c>
      <c r="I1018" s="7" t="inlineStr">
        <is>
          <t>Instalaciones</t>
        </is>
      </c>
      <c r="J1018" s="7" t="inlineStr">
        <is>
          <t>estandar</t>
        </is>
      </c>
      <c r="K1018" s="7" t="inlineStr">
        <is>
          <t>importado</t>
        </is>
      </c>
      <c r="L1018" s="7" t="inlineStr">
        <is>
          <t>Verificado</t>
        </is>
      </c>
      <c r="M1018" s="8" t="n">
        <v>1</v>
      </c>
      <c r="N1018" s="9" t="n">
        <v>31</v>
      </c>
      <c r="O1018" s="9" t="n">
        <v>31</v>
      </c>
      <c r="P1018" s="9" t="n">
        <v>31</v>
      </c>
      <c r="Q1018" s="7" t="inlineStr">
        <is>
          <t>Sí</t>
        </is>
      </c>
      <c r="R1018" s="9">
        <f>IF(N1018="","",IF(Q1018="Sí",ROUND(N1018/1.18,2),N1018))</f>
        <v/>
      </c>
      <c r="S1018" s="7" t="inlineStr">
        <is>
          <t>2026-09-09</t>
        </is>
      </c>
      <c r="T1018" s="5" t="inlineStr">
        <is>
          <t>1 cotización de proveedores</t>
        </is>
      </c>
      <c r="AK1018" s="5" t="inlineStr">
        <is>
          <t>tipo: anilla · material: cobre · medida: 1/4"</t>
        </is>
      </c>
    </row>
    <row r="1019">
      <c r="A1019" s="7" t="inlineStr">
        <is>
          <t>MAT-32-060</t>
        </is>
      </c>
      <c r="B1019" s="7" t="inlineStr">
        <is>
          <t>Materiales</t>
        </is>
      </c>
      <c r="C1019" s="7" t="inlineStr">
        <is>
          <t>Tubería y conexiones</t>
        </is>
      </c>
      <c r="D1019" s="5" t="inlineStr">
        <is>
          <t>Anilla de cobre 3/8"</t>
        </is>
      </c>
      <c r="E1019" s="5" t="inlineStr">
        <is>
          <t>Pieza de conexión. El material manda el precio tanto como la medida</t>
        </is>
      </c>
      <c r="F1019" s="5" t="inlineStr">
        <is>
          <t>Material retirado en almacén</t>
        </is>
      </c>
      <c r="G1019" s="5" t="inlineStr">
        <is>
          <t>conexión, accesorio, fitting, codo, tee, niple, reducción</t>
        </is>
      </c>
      <c r="H1019" s="7" t="inlineStr">
        <is>
          <t>unidad</t>
        </is>
      </c>
      <c r="I1019" s="7" t="inlineStr">
        <is>
          <t>Instalaciones</t>
        </is>
      </c>
      <c r="J1019" s="7" t="inlineStr">
        <is>
          <t>estandar</t>
        </is>
      </c>
      <c r="K1019" s="7" t="inlineStr">
        <is>
          <t>importado</t>
        </is>
      </c>
      <c r="L1019" s="7" t="inlineStr">
        <is>
          <t>Verificado</t>
        </is>
      </c>
      <c r="M1019" s="8" t="n">
        <v>1</v>
      </c>
      <c r="N1019" s="9" t="n">
        <v>31</v>
      </c>
      <c r="O1019" s="9" t="n">
        <v>31</v>
      </c>
      <c r="P1019" s="9" t="n">
        <v>31</v>
      </c>
      <c r="Q1019" s="7" t="inlineStr">
        <is>
          <t>Sí</t>
        </is>
      </c>
      <c r="R1019" s="9">
        <f>IF(N1019="","",IF(Q1019="Sí",ROUND(N1019/1.18,2),N1019))</f>
        <v/>
      </c>
      <c r="S1019" s="7" t="inlineStr">
        <is>
          <t>2026-09-09</t>
        </is>
      </c>
      <c r="T1019" s="5" t="inlineStr">
        <is>
          <t>1 cotización de proveedores</t>
        </is>
      </c>
      <c r="AK1019" s="5" t="inlineStr">
        <is>
          <t>tipo: anilla · material: cobre · medida: 3/8"</t>
        </is>
      </c>
    </row>
    <row r="1020">
      <c r="A1020" s="7" t="inlineStr">
        <is>
          <t>MAT-32-061</t>
        </is>
      </c>
      <c r="B1020" s="7" t="inlineStr">
        <is>
          <t>Materiales</t>
        </is>
      </c>
      <c r="C1020" s="7" t="inlineStr">
        <is>
          <t>Tubería y conexiones</t>
        </is>
      </c>
      <c r="D1020" s="5" t="inlineStr">
        <is>
          <t>Codo de 45° de PPR 25 mm</t>
        </is>
      </c>
      <c r="E1020" s="5" t="inlineStr">
        <is>
          <t>Pieza de conexión. El material manda el precio tanto como la medida</t>
        </is>
      </c>
      <c r="F1020" s="5" t="inlineStr">
        <is>
          <t>Material retirado en almacén</t>
        </is>
      </c>
      <c r="G1020" s="5" t="inlineStr">
        <is>
          <t>conexión, accesorio, fitting, codo, tee, niple, reducción</t>
        </is>
      </c>
      <c r="H1020" s="7" t="inlineStr">
        <is>
          <t>unidad</t>
        </is>
      </c>
      <c r="I1020" s="7" t="inlineStr">
        <is>
          <t>Instalaciones</t>
        </is>
      </c>
      <c r="J1020" s="7" t="inlineStr">
        <is>
          <t>estandar</t>
        </is>
      </c>
      <c r="K1020" s="7" t="inlineStr">
        <is>
          <t>importado</t>
        </is>
      </c>
      <c r="L1020" s="7" t="inlineStr">
        <is>
          <t>Verificado</t>
        </is>
      </c>
      <c r="M1020" s="8" t="n">
        <v>1</v>
      </c>
      <c r="N1020" s="9" t="n">
        <v>37</v>
      </c>
      <c r="O1020" s="9" t="n">
        <v>37</v>
      </c>
      <c r="P1020" s="9" t="n">
        <v>37</v>
      </c>
      <c r="Q1020" s="7" t="inlineStr">
        <is>
          <t>Sí</t>
        </is>
      </c>
      <c r="R1020" s="9">
        <f>IF(N1020="","",IF(Q1020="Sí",ROUND(N1020/1.18,2),N1020))</f>
        <v/>
      </c>
      <c r="S1020" s="7" t="inlineStr">
        <is>
          <t>2026-09-09</t>
        </is>
      </c>
      <c r="T1020" s="5" t="inlineStr">
        <is>
          <t>1 cotización de proveedores</t>
        </is>
      </c>
      <c r="AK1020" s="5" t="inlineStr">
        <is>
          <t>tipo: codo-45 · material: PPR · medida: 25 mm</t>
        </is>
      </c>
    </row>
    <row r="1021">
      <c r="A1021" s="7" t="inlineStr">
        <is>
          <t>MAT-32-062</t>
        </is>
      </c>
      <c r="B1021" s="7" t="inlineStr">
        <is>
          <t>Materiales</t>
        </is>
      </c>
      <c r="C1021" s="7" t="inlineStr">
        <is>
          <t>Tubería y conexiones</t>
        </is>
      </c>
      <c r="D1021" s="5" t="inlineStr">
        <is>
          <t>Codo de 45° de PVC drenaje 1 1/2"</t>
        </is>
      </c>
      <c r="E1021" s="5" t="inlineStr">
        <is>
          <t>Pieza de conexión. El material manda el precio tanto como la medida</t>
        </is>
      </c>
      <c r="F1021" s="5" t="inlineStr">
        <is>
          <t>Material retirado en almacén</t>
        </is>
      </c>
      <c r="G1021" s="5" t="inlineStr">
        <is>
          <t>conexión, accesorio, fitting, codo, tee, niple, reducción</t>
        </is>
      </c>
      <c r="H1021" s="7" t="inlineStr">
        <is>
          <t>unidad</t>
        </is>
      </c>
      <c r="I1021" s="7" t="inlineStr">
        <is>
          <t>Instalaciones</t>
        </is>
      </c>
      <c r="J1021" s="7" t="inlineStr">
        <is>
          <t>estandar</t>
        </is>
      </c>
      <c r="K1021" s="7" t="inlineStr">
        <is>
          <t>importado</t>
        </is>
      </c>
      <c r="L1021" s="7" t="inlineStr">
        <is>
          <t>Verificado</t>
        </is>
      </c>
      <c r="M1021" s="8" t="n">
        <v>1</v>
      </c>
      <c r="N1021" s="9" t="n">
        <v>45</v>
      </c>
      <c r="O1021" s="9" t="n">
        <v>45</v>
      </c>
      <c r="P1021" s="9" t="n">
        <v>45</v>
      </c>
      <c r="Q1021" s="7" t="inlineStr">
        <is>
          <t>Sí</t>
        </is>
      </c>
      <c r="R1021" s="9">
        <f>IF(N1021="","",IF(Q1021="Sí",ROUND(N1021/1.18,2),N1021))</f>
        <v/>
      </c>
      <c r="S1021" s="7" t="inlineStr">
        <is>
          <t>2026-09-09</t>
        </is>
      </c>
      <c r="T1021" s="5" t="inlineStr">
        <is>
          <t>1 cotización de proveedores</t>
        </is>
      </c>
      <c r="AK1021" s="5" t="inlineStr">
        <is>
          <t>tipo: codo-45 · material: PVC drenaje · medida: 1 1/2"</t>
        </is>
      </c>
    </row>
    <row r="1022">
      <c r="A1022" s="7" t="inlineStr">
        <is>
          <t>MAT-32-063</t>
        </is>
      </c>
      <c r="B1022" s="7" t="inlineStr">
        <is>
          <t>Materiales</t>
        </is>
      </c>
      <c r="C1022" s="7" t="inlineStr">
        <is>
          <t>Tubería y conexiones</t>
        </is>
      </c>
      <c r="D1022" s="5" t="inlineStr">
        <is>
          <t>Codo de 45° de PVC drenaje 2"</t>
        </is>
      </c>
      <c r="E1022" s="5" t="inlineStr">
        <is>
          <t>Pieza de conexión. El material manda el precio tanto como la medida</t>
        </is>
      </c>
      <c r="F1022" s="5" t="inlineStr">
        <is>
          <t>Material retirado en almacén</t>
        </is>
      </c>
      <c r="G1022" s="5" t="inlineStr">
        <is>
          <t>conexión, accesorio, fitting, codo, tee, niple, reducción</t>
        </is>
      </c>
      <c r="H1022" s="7" t="inlineStr">
        <is>
          <t>unidad</t>
        </is>
      </c>
      <c r="I1022" s="7" t="inlineStr">
        <is>
          <t>Instalaciones</t>
        </is>
      </c>
      <c r="J1022" s="7" t="inlineStr">
        <is>
          <t>estandar</t>
        </is>
      </c>
      <c r="K1022" s="7" t="inlineStr">
        <is>
          <t>importado</t>
        </is>
      </c>
      <c r="L1022" s="7" t="inlineStr">
        <is>
          <t>Verificado</t>
        </is>
      </c>
      <c r="M1022" s="8" t="n">
        <v>1</v>
      </c>
      <c r="N1022" s="9" t="n">
        <v>55</v>
      </c>
      <c r="O1022" s="9" t="n">
        <v>55</v>
      </c>
      <c r="P1022" s="9" t="n">
        <v>55</v>
      </c>
      <c r="Q1022" s="7" t="inlineStr">
        <is>
          <t>Sí</t>
        </is>
      </c>
      <c r="R1022" s="9">
        <f>IF(N1022="","",IF(Q1022="Sí",ROUND(N1022/1.18,2),N1022))</f>
        <v/>
      </c>
      <c r="S1022" s="7" t="inlineStr">
        <is>
          <t>2026-09-09</t>
        </is>
      </c>
      <c r="T1022" s="5" t="inlineStr">
        <is>
          <t>1 cotización de proveedores</t>
        </is>
      </c>
      <c r="AK1022" s="5" t="inlineStr">
        <is>
          <t>tipo: codo-45 · material: PVC drenaje · medida: 2"</t>
        </is>
      </c>
    </row>
    <row r="1023">
      <c r="A1023" s="7" t="inlineStr">
        <is>
          <t>MAT-32-064</t>
        </is>
      </c>
      <c r="B1023" s="7" t="inlineStr">
        <is>
          <t>Materiales</t>
        </is>
      </c>
      <c r="C1023" s="7" t="inlineStr">
        <is>
          <t>Tubería y conexiones</t>
        </is>
      </c>
      <c r="D1023" s="5" t="inlineStr">
        <is>
          <t>Codo de 45° de PVC drenaje 3"</t>
        </is>
      </c>
      <c r="E1023" s="5" t="inlineStr">
        <is>
          <t>Pieza de conexión. El material manda el precio tanto como la medida</t>
        </is>
      </c>
      <c r="F1023" s="5" t="inlineStr">
        <is>
          <t>Material retirado en almacén</t>
        </is>
      </c>
      <c r="G1023" s="5" t="inlineStr">
        <is>
          <t>conexión, accesorio, fitting, codo, tee, niple, reducción</t>
        </is>
      </c>
      <c r="H1023" s="7" t="inlineStr">
        <is>
          <t>unidad</t>
        </is>
      </c>
      <c r="I1023" s="7" t="inlineStr">
        <is>
          <t>Instalaciones</t>
        </is>
      </c>
      <c r="J1023" s="7" t="inlineStr">
        <is>
          <t>estandar</t>
        </is>
      </c>
      <c r="K1023" s="7" t="inlineStr">
        <is>
          <t>importado</t>
        </is>
      </c>
      <c r="L1023" s="7" t="inlineStr">
        <is>
          <t>Verificado</t>
        </is>
      </c>
      <c r="M1023" s="8" t="n">
        <v>1</v>
      </c>
      <c r="N1023" s="9" t="n">
        <v>85</v>
      </c>
      <c r="O1023" s="9" t="n">
        <v>85</v>
      </c>
      <c r="P1023" s="9" t="n">
        <v>85</v>
      </c>
      <c r="Q1023" s="7" t="inlineStr">
        <is>
          <t>Sí</t>
        </is>
      </c>
      <c r="R1023" s="9">
        <f>IF(N1023="","",IF(Q1023="Sí",ROUND(N1023/1.18,2),N1023))</f>
        <v/>
      </c>
      <c r="S1023" s="7" t="inlineStr">
        <is>
          <t>2026-09-09</t>
        </is>
      </c>
      <c r="T1023" s="5" t="inlineStr">
        <is>
          <t>1 cotización de proveedores</t>
        </is>
      </c>
      <c r="AK1023" s="5" t="inlineStr">
        <is>
          <t>tipo: codo-45 · material: PVC drenaje · medida: 3"</t>
        </is>
      </c>
    </row>
    <row r="1024">
      <c r="A1024" s="7" t="inlineStr">
        <is>
          <t>MAT-32-065</t>
        </is>
      </c>
      <c r="B1024" s="7" t="inlineStr">
        <is>
          <t>Materiales</t>
        </is>
      </c>
      <c r="C1024" s="7" t="inlineStr">
        <is>
          <t>Tubería y conexiones</t>
        </is>
      </c>
      <c r="D1024" s="5" t="inlineStr">
        <is>
          <t>Codo de 45° de PVC drenaje 4"</t>
        </is>
      </c>
      <c r="E1024" s="5" t="inlineStr">
        <is>
          <t>Pieza de conexión. El material manda el precio tanto como la medida</t>
        </is>
      </c>
      <c r="F1024" s="5" t="inlineStr">
        <is>
          <t>Material retirado en almacén</t>
        </is>
      </c>
      <c r="G1024" s="5" t="inlineStr">
        <is>
          <t>conexión, accesorio, fitting, codo, tee, niple, reducción</t>
        </is>
      </c>
      <c r="H1024" s="7" t="inlineStr">
        <is>
          <t>unidad</t>
        </is>
      </c>
      <c r="I1024" s="7" t="inlineStr">
        <is>
          <t>Instalaciones</t>
        </is>
      </c>
      <c r="J1024" s="7" t="inlineStr">
        <is>
          <t>estandar</t>
        </is>
      </c>
      <c r="K1024" s="7" t="inlineStr">
        <is>
          <t>importado</t>
        </is>
      </c>
      <c r="L1024" s="7" t="inlineStr">
        <is>
          <t>Verificado</t>
        </is>
      </c>
      <c r="M1024" s="8" t="n">
        <v>1</v>
      </c>
      <c r="N1024" s="9" t="n">
        <v>135</v>
      </c>
      <c r="O1024" s="9" t="n">
        <v>135</v>
      </c>
      <c r="P1024" s="9" t="n">
        <v>135</v>
      </c>
      <c r="Q1024" s="7" t="inlineStr">
        <is>
          <t>Sí</t>
        </is>
      </c>
      <c r="R1024" s="9">
        <f>IF(N1024="","",IF(Q1024="Sí",ROUND(N1024/1.18,2),N1024))</f>
        <v/>
      </c>
      <c r="S1024" s="7" t="inlineStr">
        <is>
          <t>2026-09-09</t>
        </is>
      </c>
      <c r="T1024" s="5" t="inlineStr">
        <is>
          <t>1 cotización de proveedores</t>
        </is>
      </c>
      <c r="AK1024" s="5" t="inlineStr">
        <is>
          <t>tipo: codo-45 · material: PVC drenaje · medida: 4"</t>
        </is>
      </c>
    </row>
    <row r="1025">
      <c r="A1025" s="7" t="inlineStr">
        <is>
          <t>MAT-32-066</t>
        </is>
      </c>
      <c r="B1025" s="7" t="inlineStr">
        <is>
          <t>Materiales</t>
        </is>
      </c>
      <c r="C1025" s="7" t="inlineStr">
        <is>
          <t>Tubería y conexiones</t>
        </is>
      </c>
      <c r="D1025" s="5" t="inlineStr">
        <is>
          <t>Codo de 45° de PVC drenaje 6"</t>
        </is>
      </c>
      <c r="E1025" s="5" t="inlineStr">
        <is>
          <t>Pieza de conexión. El material manda el precio tanto como la medida</t>
        </is>
      </c>
      <c r="F1025" s="5" t="inlineStr">
        <is>
          <t>Material retirado en almacén</t>
        </is>
      </c>
      <c r="G1025" s="5" t="inlineStr">
        <is>
          <t>conexión, accesorio, fitting, codo, tee, niple, reducción</t>
        </is>
      </c>
      <c r="H1025" s="7" t="inlineStr">
        <is>
          <t>unidad</t>
        </is>
      </c>
      <c r="I1025" s="7" t="inlineStr">
        <is>
          <t>Instalaciones</t>
        </is>
      </c>
      <c r="J1025" s="7" t="inlineStr">
        <is>
          <t>estandar</t>
        </is>
      </c>
      <c r="K1025" s="7" t="inlineStr">
        <is>
          <t>importado</t>
        </is>
      </c>
      <c r="L1025" s="7" t="inlineStr">
        <is>
          <t>Verificado</t>
        </is>
      </c>
      <c r="M1025" s="8" t="n">
        <v>1</v>
      </c>
      <c r="N1025" s="9" t="n">
        <v>612</v>
      </c>
      <c r="O1025" s="9" t="n">
        <v>612</v>
      </c>
      <c r="P1025" s="9" t="n">
        <v>612</v>
      </c>
      <c r="Q1025" s="7" t="inlineStr">
        <is>
          <t>Sí</t>
        </is>
      </c>
      <c r="R1025" s="9">
        <f>IF(N1025="","",IF(Q1025="Sí",ROUND(N1025/1.18,2),N1025))</f>
        <v/>
      </c>
      <c r="S1025" s="7" t="inlineStr">
        <is>
          <t>2026-09-09</t>
        </is>
      </c>
      <c r="T1025" s="5" t="inlineStr">
        <is>
          <t>1 cotización de proveedores</t>
        </is>
      </c>
      <c r="AK1025" s="5" t="inlineStr">
        <is>
          <t>tipo: codo-45 · material: PVC drenaje · medida: 6"</t>
        </is>
      </c>
    </row>
    <row r="1026">
      <c r="A1026" s="7" t="inlineStr">
        <is>
          <t>MAT-32-067</t>
        </is>
      </c>
      <c r="B1026" s="7" t="inlineStr">
        <is>
          <t>Materiales</t>
        </is>
      </c>
      <c r="C1026" s="7" t="inlineStr">
        <is>
          <t>Tubería y conexiones</t>
        </is>
      </c>
      <c r="D1026" s="5" t="inlineStr">
        <is>
          <t>Codo de 45° de PVC presión 1 1/2"</t>
        </is>
      </c>
      <c r="E1026" s="5" t="inlineStr">
        <is>
          <t>Pieza de conexión. El material manda el precio tanto como la medida</t>
        </is>
      </c>
      <c r="F1026" s="5" t="inlineStr">
        <is>
          <t>Material retirado en almacén</t>
        </is>
      </c>
      <c r="G1026" s="5" t="inlineStr">
        <is>
          <t>conexión, accesorio, fitting, codo, tee, niple, reducción</t>
        </is>
      </c>
      <c r="H1026" s="7" t="inlineStr">
        <is>
          <t>unidad</t>
        </is>
      </c>
      <c r="I1026" s="7" t="inlineStr">
        <is>
          <t>Instalaciones</t>
        </is>
      </c>
      <c r="J1026" s="7" t="inlineStr">
        <is>
          <t>estandar</t>
        </is>
      </c>
      <c r="K1026" s="7" t="inlineStr">
        <is>
          <t>importado</t>
        </is>
      </c>
      <c r="L1026" s="7" t="inlineStr">
        <is>
          <t>Verificado</t>
        </is>
      </c>
      <c r="M1026" s="8" t="n">
        <v>1</v>
      </c>
      <c r="N1026" s="9" t="n">
        <v>65</v>
      </c>
      <c r="O1026" s="9" t="n">
        <v>65</v>
      </c>
      <c r="P1026" s="9" t="n">
        <v>65</v>
      </c>
      <c r="Q1026" s="7" t="inlineStr">
        <is>
          <t>Sí</t>
        </is>
      </c>
      <c r="R1026" s="9">
        <f>IF(N1026="","",IF(Q1026="Sí",ROUND(N1026/1.18,2),N1026))</f>
        <v/>
      </c>
      <c r="S1026" s="7" t="inlineStr">
        <is>
          <t>2026-09-09</t>
        </is>
      </c>
      <c r="T1026" s="5" t="inlineStr">
        <is>
          <t>1 cotización de proveedores</t>
        </is>
      </c>
      <c r="AK1026" s="5" t="inlineStr">
        <is>
          <t>tipo: codo-45 · material: PVC presión · medida: 1 1/2"</t>
        </is>
      </c>
    </row>
    <row r="1027">
      <c r="A1027" s="7" t="inlineStr">
        <is>
          <t>MAT-32-068</t>
        </is>
      </c>
      <c r="B1027" s="7" t="inlineStr">
        <is>
          <t>Materiales</t>
        </is>
      </c>
      <c r="C1027" s="7" t="inlineStr">
        <is>
          <t>Tubería y conexiones</t>
        </is>
      </c>
      <c r="D1027" s="5" t="inlineStr">
        <is>
          <t>Codo de 45° de PVC presión 1/2"</t>
        </is>
      </c>
      <c r="E1027" s="5" t="inlineStr">
        <is>
          <t>Pieza de conexión. El material manda el precio tanto como la medida</t>
        </is>
      </c>
      <c r="F1027" s="5" t="inlineStr">
        <is>
          <t>Material retirado en almacén</t>
        </is>
      </c>
      <c r="G1027" s="5" t="inlineStr">
        <is>
          <t>conexión, accesorio, fitting, codo, tee, niple, reducción</t>
        </is>
      </c>
      <c r="H1027" s="7" t="inlineStr">
        <is>
          <t>unidad</t>
        </is>
      </c>
      <c r="I1027" s="7" t="inlineStr">
        <is>
          <t>Instalaciones</t>
        </is>
      </c>
      <c r="J1027" s="7" t="inlineStr">
        <is>
          <t>estandar</t>
        </is>
      </c>
      <c r="K1027" s="7" t="inlineStr">
        <is>
          <t>importado</t>
        </is>
      </c>
      <c r="L1027" s="7" t="inlineStr">
        <is>
          <t>Verificado</t>
        </is>
      </c>
      <c r="M1027" s="8" t="n">
        <v>1</v>
      </c>
      <c r="N1027" s="9" t="n">
        <v>35</v>
      </c>
      <c r="O1027" s="9" t="n">
        <v>35</v>
      </c>
      <c r="P1027" s="9" t="n">
        <v>35</v>
      </c>
      <c r="Q1027" s="7" t="inlineStr">
        <is>
          <t>Sí</t>
        </is>
      </c>
      <c r="R1027" s="9">
        <f>IF(N1027="","",IF(Q1027="Sí",ROUND(N1027/1.18,2),N1027))</f>
        <v/>
      </c>
      <c r="S1027" s="7" t="inlineStr">
        <is>
          <t>2026-09-09</t>
        </is>
      </c>
      <c r="T1027" s="5" t="inlineStr">
        <is>
          <t>1 cotización de proveedores</t>
        </is>
      </c>
      <c r="AK1027" s="5" t="inlineStr">
        <is>
          <t>tipo: codo-45 · material: PVC presión · medida: 1/2"</t>
        </is>
      </c>
    </row>
    <row r="1028">
      <c r="A1028" s="7" t="inlineStr">
        <is>
          <t>MAT-32-069</t>
        </is>
      </c>
      <c r="B1028" s="7" t="inlineStr">
        <is>
          <t>Materiales</t>
        </is>
      </c>
      <c r="C1028" s="7" t="inlineStr">
        <is>
          <t>Tubería y conexiones</t>
        </is>
      </c>
      <c r="D1028" s="5" t="inlineStr">
        <is>
          <t>Codo de 45° de PVC presión 1"</t>
        </is>
      </c>
      <c r="E1028" s="5" t="inlineStr">
        <is>
          <t>Pieza de conexión. El material manda el precio tanto como la medida</t>
        </is>
      </c>
      <c r="F1028" s="5" t="inlineStr">
        <is>
          <t>Material retirado en almacén</t>
        </is>
      </c>
      <c r="G1028" s="5" t="inlineStr">
        <is>
          <t>conexión, accesorio, fitting, codo, tee, niple, reducción</t>
        </is>
      </c>
      <c r="H1028" s="7" t="inlineStr">
        <is>
          <t>unidad</t>
        </is>
      </c>
      <c r="I1028" s="7" t="inlineStr">
        <is>
          <t>Instalaciones</t>
        </is>
      </c>
      <c r="J1028" s="7" t="inlineStr">
        <is>
          <t>estandar</t>
        </is>
      </c>
      <c r="K1028" s="7" t="inlineStr">
        <is>
          <t>importado</t>
        </is>
      </c>
      <c r="L1028" s="7" t="inlineStr">
        <is>
          <t>Verificado</t>
        </is>
      </c>
      <c r="M1028" s="8" t="n">
        <v>1</v>
      </c>
      <c r="N1028" s="9" t="n">
        <v>90</v>
      </c>
      <c r="O1028" s="9" t="n">
        <v>90</v>
      </c>
      <c r="P1028" s="9" t="n">
        <v>90</v>
      </c>
      <c r="Q1028" s="7" t="inlineStr">
        <is>
          <t>Sí</t>
        </is>
      </c>
      <c r="R1028" s="9">
        <f>IF(N1028="","",IF(Q1028="Sí",ROUND(N1028/1.18,2),N1028))</f>
        <v/>
      </c>
      <c r="S1028" s="7" t="inlineStr">
        <is>
          <t>2026-09-09</t>
        </is>
      </c>
      <c r="T1028" s="5" t="inlineStr">
        <is>
          <t>1 cotización de proveedores</t>
        </is>
      </c>
      <c r="AK1028" s="5" t="inlineStr">
        <is>
          <t>tipo: codo-45 · material: PVC presión · medida: 1"</t>
        </is>
      </c>
    </row>
    <row r="1029">
      <c r="A1029" s="7" t="inlineStr">
        <is>
          <t>MAT-32-070</t>
        </is>
      </c>
      <c r="B1029" s="7" t="inlineStr">
        <is>
          <t>Materiales</t>
        </is>
      </c>
      <c r="C1029" s="7" t="inlineStr">
        <is>
          <t>Tubería y conexiones</t>
        </is>
      </c>
      <c r="D1029" s="5" t="inlineStr">
        <is>
          <t>Codo de 45° de PVC presión 3/4"</t>
        </is>
      </c>
      <c r="E1029" s="5" t="inlineStr">
        <is>
          <t>Pieza de conexión. El material manda el precio tanto como la medida</t>
        </is>
      </c>
      <c r="F1029" s="5" t="inlineStr">
        <is>
          <t>Material retirado en almacén</t>
        </is>
      </c>
      <c r="G1029" s="5" t="inlineStr">
        <is>
          <t>conexión, accesorio, fitting, codo, tee, niple, reducción</t>
        </is>
      </c>
      <c r="H1029" s="7" t="inlineStr">
        <is>
          <t>unidad</t>
        </is>
      </c>
      <c r="I1029" s="7" t="inlineStr">
        <is>
          <t>Instalaciones</t>
        </is>
      </c>
      <c r="J1029" s="7" t="inlineStr">
        <is>
          <t>estandar</t>
        </is>
      </c>
      <c r="K1029" s="7" t="inlineStr">
        <is>
          <t>importado</t>
        </is>
      </c>
      <c r="L1029" s="7" t="inlineStr">
        <is>
          <t>Verificado</t>
        </is>
      </c>
      <c r="M1029" s="8" t="n">
        <v>1</v>
      </c>
      <c r="N1029" s="9" t="n">
        <v>25</v>
      </c>
      <c r="O1029" s="9" t="n">
        <v>25</v>
      </c>
      <c r="P1029" s="9" t="n">
        <v>25</v>
      </c>
      <c r="Q1029" s="7" t="inlineStr">
        <is>
          <t>Sí</t>
        </is>
      </c>
      <c r="R1029" s="9">
        <f>IF(N1029="","",IF(Q1029="Sí",ROUND(N1029/1.18,2),N1029))</f>
        <v/>
      </c>
      <c r="S1029" s="7" t="inlineStr">
        <is>
          <t>2026-09-09</t>
        </is>
      </c>
      <c r="T1029" s="5" t="inlineStr">
        <is>
          <t>1 cotización de proveedores</t>
        </is>
      </c>
      <c r="AK1029" s="5" t="inlineStr">
        <is>
          <t>tipo: codo-45 · material: PVC presión · medida: 3/4"</t>
        </is>
      </c>
    </row>
    <row r="1030">
      <c r="A1030" s="7" t="inlineStr">
        <is>
          <t>MAT-32-071</t>
        </is>
      </c>
      <c r="B1030" s="7" t="inlineStr">
        <is>
          <t>Materiales</t>
        </is>
      </c>
      <c r="C1030" s="7" t="inlineStr">
        <is>
          <t>Tubería y conexiones</t>
        </is>
      </c>
      <c r="D1030" s="5" t="inlineStr">
        <is>
          <t>Codo de 90° de PPR 20 mm</t>
        </is>
      </c>
      <c r="E1030" s="5" t="inlineStr">
        <is>
          <t>Pieza de conexión. El material manda el precio tanto como la medida</t>
        </is>
      </c>
      <c r="F1030" s="5" t="inlineStr">
        <is>
          <t>Material retirado en almacén</t>
        </is>
      </c>
      <c r="G1030" s="5" t="inlineStr">
        <is>
          <t>conexión, accesorio, fitting, codo, tee, niple, reducción</t>
        </is>
      </c>
      <c r="H1030" s="7" t="inlineStr">
        <is>
          <t>unidad</t>
        </is>
      </c>
      <c r="I1030" s="7" t="inlineStr">
        <is>
          <t>Instalaciones</t>
        </is>
      </c>
      <c r="J1030" s="7" t="inlineStr">
        <is>
          <t>estandar</t>
        </is>
      </c>
      <c r="K1030" s="7" t="inlineStr">
        <is>
          <t>importado</t>
        </is>
      </c>
      <c r="L1030" s="7" t="inlineStr">
        <is>
          <t>Verificado</t>
        </is>
      </c>
      <c r="M1030" s="8" t="n">
        <v>1</v>
      </c>
      <c r="N1030" s="9" t="n">
        <v>33</v>
      </c>
      <c r="O1030" s="9" t="n">
        <v>33</v>
      </c>
      <c r="P1030" s="9" t="n">
        <v>33</v>
      </c>
      <c r="Q1030" s="7" t="inlineStr">
        <is>
          <t>Sí</t>
        </is>
      </c>
      <c r="R1030" s="9">
        <f>IF(N1030="","",IF(Q1030="Sí",ROUND(N1030/1.18,2),N1030))</f>
        <v/>
      </c>
      <c r="S1030" s="7" t="inlineStr">
        <is>
          <t>2026-09-09</t>
        </is>
      </c>
      <c r="T1030" s="5" t="inlineStr">
        <is>
          <t>1 cotización de proveedores</t>
        </is>
      </c>
      <c r="AK1030" s="5" t="inlineStr">
        <is>
          <t>tipo: codo-90 · material: PPR · medida: 20 mm</t>
        </is>
      </c>
    </row>
    <row r="1031">
      <c r="A1031" s="7" t="inlineStr">
        <is>
          <t>MAT-32-072</t>
        </is>
      </c>
      <c r="B1031" s="7" t="inlineStr">
        <is>
          <t>Materiales</t>
        </is>
      </c>
      <c r="C1031" s="7" t="inlineStr">
        <is>
          <t>Tubería y conexiones</t>
        </is>
      </c>
      <c r="D1031" s="5" t="inlineStr">
        <is>
          <t>Codo de 90° de PPR 25 mm</t>
        </is>
      </c>
      <c r="E1031" s="5" t="inlineStr">
        <is>
          <t>Pieza de conexión. El material manda el precio tanto como la medida</t>
        </is>
      </c>
      <c r="F1031" s="5" t="inlineStr">
        <is>
          <t>Material retirado en almacén</t>
        </is>
      </c>
      <c r="G1031" s="5" t="inlineStr">
        <is>
          <t>conexión, accesorio, fitting, codo, tee, niple, reducción</t>
        </is>
      </c>
      <c r="H1031" s="7" t="inlineStr">
        <is>
          <t>unidad</t>
        </is>
      </c>
      <c r="I1031" s="7" t="inlineStr">
        <is>
          <t>Instalaciones</t>
        </is>
      </c>
      <c r="J1031" s="7" t="inlineStr">
        <is>
          <t>estandar</t>
        </is>
      </c>
      <c r="K1031" s="7" t="inlineStr">
        <is>
          <t>importado</t>
        </is>
      </c>
      <c r="L1031" s="7" t="inlineStr">
        <is>
          <t>Verificado</t>
        </is>
      </c>
      <c r="M1031" s="8" t="n">
        <v>1</v>
      </c>
      <c r="N1031" s="9" t="n">
        <v>40</v>
      </c>
      <c r="O1031" s="9" t="n">
        <v>40</v>
      </c>
      <c r="P1031" s="9" t="n">
        <v>40</v>
      </c>
      <c r="Q1031" s="7" t="inlineStr">
        <is>
          <t>Sí</t>
        </is>
      </c>
      <c r="R1031" s="9">
        <f>IF(N1031="","",IF(Q1031="Sí",ROUND(N1031/1.18,2),N1031))</f>
        <v/>
      </c>
      <c r="S1031" s="7" t="inlineStr">
        <is>
          <t>2026-09-09</t>
        </is>
      </c>
      <c r="T1031" s="5" t="inlineStr">
        <is>
          <t>1 cotización de proveedores</t>
        </is>
      </c>
      <c r="AK1031" s="5" t="inlineStr">
        <is>
          <t>tipo: codo-90 · material: PPR · medida: 25 mm</t>
        </is>
      </c>
    </row>
    <row r="1032">
      <c r="A1032" s="7" t="inlineStr">
        <is>
          <t>MAT-32-073</t>
        </is>
      </c>
      <c r="B1032" s="7" t="inlineStr">
        <is>
          <t>Materiales</t>
        </is>
      </c>
      <c r="C1032" s="7" t="inlineStr">
        <is>
          <t>Tubería y conexiones</t>
        </is>
      </c>
      <c r="D1032" s="5" t="inlineStr">
        <is>
          <t>Codo de 90° de PVC drenaje 1 1/2"</t>
        </is>
      </c>
      <c r="E1032" s="5" t="inlineStr">
        <is>
          <t>Pieza de conexión. El material manda el precio tanto como la medida</t>
        </is>
      </c>
      <c r="F1032" s="5" t="inlineStr">
        <is>
          <t>Material retirado en almacén</t>
        </is>
      </c>
      <c r="G1032" s="5" t="inlineStr">
        <is>
          <t>conexión, accesorio, fitting, codo, tee, niple, reducción</t>
        </is>
      </c>
      <c r="H1032" s="7" t="inlineStr">
        <is>
          <t>unidad</t>
        </is>
      </c>
      <c r="I1032" s="7" t="inlineStr">
        <is>
          <t>Instalaciones</t>
        </is>
      </c>
      <c r="J1032" s="7" t="inlineStr">
        <is>
          <t>estandar</t>
        </is>
      </c>
      <c r="K1032" s="7" t="inlineStr">
        <is>
          <t>importado</t>
        </is>
      </c>
      <c r="L1032" s="7" t="inlineStr">
        <is>
          <t>Verificado</t>
        </is>
      </c>
      <c r="M1032" s="8" t="n">
        <v>1</v>
      </c>
      <c r="N1032" s="9" t="n">
        <v>30</v>
      </c>
      <c r="O1032" s="9" t="n">
        <v>30</v>
      </c>
      <c r="P1032" s="9" t="n">
        <v>30</v>
      </c>
      <c r="Q1032" s="7" t="inlineStr">
        <is>
          <t>Sí</t>
        </is>
      </c>
      <c r="R1032" s="9">
        <f>IF(N1032="","",IF(Q1032="Sí",ROUND(N1032/1.18,2),N1032))</f>
        <v/>
      </c>
      <c r="S1032" s="7" t="inlineStr">
        <is>
          <t>2026-09-09</t>
        </is>
      </c>
      <c r="T1032" s="5" t="inlineStr">
        <is>
          <t>1 cotización de proveedores</t>
        </is>
      </c>
      <c r="AK1032" s="5" t="inlineStr">
        <is>
          <t>tipo: codo-90 · material: PVC drenaje · medida: 1 1/2"</t>
        </is>
      </c>
    </row>
    <row r="1033">
      <c r="A1033" s="7" t="inlineStr">
        <is>
          <t>MAT-32-074</t>
        </is>
      </c>
      <c r="B1033" s="7" t="inlineStr">
        <is>
          <t>Materiales</t>
        </is>
      </c>
      <c r="C1033" s="7" t="inlineStr">
        <is>
          <t>Tubería y conexiones</t>
        </is>
      </c>
      <c r="D1033" s="5" t="inlineStr">
        <is>
          <t>Codo de 90° de PVC drenaje 2"</t>
        </is>
      </c>
      <c r="E1033" s="5" t="inlineStr">
        <is>
          <t>Pieza de conexión. El material manda el precio tanto como la medida</t>
        </is>
      </c>
      <c r="F1033" s="5" t="inlineStr">
        <is>
          <t>Material retirado en almacén</t>
        </is>
      </c>
      <c r="G1033" s="5" t="inlineStr">
        <is>
          <t>conexión, accesorio, fitting, codo, tee, niple, reducción</t>
        </is>
      </c>
      <c r="H1033" s="7" t="inlineStr">
        <is>
          <t>unidad</t>
        </is>
      </c>
      <c r="I1033" s="7" t="inlineStr">
        <is>
          <t>Instalaciones</t>
        </is>
      </c>
      <c r="J1033" s="7" t="inlineStr">
        <is>
          <t>estandar</t>
        </is>
      </c>
      <c r="K1033" s="7" t="inlineStr">
        <is>
          <t>importado</t>
        </is>
      </c>
      <c r="L1033" s="7" t="inlineStr">
        <is>
          <t>Verificado</t>
        </is>
      </c>
      <c r="M1033" s="8" t="n">
        <v>1</v>
      </c>
      <c r="N1033" s="9" t="n">
        <v>35</v>
      </c>
      <c r="O1033" s="9" t="n">
        <v>35</v>
      </c>
      <c r="P1033" s="9" t="n">
        <v>35</v>
      </c>
      <c r="Q1033" s="7" t="inlineStr">
        <is>
          <t>Sí</t>
        </is>
      </c>
      <c r="R1033" s="9">
        <f>IF(N1033="","",IF(Q1033="Sí",ROUND(N1033/1.18,2),N1033))</f>
        <v/>
      </c>
      <c r="S1033" s="7" t="inlineStr">
        <is>
          <t>2026-09-09</t>
        </is>
      </c>
      <c r="T1033" s="5" t="inlineStr">
        <is>
          <t>1 cotización de proveedores</t>
        </is>
      </c>
      <c r="AK1033" s="5" t="inlineStr">
        <is>
          <t>tipo: codo-90 · material: PVC drenaje · medida: 2"</t>
        </is>
      </c>
    </row>
    <row r="1034">
      <c r="A1034" s="7" t="inlineStr">
        <is>
          <t>MAT-32-075</t>
        </is>
      </c>
      <c r="B1034" s="7" t="inlineStr">
        <is>
          <t>Materiales</t>
        </is>
      </c>
      <c r="C1034" s="7" t="inlineStr">
        <is>
          <t>Tubería y conexiones</t>
        </is>
      </c>
      <c r="D1034" s="5" t="inlineStr">
        <is>
          <t>Codo de 90° de PVC drenaje 3"</t>
        </is>
      </c>
      <c r="E1034" s="5" t="inlineStr">
        <is>
          <t>Pieza de conexión. El material manda el precio tanto como la medida</t>
        </is>
      </c>
      <c r="F1034" s="5" t="inlineStr">
        <is>
          <t>Material retirado en almacén</t>
        </is>
      </c>
      <c r="G1034" s="5" t="inlineStr">
        <is>
          <t>conexión, accesorio, fitting, codo, tee, niple, reducción</t>
        </is>
      </c>
      <c r="H1034" s="7" t="inlineStr">
        <is>
          <t>unidad</t>
        </is>
      </c>
      <c r="I1034" s="7" t="inlineStr">
        <is>
          <t>Instalaciones</t>
        </is>
      </c>
      <c r="J1034" s="7" t="inlineStr">
        <is>
          <t>estandar</t>
        </is>
      </c>
      <c r="K1034" s="7" t="inlineStr">
        <is>
          <t>importado</t>
        </is>
      </c>
      <c r="L1034" s="7" t="inlineStr">
        <is>
          <t>Verificado</t>
        </is>
      </c>
      <c r="M1034" s="8" t="n">
        <v>1</v>
      </c>
      <c r="N1034" s="9" t="n">
        <v>95</v>
      </c>
      <c r="O1034" s="9" t="n">
        <v>95</v>
      </c>
      <c r="P1034" s="9" t="n">
        <v>95</v>
      </c>
      <c r="Q1034" s="7" t="inlineStr">
        <is>
          <t>Sí</t>
        </is>
      </c>
      <c r="R1034" s="9">
        <f>IF(N1034="","",IF(Q1034="Sí",ROUND(N1034/1.18,2),N1034))</f>
        <v/>
      </c>
      <c r="S1034" s="7" t="inlineStr">
        <is>
          <t>2026-09-09</t>
        </is>
      </c>
      <c r="T1034" s="5" t="inlineStr">
        <is>
          <t>1 cotización de proveedores</t>
        </is>
      </c>
      <c r="AK1034" s="5" t="inlineStr">
        <is>
          <t>tipo: codo-90 · material: PVC drenaje · medida: 3"</t>
        </is>
      </c>
    </row>
    <row r="1035">
      <c r="A1035" s="7" t="inlineStr">
        <is>
          <t>MAT-32-076</t>
        </is>
      </c>
      <c r="B1035" s="7" t="inlineStr">
        <is>
          <t>Materiales</t>
        </is>
      </c>
      <c r="C1035" s="7" t="inlineStr">
        <is>
          <t>Tubería y conexiones</t>
        </is>
      </c>
      <c r="D1035" s="5" t="inlineStr">
        <is>
          <t>Codo de 90° de PVC presión 1 1/2"</t>
        </is>
      </c>
      <c r="E1035" s="5" t="inlineStr">
        <is>
          <t>Pieza de conexión. El material manda el precio tanto como la medida</t>
        </is>
      </c>
      <c r="F1035" s="5" t="inlineStr">
        <is>
          <t>Material retirado en almacén</t>
        </is>
      </c>
      <c r="G1035" s="5" t="inlineStr">
        <is>
          <t>conexión, accesorio, fitting, codo, tee, niple, reducción</t>
        </is>
      </c>
      <c r="H1035" s="7" t="inlineStr">
        <is>
          <t>unidad</t>
        </is>
      </c>
      <c r="I1035" s="7" t="inlineStr">
        <is>
          <t>Instalaciones</t>
        </is>
      </c>
      <c r="J1035" s="7" t="inlineStr">
        <is>
          <t>estandar</t>
        </is>
      </c>
      <c r="K1035" s="7" t="inlineStr">
        <is>
          <t>importado</t>
        </is>
      </c>
      <c r="L1035" s="7" t="inlineStr">
        <is>
          <t>Verificado</t>
        </is>
      </c>
      <c r="M1035" s="8" t="n">
        <v>1</v>
      </c>
      <c r="N1035" s="9" t="n">
        <v>55</v>
      </c>
      <c r="O1035" s="9" t="n">
        <v>55</v>
      </c>
      <c r="P1035" s="9" t="n">
        <v>55</v>
      </c>
      <c r="Q1035" s="7" t="inlineStr">
        <is>
          <t>Sí</t>
        </is>
      </c>
      <c r="R1035" s="9">
        <f>IF(N1035="","",IF(Q1035="Sí",ROUND(N1035/1.18,2),N1035))</f>
        <v/>
      </c>
      <c r="S1035" s="7" t="inlineStr">
        <is>
          <t>2026-09-09</t>
        </is>
      </c>
      <c r="T1035" s="5" t="inlineStr">
        <is>
          <t>1 cotización de proveedores</t>
        </is>
      </c>
      <c r="AK1035" s="5" t="inlineStr">
        <is>
          <t>tipo: codo-90 · material: PVC presión · medida: 1 1/2"</t>
        </is>
      </c>
    </row>
    <row r="1036">
      <c r="A1036" s="7" t="inlineStr">
        <is>
          <t>MAT-32-077</t>
        </is>
      </c>
      <c r="B1036" s="7" t="inlineStr">
        <is>
          <t>Materiales</t>
        </is>
      </c>
      <c r="C1036" s="7" t="inlineStr">
        <is>
          <t>Tubería y conexiones</t>
        </is>
      </c>
      <c r="D1036" s="5" t="inlineStr">
        <is>
          <t>Codo de 90° de PVC presión 1/2"</t>
        </is>
      </c>
      <c r="E1036" s="5" t="inlineStr">
        <is>
          <t>Pieza de conexión. El material manda el precio tanto como la medida</t>
        </is>
      </c>
      <c r="F1036" s="5" t="inlineStr">
        <is>
          <t>Material retirado en almacén</t>
        </is>
      </c>
      <c r="G1036" s="5" t="inlineStr">
        <is>
          <t>conexión, accesorio, fitting, codo, tee, niple, reducción</t>
        </is>
      </c>
      <c r="H1036" s="7" t="inlineStr">
        <is>
          <t>unidad</t>
        </is>
      </c>
      <c r="I1036" s="7" t="inlineStr">
        <is>
          <t>Instalaciones</t>
        </is>
      </c>
      <c r="J1036" s="7" t="inlineStr">
        <is>
          <t>estandar</t>
        </is>
      </c>
      <c r="K1036" s="7" t="inlineStr">
        <is>
          <t>importado</t>
        </is>
      </c>
      <c r="L1036" s="7" t="inlineStr">
        <is>
          <t>Verificado</t>
        </is>
      </c>
      <c r="M1036" s="8" t="n">
        <v>1</v>
      </c>
      <c r="N1036" s="9" t="n">
        <v>15</v>
      </c>
      <c r="O1036" s="9" t="n">
        <v>15</v>
      </c>
      <c r="P1036" s="9" t="n">
        <v>15</v>
      </c>
      <c r="Q1036" s="7" t="inlineStr">
        <is>
          <t>Sí</t>
        </is>
      </c>
      <c r="R1036" s="9">
        <f>IF(N1036="","",IF(Q1036="Sí",ROUND(N1036/1.18,2),N1036))</f>
        <v/>
      </c>
      <c r="S1036" s="7" t="inlineStr">
        <is>
          <t>2026-09-09</t>
        </is>
      </c>
      <c r="T1036" s="5" t="inlineStr">
        <is>
          <t>1 cotización de proveedores</t>
        </is>
      </c>
      <c r="AK1036" s="5" t="inlineStr">
        <is>
          <t>tipo: codo-90 · material: PVC presión · medida: 1/2"</t>
        </is>
      </c>
    </row>
    <row r="1037">
      <c r="A1037" s="7" t="inlineStr">
        <is>
          <t>MAT-32-078</t>
        </is>
      </c>
      <c r="B1037" s="7" t="inlineStr">
        <is>
          <t>Materiales</t>
        </is>
      </c>
      <c r="C1037" s="7" t="inlineStr">
        <is>
          <t>Tubería y conexiones</t>
        </is>
      </c>
      <c r="D1037" s="5" t="inlineStr">
        <is>
          <t>Codo de 90° de PVC presión 1"</t>
        </is>
      </c>
      <c r="E1037" s="5" t="inlineStr">
        <is>
          <t>Pieza de conexión. El material manda el precio tanto como la medida</t>
        </is>
      </c>
      <c r="F1037" s="5" t="inlineStr">
        <is>
          <t>Material retirado en almacén</t>
        </is>
      </c>
      <c r="G1037" s="5" t="inlineStr">
        <is>
          <t>conexión, accesorio, fitting, codo, tee, niple, reducción</t>
        </is>
      </c>
      <c r="H1037" s="7" t="inlineStr">
        <is>
          <t>unidad</t>
        </is>
      </c>
      <c r="I1037" s="7" t="inlineStr">
        <is>
          <t>Instalaciones</t>
        </is>
      </c>
      <c r="J1037" s="7" t="inlineStr">
        <is>
          <t>estandar</t>
        </is>
      </c>
      <c r="K1037" s="7" t="inlineStr">
        <is>
          <t>importado</t>
        </is>
      </c>
      <c r="L1037" s="7" t="inlineStr">
        <is>
          <t>Verificado</t>
        </is>
      </c>
      <c r="M1037" s="8" t="n">
        <v>1</v>
      </c>
      <c r="N1037" s="9" t="n">
        <v>27</v>
      </c>
      <c r="O1037" s="9" t="n">
        <v>27</v>
      </c>
      <c r="P1037" s="9" t="n">
        <v>27</v>
      </c>
      <c r="Q1037" s="7" t="inlineStr">
        <is>
          <t>Sí</t>
        </is>
      </c>
      <c r="R1037" s="9">
        <f>IF(N1037="","",IF(Q1037="Sí",ROUND(N1037/1.18,2),N1037))</f>
        <v/>
      </c>
      <c r="S1037" s="7" t="inlineStr">
        <is>
          <t>2026-09-09</t>
        </is>
      </c>
      <c r="T1037" s="5" t="inlineStr">
        <is>
          <t>1 cotización de proveedores</t>
        </is>
      </c>
      <c r="AK1037" s="5" t="inlineStr">
        <is>
          <t>tipo: codo-90 · material: PVC presión · medida: 1"</t>
        </is>
      </c>
    </row>
    <row r="1038">
      <c r="A1038" s="7" t="inlineStr">
        <is>
          <t>MAT-32-079</t>
        </is>
      </c>
      <c r="B1038" s="7" t="inlineStr">
        <is>
          <t>Materiales</t>
        </is>
      </c>
      <c r="C1038" s="7" t="inlineStr">
        <is>
          <t>Tubería y conexiones</t>
        </is>
      </c>
      <c r="D1038" s="5" t="inlineStr">
        <is>
          <t>Codo de 90° de PVC presión 2"</t>
        </is>
      </c>
      <c r="E1038" s="5" t="inlineStr">
        <is>
          <t>Pieza de conexión. El material manda el precio tanto como la medida</t>
        </is>
      </c>
      <c r="F1038" s="5" t="inlineStr">
        <is>
          <t>Material retirado en almacén</t>
        </is>
      </c>
      <c r="G1038" s="5" t="inlineStr">
        <is>
          <t>conexión, accesorio, fitting, codo, tee, niple, reducción</t>
        </is>
      </c>
      <c r="H1038" s="7" t="inlineStr">
        <is>
          <t>unidad</t>
        </is>
      </c>
      <c r="I1038" s="7" t="inlineStr">
        <is>
          <t>Instalaciones</t>
        </is>
      </c>
      <c r="J1038" s="7" t="inlineStr">
        <is>
          <t>estandar</t>
        </is>
      </c>
      <c r="K1038" s="7" t="inlineStr">
        <is>
          <t>importado</t>
        </is>
      </c>
      <c r="L1038" s="7" t="inlineStr">
        <is>
          <t>Verificado</t>
        </is>
      </c>
      <c r="M1038" s="8" t="n">
        <v>1</v>
      </c>
      <c r="N1038" s="9" t="n">
        <v>145</v>
      </c>
      <c r="O1038" s="9" t="n">
        <v>145</v>
      </c>
      <c r="P1038" s="9" t="n">
        <v>145</v>
      </c>
      <c r="Q1038" s="7" t="inlineStr">
        <is>
          <t>Sí</t>
        </is>
      </c>
      <c r="R1038" s="9">
        <f>IF(N1038="","",IF(Q1038="Sí",ROUND(N1038/1.18,2),N1038))</f>
        <v/>
      </c>
      <c r="S1038" s="7" t="inlineStr">
        <is>
          <t>2026-09-09</t>
        </is>
      </c>
      <c r="T1038" s="5" t="inlineStr">
        <is>
          <t>1 cotización de proveedores</t>
        </is>
      </c>
      <c r="AK1038" s="5" t="inlineStr">
        <is>
          <t>tipo: codo-90 · material: PVC presión · medida: 2"</t>
        </is>
      </c>
    </row>
    <row r="1039">
      <c r="A1039" s="7" t="inlineStr">
        <is>
          <t>MAT-32-080</t>
        </is>
      </c>
      <c r="B1039" s="7" t="inlineStr">
        <is>
          <t>Materiales</t>
        </is>
      </c>
      <c r="C1039" s="7" t="inlineStr">
        <is>
          <t>Tubería y conexiones</t>
        </is>
      </c>
      <c r="D1039" s="5" t="inlineStr">
        <is>
          <t>Codo de 90° de PVC presión 3/4"</t>
        </is>
      </c>
      <c r="E1039" s="5" t="inlineStr">
        <is>
          <t>Pieza de conexión. El material manda el precio tanto como la medida</t>
        </is>
      </c>
      <c r="F1039" s="5" t="inlineStr">
        <is>
          <t>Material retirado en almacén</t>
        </is>
      </c>
      <c r="G1039" s="5" t="inlineStr">
        <is>
          <t>conexión, accesorio, fitting, codo, tee, niple, reducción</t>
        </is>
      </c>
      <c r="H1039" s="7" t="inlineStr">
        <is>
          <t>unidad</t>
        </is>
      </c>
      <c r="I1039" s="7" t="inlineStr">
        <is>
          <t>Instalaciones</t>
        </is>
      </c>
      <c r="J1039" s="7" t="inlineStr">
        <is>
          <t>estandar</t>
        </is>
      </c>
      <c r="K1039" s="7" t="inlineStr">
        <is>
          <t>importado</t>
        </is>
      </c>
      <c r="L1039" s="7" t="inlineStr">
        <is>
          <t>Verificado</t>
        </is>
      </c>
      <c r="M1039" s="8" t="n">
        <v>1</v>
      </c>
      <c r="N1039" s="9" t="n">
        <v>15</v>
      </c>
      <c r="O1039" s="9" t="n">
        <v>15</v>
      </c>
      <c r="P1039" s="9" t="n">
        <v>15</v>
      </c>
      <c r="Q1039" s="7" t="inlineStr">
        <is>
          <t>Sí</t>
        </is>
      </c>
      <c r="R1039" s="9">
        <f>IF(N1039="","",IF(Q1039="Sí",ROUND(N1039/1.18,2),N1039))</f>
        <v/>
      </c>
      <c r="S1039" s="7" t="inlineStr">
        <is>
          <t>2026-09-09</t>
        </is>
      </c>
      <c r="T1039" s="5" t="inlineStr">
        <is>
          <t>1 cotización de proveedores</t>
        </is>
      </c>
      <c r="AK1039" s="5" t="inlineStr">
        <is>
          <t>tipo: codo-90 · material: PVC presión · medida: 3/4"</t>
        </is>
      </c>
    </row>
    <row r="1040">
      <c r="A1040" s="7" t="inlineStr">
        <is>
          <t>MAT-32-081</t>
        </is>
      </c>
      <c r="B1040" s="7" t="inlineStr">
        <is>
          <t>Materiales</t>
        </is>
      </c>
      <c r="C1040" s="7" t="inlineStr">
        <is>
          <t>Tubería y conexiones</t>
        </is>
      </c>
      <c r="D1040" s="5" t="inlineStr">
        <is>
          <t>Codo de 90° de PVC presión 3"</t>
        </is>
      </c>
      <c r="E1040" s="5" t="inlineStr">
        <is>
          <t>Pieza de conexión. El material manda el precio tanto como la medida</t>
        </is>
      </c>
      <c r="F1040" s="5" t="inlineStr">
        <is>
          <t>Material retirado en almacén</t>
        </is>
      </c>
      <c r="G1040" s="5" t="inlineStr">
        <is>
          <t>conexión, accesorio, fitting, codo, tee, niple, reducción</t>
        </is>
      </c>
      <c r="H1040" s="7" t="inlineStr">
        <is>
          <t>unidad</t>
        </is>
      </c>
      <c r="I1040" s="7" t="inlineStr">
        <is>
          <t>Instalaciones</t>
        </is>
      </c>
      <c r="J1040" s="7" t="inlineStr">
        <is>
          <t>estandar</t>
        </is>
      </c>
      <c r="K1040" s="7" t="inlineStr">
        <is>
          <t>importado</t>
        </is>
      </c>
      <c r="L1040" s="7" t="inlineStr">
        <is>
          <t>Verificado</t>
        </is>
      </c>
      <c r="M1040" s="8" t="n">
        <v>1</v>
      </c>
      <c r="N1040" s="9" t="n">
        <v>233</v>
      </c>
      <c r="O1040" s="9" t="n">
        <v>233</v>
      </c>
      <c r="P1040" s="9" t="n">
        <v>233</v>
      </c>
      <c r="Q1040" s="7" t="inlineStr">
        <is>
          <t>Sí</t>
        </is>
      </c>
      <c r="R1040" s="9">
        <f>IF(N1040="","",IF(Q1040="Sí",ROUND(N1040/1.18,2),N1040))</f>
        <v/>
      </c>
      <c r="S1040" s="7" t="inlineStr">
        <is>
          <t>2026-09-09</t>
        </is>
      </c>
      <c r="T1040" s="5" t="inlineStr">
        <is>
          <t>1 cotización de proveedores</t>
        </is>
      </c>
      <c r="AK1040" s="5" t="inlineStr">
        <is>
          <t>tipo: codo-90 · material: PVC presión · medida: 3"</t>
        </is>
      </c>
    </row>
    <row r="1041">
      <c r="A1041" s="7" t="inlineStr">
        <is>
          <t>MAT-32-082</t>
        </is>
      </c>
      <c r="B1041" s="7" t="inlineStr">
        <is>
          <t>Materiales</t>
        </is>
      </c>
      <c r="C1041" s="7" t="inlineStr">
        <is>
          <t>Tubería y conexiones</t>
        </is>
      </c>
      <c r="D1041" s="5" t="inlineStr">
        <is>
          <t>Codo de 90° de PVC presión 4"</t>
        </is>
      </c>
      <c r="E1041" s="5" t="inlineStr">
        <is>
          <t>Pieza de conexión. El material manda el precio tanto como la medida</t>
        </is>
      </c>
      <c r="F1041" s="5" t="inlineStr">
        <is>
          <t>Material retirado en almacén</t>
        </is>
      </c>
      <c r="G1041" s="5" t="inlineStr">
        <is>
          <t>conexión, accesorio, fitting, codo, tee, niple, reducción</t>
        </is>
      </c>
      <c r="H1041" s="7" t="inlineStr">
        <is>
          <t>unidad</t>
        </is>
      </c>
      <c r="I1041" s="7" t="inlineStr">
        <is>
          <t>Instalaciones</t>
        </is>
      </c>
      <c r="J1041" s="7" t="inlineStr">
        <is>
          <t>estandar</t>
        </is>
      </c>
      <c r="K1041" s="7" t="inlineStr">
        <is>
          <t>importado</t>
        </is>
      </c>
      <c r="L1041" s="7" t="inlineStr">
        <is>
          <t>Verificado</t>
        </is>
      </c>
      <c r="M1041" s="8" t="n">
        <v>1</v>
      </c>
      <c r="N1041" s="9" t="n">
        <v>370</v>
      </c>
      <c r="O1041" s="9" t="n">
        <v>370</v>
      </c>
      <c r="P1041" s="9" t="n">
        <v>370</v>
      </c>
      <c r="Q1041" s="7" t="inlineStr">
        <is>
          <t>Sí</t>
        </is>
      </c>
      <c r="R1041" s="9">
        <f>IF(N1041="","",IF(Q1041="Sí",ROUND(N1041/1.18,2),N1041))</f>
        <v/>
      </c>
      <c r="S1041" s="7" t="inlineStr">
        <is>
          <t>2026-09-09</t>
        </is>
      </c>
      <c r="T1041" s="5" t="inlineStr">
        <is>
          <t>1 cotización de proveedores</t>
        </is>
      </c>
      <c r="AK1041" s="5" t="inlineStr">
        <is>
          <t>tipo: codo-90 · material: PVC presión · medida: 4"</t>
        </is>
      </c>
    </row>
    <row r="1042">
      <c r="A1042" s="7" t="inlineStr">
        <is>
          <t>MAT-32-083</t>
        </is>
      </c>
      <c r="B1042" s="7" t="inlineStr">
        <is>
          <t>Materiales</t>
        </is>
      </c>
      <c r="C1042" s="7" t="inlineStr">
        <is>
          <t>Tubería y conexiones</t>
        </is>
      </c>
      <c r="D1042" s="5" t="inlineStr">
        <is>
          <t>Codo de HG 1 1/2"</t>
        </is>
      </c>
      <c r="E1042" s="5" t="inlineStr">
        <is>
          <t>Pieza de conexión. El material manda el precio tanto como la medida</t>
        </is>
      </c>
      <c r="F1042" s="5" t="inlineStr">
        <is>
          <t>Material retirado en almacén</t>
        </is>
      </c>
      <c r="G1042" s="5" t="inlineStr">
        <is>
          <t>conexión, accesorio, fitting, codo, tee, niple, reducción</t>
        </is>
      </c>
      <c r="H1042" s="7" t="inlineStr">
        <is>
          <t>unidad</t>
        </is>
      </c>
      <c r="I1042" s="7" t="inlineStr">
        <is>
          <t>Instalaciones</t>
        </is>
      </c>
      <c r="J1042" s="7" t="inlineStr">
        <is>
          <t>estandar</t>
        </is>
      </c>
      <c r="K1042" s="7" t="inlineStr">
        <is>
          <t>importado</t>
        </is>
      </c>
      <c r="L1042" s="7" t="inlineStr">
        <is>
          <t>Verificado</t>
        </is>
      </c>
      <c r="M1042" s="8" t="n">
        <v>1</v>
      </c>
      <c r="N1042" s="9" t="n">
        <v>234</v>
      </c>
      <c r="O1042" s="9" t="n">
        <v>234</v>
      </c>
      <c r="P1042" s="9" t="n">
        <v>234</v>
      </c>
      <c r="Q1042" s="7" t="inlineStr">
        <is>
          <t>Sí</t>
        </is>
      </c>
      <c r="R1042" s="9">
        <f>IF(N1042="","",IF(Q1042="Sí",ROUND(N1042/1.18,2),N1042))</f>
        <v/>
      </c>
      <c r="S1042" s="7" t="inlineStr">
        <is>
          <t>2026-09-09</t>
        </is>
      </c>
      <c r="T1042" s="5" t="inlineStr">
        <is>
          <t>1 cotización de proveedores</t>
        </is>
      </c>
      <c r="AK1042" s="5" t="inlineStr">
        <is>
          <t>tipo: codo · material: HG · medida: 1 1/2"</t>
        </is>
      </c>
    </row>
    <row r="1043">
      <c r="A1043" s="7" t="inlineStr">
        <is>
          <t>MAT-32-084</t>
        </is>
      </c>
      <c r="B1043" s="7" t="inlineStr">
        <is>
          <t>Materiales</t>
        </is>
      </c>
      <c r="C1043" s="7" t="inlineStr">
        <is>
          <t>Tubería y conexiones</t>
        </is>
      </c>
      <c r="D1043" s="5" t="inlineStr">
        <is>
          <t>Codo de HG 1 1/4"</t>
        </is>
      </c>
      <c r="E1043" s="5" t="inlineStr">
        <is>
          <t>Pieza de conexión. El material manda el precio tanto como la medida</t>
        </is>
      </c>
      <c r="F1043" s="5" t="inlineStr">
        <is>
          <t>Material retirado en almacén</t>
        </is>
      </c>
      <c r="G1043" s="5" t="inlineStr">
        <is>
          <t>conexión, accesorio, fitting, codo, tee, niple, reducción</t>
        </is>
      </c>
      <c r="H1043" s="7" t="inlineStr">
        <is>
          <t>unidad</t>
        </is>
      </c>
      <c r="I1043" s="7" t="inlineStr">
        <is>
          <t>Instalaciones</t>
        </is>
      </c>
      <c r="J1043" s="7" t="inlineStr">
        <is>
          <t>estandar</t>
        </is>
      </c>
      <c r="K1043" s="7" t="inlineStr">
        <is>
          <t>importado</t>
        </is>
      </c>
      <c r="L1043" s="7" t="inlineStr">
        <is>
          <t>Verificado</t>
        </is>
      </c>
      <c r="M1043" s="8" t="n">
        <v>1</v>
      </c>
      <c r="N1043" s="9" t="n">
        <v>130</v>
      </c>
      <c r="O1043" s="9" t="n">
        <v>130</v>
      </c>
      <c r="P1043" s="9" t="n">
        <v>130</v>
      </c>
      <c r="Q1043" s="7" t="inlineStr">
        <is>
          <t>Sí</t>
        </is>
      </c>
      <c r="R1043" s="9">
        <f>IF(N1043="","",IF(Q1043="Sí",ROUND(N1043/1.18,2),N1043))</f>
        <v/>
      </c>
      <c r="S1043" s="7" t="inlineStr">
        <is>
          <t>2026-09-09</t>
        </is>
      </c>
      <c r="T1043" s="5" t="inlineStr">
        <is>
          <t>1 cotización de proveedores</t>
        </is>
      </c>
      <c r="AK1043" s="5" t="inlineStr">
        <is>
          <t>tipo: codo · material: HG · medida: 1 1/4"</t>
        </is>
      </c>
    </row>
    <row r="1044">
      <c r="A1044" s="7" t="inlineStr">
        <is>
          <t>MAT-32-085</t>
        </is>
      </c>
      <c r="B1044" s="7" t="inlineStr">
        <is>
          <t>Materiales</t>
        </is>
      </c>
      <c r="C1044" s="7" t="inlineStr">
        <is>
          <t>Tubería y conexiones</t>
        </is>
      </c>
      <c r="D1044" s="5" t="inlineStr">
        <is>
          <t>Codo de HG 1/2"</t>
        </is>
      </c>
      <c r="E1044" s="5" t="inlineStr">
        <is>
          <t>Pieza de conexión. El material manda el precio tanto como la medida</t>
        </is>
      </c>
      <c r="F1044" s="5" t="inlineStr">
        <is>
          <t>Material retirado en almacén</t>
        </is>
      </c>
      <c r="G1044" s="5" t="inlineStr">
        <is>
          <t>conexión, accesorio, fitting, codo, tee, niple, reducción</t>
        </is>
      </c>
      <c r="H1044" s="7" t="inlineStr">
        <is>
          <t>unidad</t>
        </is>
      </c>
      <c r="I1044" s="7" t="inlineStr">
        <is>
          <t>Instalaciones</t>
        </is>
      </c>
      <c r="J1044" s="7" t="inlineStr">
        <is>
          <t>estandar</t>
        </is>
      </c>
      <c r="K1044" s="7" t="inlineStr">
        <is>
          <t>importado</t>
        </is>
      </c>
      <c r="L1044" s="7" t="inlineStr">
        <is>
          <t>Verificado</t>
        </is>
      </c>
      <c r="M1044" s="8" t="n">
        <v>1</v>
      </c>
      <c r="N1044" s="9" t="n">
        <v>30</v>
      </c>
      <c r="O1044" s="9" t="n">
        <v>30</v>
      </c>
      <c r="P1044" s="9" t="n">
        <v>30</v>
      </c>
      <c r="Q1044" s="7" t="inlineStr">
        <is>
          <t>Sí</t>
        </is>
      </c>
      <c r="R1044" s="9">
        <f>IF(N1044="","",IF(Q1044="Sí",ROUND(N1044/1.18,2),N1044))</f>
        <v/>
      </c>
      <c r="S1044" s="7" t="inlineStr">
        <is>
          <t>2026-09-09</t>
        </is>
      </c>
      <c r="T1044" s="5" t="inlineStr">
        <is>
          <t>1 cotización de proveedores</t>
        </is>
      </c>
      <c r="AK1044" s="5" t="inlineStr">
        <is>
          <t>tipo: codo · material: HG · medida: 1/2"</t>
        </is>
      </c>
    </row>
    <row r="1045">
      <c r="A1045" s="7" t="inlineStr">
        <is>
          <t>MAT-32-086</t>
        </is>
      </c>
      <c r="B1045" s="7" t="inlineStr">
        <is>
          <t>Materiales</t>
        </is>
      </c>
      <c r="C1045" s="7" t="inlineStr">
        <is>
          <t>Tubería y conexiones</t>
        </is>
      </c>
      <c r="D1045" s="5" t="inlineStr">
        <is>
          <t>Codo de HG 1/4"</t>
        </is>
      </c>
      <c r="E1045" s="5" t="inlineStr">
        <is>
          <t>Pieza de conexión. El material manda el precio tanto como la medida</t>
        </is>
      </c>
      <c r="F1045" s="5" t="inlineStr">
        <is>
          <t>Material retirado en almacén</t>
        </is>
      </c>
      <c r="G1045" s="5" t="inlineStr">
        <is>
          <t>conexión, accesorio, fitting, codo, tee, niple, reducción</t>
        </is>
      </c>
      <c r="H1045" s="7" t="inlineStr">
        <is>
          <t>unidad</t>
        </is>
      </c>
      <c r="I1045" s="7" t="inlineStr">
        <is>
          <t>Instalaciones</t>
        </is>
      </c>
      <c r="J1045" s="7" t="inlineStr">
        <is>
          <t>estandar</t>
        </is>
      </c>
      <c r="K1045" s="7" t="inlineStr">
        <is>
          <t>importado</t>
        </is>
      </c>
      <c r="L1045" s="7" t="inlineStr">
        <is>
          <t>Verificado</t>
        </is>
      </c>
      <c r="M1045" s="8" t="n">
        <v>1</v>
      </c>
      <c r="N1045" s="9" t="n">
        <v>75</v>
      </c>
      <c r="O1045" s="9" t="n">
        <v>75</v>
      </c>
      <c r="P1045" s="9" t="n">
        <v>75</v>
      </c>
      <c r="Q1045" s="7" t="inlineStr">
        <is>
          <t>Sí</t>
        </is>
      </c>
      <c r="R1045" s="9">
        <f>IF(N1045="","",IF(Q1045="Sí",ROUND(N1045/1.18,2),N1045))</f>
        <v/>
      </c>
      <c r="S1045" s="7" t="inlineStr">
        <is>
          <t>2026-09-09</t>
        </is>
      </c>
      <c r="T1045" s="5" t="inlineStr">
        <is>
          <t>1 cotización de proveedores</t>
        </is>
      </c>
      <c r="AK1045" s="5" t="inlineStr">
        <is>
          <t>tipo: codo · material: HG · medida: 1/4"</t>
        </is>
      </c>
    </row>
    <row r="1046">
      <c r="A1046" s="7" t="inlineStr">
        <is>
          <t>MAT-32-087</t>
        </is>
      </c>
      <c r="B1046" s="7" t="inlineStr">
        <is>
          <t>Materiales</t>
        </is>
      </c>
      <c r="C1046" s="7" t="inlineStr">
        <is>
          <t>Tubería y conexiones</t>
        </is>
      </c>
      <c r="D1046" s="5" t="inlineStr">
        <is>
          <t>Codo de HG 1"</t>
        </is>
      </c>
      <c r="E1046" s="5" t="inlineStr">
        <is>
          <t>Pieza de conexión. El material manda el precio tanto como la medida</t>
        </is>
      </c>
      <c r="F1046" s="5" t="inlineStr">
        <is>
          <t>Material retirado en almacén</t>
        </is>
      </c>
      <c r="G1046" s="5" t="inlineStr">
        <is>
          <t>conexión, accesorio, fitting, codo, tee, niple, reducción</t>
        </is>
      </c>
      <c r="H1046" s="7" t="inlineStr">
        <is>
          <t>unidad</t>
        </is>
      </c>
      <c r="I1046" s="7" t="inlineStr">
        <is>
          <t>Instalaciones</t>
        </is>
      </c>
      <c r="J1046" s="7" t="inlineStr">
        <is>
          <t>estandar</t>
        </is>
      </c>
      <c r="K1046" s="7" t="inlineStr">
        <is>
          <t>importado</t>
        </is>
      </c>
      <c r="L1046" s="7" t="inlineStr">
        <is>
          <t>Verificado</t>
        </is>
      </c>
      <c r="M1046" s="8" t="n">
        <v>1</v>
      </c>
      <c r="N1046" s="9" t="n">
        <v>65</v>
      </c>
      <c r="O1046" s="9" t="n">
        <v>65</v>
      </c>
      <c r="P1046" s="9" t="n">
        <v>65</v>
      </c>
      <c r="Q1046" s="7" t="inlineStr">
        <is>
          <t>Sí</t>
        </is>
      </c>
      <c r="R1046" s="9">
        <f>IF(N1046="","",IF(Q1046="Sí",ROUND(N1046/1.18,2),N1046))</f>
        <v/>
      </c>
      <c r="S1046" s="7" t="inlineStr">
        <is>
          <t>2026-09-09</t>
        </is>
      </c>
      <c r="T1046" s="5" t="inlineStr">
        <is>
          <t>1 cotización de proveedores</t>
        </is>
      </c>
      <c r="AK1046" s="5" t="inlineStr">
        <is>
          <t>tipo: codo · material: HG · medida: 1"</t>
        </is>
      </c>
    </row>
    <row r="1047">
      <c r="A1047" s="7" t="inlineStr">
        <is>
          <t>MAT-32-088</t>
        </is>
      </c>
      <c r="B1047" s="7" t="inlineStr">
        <is>
          <t>Materiales</t>
        </is>
      </c>
      <c r="C1047" s="7" t="inlineStr">
        <is>
          <t>Tubería y conexiones</t>
        </is>
      </c>
      <c r="D1047" s="5" t="inlineStr">
        <is>
          <t>Codo de HG 2"</t>
        </is>
      </c>
      <c r="E1047" s="5" t="inlineStr">
        <is>
          <t>Pieza de conexión. El material manda el precio tanto como la medida</t>
        </is>
      </c>
      <c r="F1047" s="5" t="inlineStr">
        <is>
          <t>Material retirado en almacén</t>
        </is>
      </c>
      <c r="G1047" s="5" t="inlineStr">
        <is>
          <t>conexión, accesorio, fitting, codo, tee, niple, reducción</t>
        </is>
      </c>
      <c r="H1047" s="7" t="inlineStr">
        <is>
          <t>unidad</t>
        </is>
      </c>
      <c r="I1047" s="7" t="inlineStr">
        <is>
          <t>Instalaciones</t>
        </is>
      </c>
      <c r="J1047" s="7" t="inlineStr">
        <is>
          <t>estandar</t>
        </is>
      </c>
      <c r="K1047" s="7" t="inlineStr">
        <is>
          <t>importado</t>
        </is>
      </c>
      <c r="L1047" s="7" t="inlineStr">
        <is>
          <t>Verificado</t>
        </is>
      </c>
      <c r="M1047" s="8" t="n">
        <v>1</v>
      </c>
      <c r="N1047" s="9" t="n">
        <v>291</v>
      </c>
      <c r="O1047" s="9" t="n">
        <v>291</v>
      </c>
      <c r="P1047" s="9" t="n">
        <v>291</v>
      </c>
      <c r="Q1047" s="7" t="inlineStr">
        <is>
          <t>Sí</t>
        </is>
      </c>
      <c r="R1047" s="9">
        <f>IF(N1047="","",IF(Q1047="Sí",ROUND(N1047/1.18,2),N1047))</f>
        <v/>
      </c>
      <c r="S1047" s="7" t="inlineStr">
        <is>
          <t>2026-09-09</t>
        </is>
      </c>
      <c r="T1047" s="5" t="inlineStr">
        <is>
          <t>1 cotización de proveedores</t>
        </is>
      </c>
      <c r="AK1047" s="5" t="inlineStr">
        <is>
          <t>tipo: codo · material: HG · medida: 2"</t>
        </is>
      </c>
    </row>
    <row r="1048">
      <c r="A1048" s="7" t="inlineStr">
        <is>
          <t>MAT-32-089</t>
        </is>
      </c>
      <c r="B1048" s="7" t="inlineStr">
        <is>
          <t>Materiales</t>
        </is>
      </c>
      <c r="C1048" s="7" t="inlineStr">
        <is>
          <t>Tubería y conexiones</t>
        </is>
      </c>
      <c r="D1048" s="5" t="inlineStr">
        <is>
          <t>Codo de HG 3/4"</t>
        </is>
      </c>
      <c r="E1048" s="5" t="inlineStr">
        <is>
          <t>Pieza de conexión. El material manda el precio tanto como la medida</t>
        </is>
      </c>
      <c r="F1048" s="5" t="inlineStr">
        <is>
          <t>Material retirado en almacén</t>
        </is>
      </c>
      <c r="G1048" s="5" t="inlineStr">
        <is>
          <t>conexión, accesorio, fitting, codo, tee, niple, reducción</t>
        </is>
      </c>
      <c r="H1048" s="7" t="inlineStr">
        <is>
          <t>unidad</t>
        </is>
      </c>
      <c r="I1048" s="7" t="inlineStr">
        <is>
          <t>Instalaciones</t>
        </is>
      </c>
      <c r="J1048" s="7" t="inlineStr">
        <is>
          <t>estandar</t>
        </is>
      </c>
      <c r="K1048" s="7" t="inlineStr">
        <is>
          <t>importado</t>
        </is>
      </c>
      <c r="L1048" s="7" t="inlineStr">
        <is>
          <t>Verificado</t>
        </is>
      </c>
      <c r="M1048" s="8" t="n">
        <v>1</v>
      </c>
      <c r="N1048" s="9" t="n">
        <v>51</v>
      </c>
      <c r="O1048" s="9" t="n">
        <v>51</v>
      </c>
      <c r="P1048" s="9" t="n">
        <v>51</v>
      </c>
      <c r="Q1048" s="7" t="inlineStr">
        <is>
          <t>Sí</t>
        </is>
      </c>
      <c r="R1048" s="9">
        <f>IF(N1048="","",IF(Q1048="Sí",ROUND(N1048/1.18,2),N1048))</f>
        <v/>
      </c>
      <c r="S1048" s="7" t="inlineStr">
        <is>
          <t>2026-09-09</t>
        </is>
      </c>
      <c r="T1048" s="5" t="inlineStr">
        <is>
          <t>1 cotización de proveedores</t>
        </is>
      </c>
      <c r="AK1048" s="5" t="inlineStr">
        <is>
          <t>tipo: codo · material: HG · medida: 3/4"</t>
        </is>
      </c>
    </row>
    <row r="1049">
      <c r="A1049" s="7" t="inlineStr">
        <is>
          <t>MAT-32-090</t>
        </is>
      </c>
      <c r="B1049" s="7" t="inlineStr">
        <is>
          <t>Materiales</t>
        </is>
      </c>
      <c r="C1049" s="7" t="inlineStr">
        <is>
          <t>Tubería y conexiones</t>
        </is>
      </c>
      <c r="D1049" s="5" t="inlineStr">
        <is>
          <t>Codo de HG 3/8"</t>
        </is>
      </c>
      <c r="E1049" s="5" t="inlineStr">
        <is>
          <t>Pieza de conexión. El material manda el precio tanto como la medida</t>
        </is>
      </c>
      <c r="F1049" s="5" t="inlineStr">
        <is>
          <t>Material retirado en almacén</t>
        </is>
      </c>
      <c r="G1049" s="5" t="inlineStr">
        <is>
          <t>conexión, accesorio, fitting, codo, tee, niple, reducción</t>
        </is>
      </c>
      <c r="H1049" s="7" t="inlineStr">
        <is>
          <t>unidad</t>
        </is>
      </c>
      <c r="I1049" s="7" t="inlineStr">
        <is>
          <t>Instalaciones</t>
        </is>
      </c>
      <c r="J1049" s="7" t="inlineStr">
        <is>
          <t>estandar</t>
        </is>
      </c>
      <c r="K1049" s="7" t="inlineStr">
        <is>
          <t>importado</t>
        </is>
      </c>
      <c r="L1049" s="7" t="inlineStr">
        <is>
          <t>Verificado</t>
        </is>
      </c>
      <c r="M1049" s="8" t="n">
        <v>1</v>
      </c>
      <c r="N1049" s="9" t="n">
        <v>50</v>
      </c>
      <c r="O1049" s="9" t="n">
        <v>50</v>
      </c>
      <c r="P1049" s="9" t="n">
        <v>50</v>
      </c>
      <c r="Q1049" s="7" t="inlineStr">
        <is>
          <t>Sí</t>
        </is>
      </c>
      <c r="R1049" s="9">
        <f>IF(N1049="","",IF(Q1049="Sí",ROUND(N1049/1.18,2),N1049))</f>
        <v/>
      </c>
      <c r="S1049" s="7" t="inlineStr">
        <is>
          <t>2026-09-09</t>
        </is>
      </c>
      <c r="T1049" s="5" t="inlineStr">
        <is>
          <t>1 cotización de proveedores</t>
        </is>
      </c>
      <c r="AK1049" s="5" t="inlineStr">
        <is>
          <t>tipo: codo · material: HG · medida: 3/8"</t>
        </is>
      </c>
    </row>
    <row r="1050">
      <c r="A1050" s="7" t="inlineStr">
        <is>
          <t>MAT-32-091</t>
        </is>
      </c>
      <c r="B1050" s="7" t="inlineStr">
        <is>
          <t>Materiales</t>
        </is>
      </c>
      <c r="C1050" s="7" t="inlineStr">
        <is>
          <t>Tubería y conexiones</t>
        </is>
      </c>
      <c r="D1050" s="5" t="inlineStr">
        <is>
          <t>Codo de niquelado 1/2"</t>
        </is>
      </c>
      <c r="E1050" s="5" t="inlineStr">
        <is>
          <t>Pieza de conexión. El material manda el precio tanto como la medida</t>
        </is>
      </c>
      <c r="F1050" s="5" t="inlineStr">
        <is>
          <t>Material retirado en almacén</t>
        </is>
      </c>
      <c r="G1050" s="5" t="inlineStr">
        <is>
          <t>conexión, accesorio, fitting, codo, tee, niple, reducción</t>
        </is>
      </c>
      <c r="H1050" s="7" t="inlineStr">
        <is>
          <t>unidad</t>
        </is>
      </c>
      <c r="I1050" s="7" t="inlineStr">
        <is>
          <t>Instalaciones</t>
        </is>
      </c>
      <c r="J1050" s="7" t="inlineStr">
        <is>
          <t>estandar</t>
        </is>
      </c>
      <c r="K1050" s="7" t="inlineStr">
        <is>
          <t>importado</t>
        </is>
      </c>
      <c r="L1050" s="7" t="inlineStr">
        <is>
          <t>Verificado</t>
        </is>
      </c>
      <c r="M1050" s="8" t="n">
        <v>1</v>
      </c>
      <c r="N1050" s="9" t="n">
        <v>363</v>
      </c>
      <c r="O1050" s="9" t="n">
        <v>363</v>
      </c>
      <c r="P1050" s="9" t="n">
        <v>363</v>
      </c>
      <c r="Q1050" s="7" t="inlineStr">
        <is>
          <t>Sí</t>
        </is>
      </c>
      <c r="R1050" s="9">
        <f>IF(N1050="","",IF(Q1050="Sí",ROUND(N1050/1.18,2),N1050))</f>
        <v/>
      </c>
      <c r="S1050" s="7" t="inlineStr">
        <is>
          <t>2026-09-09</t>
        </is>
      </c>
      <c r="T1050" s="5" t="inlineStr">
        <is>
          <t>1 cotización de proveedores</t>
        </is>
      </c>
      <c r="AK1050" s="5" t="inlineStr">
        <is>
          <t>tipo: codo · material: niquelado · medida: 1/2"</t>
        </is>
      </c>
    </row>
    <row r="1051">
      <c r="A1051" s="7" t="inlineStr">
        <is>
          <t>MAT-32-092</t>
        </is>
      </c>
      <c r="B1051" s="7" t="inlineStr">
        <is>
          <t>Materiales</t>
        </is>
      </c>
      <c r="C1051" s="7" t="inlineStr">
        <is>
          <t>Tubería y conexiones</t>
        </is>
      </c>
      <c r="D1051" s="5" t="inlineStr">
        <is>
          <t>Codo niple de bronce 3/8"</t>
        </is>
      </c>
      <c r="E1051" s="5" t="inlineStr">
        <is>
          <t>Pieza de conexión. El material manda el precio tanto como la medida</t>
        </is>
      </c>
      <c r="F1051" s="5" t="inlineStr">
        <is>
          <t>Material retirado en almacén</t>
        </is>
      </c>
      <c r="G1051" s="5" t="inlineStr">
        <is>
          <t>conexión, accesorio, fitting, codo, tee, niple, reducción</t>
        </is>
      </c>
      <c r="H1051" s="7" t="inlineStr">
        <is>
          <t>unidad</t>
        </is>
      </c>
      <c r="I1051" s="7" t="inlineStr">
        <is>
          <t>Instalaciones</t>
        </is>
      </c>
      <c r="J1051" s="7" t="inlineStr">
        <is>
          <t>estandar</t>
        </is>
      </c>
      <c r="K1051" s="7" t="inlineStr">
        <is>
          <t>importado</t>
        </is>
      </c>
      <c r="L1051" s="7" t="inlineStr">
        <is>
          <t>Verificado</t>
        </is>
      </c>
      <c r="M1051" s="8" t="n">
        <v>1</v>
      </c>
      <c r="N1051" s="9" t="n">
        <v>179</v>
      </c>
      <c r="O1051" s="9" t="n">
        <v>179</v>
      </c>
      <c r="P1051" s="9" t="n">
        <v>179</v>
      </c>
      <c r="Q1051" s="7" t="inlineStr">
        <is>
          <t>Sí</t>
        </is>
      </c>
      <c r="R1051" s="9">
        <f>IF(N1051="","",IF(Q1051="Sí",ROUND(N1051/1.18,2),N1051))</f>
        <v/>
      </c>
      <c r="S1051" s="7" t="inlineStr">
        <is>
          <t>2026-09-09</t>
        </is>
      </c>
      <c r="T1051" s="5" t="inlineStr">
        <is>
          <t>1 cotización de proveedores</t>
        </is>
      </c>
      <c r="AK1051" s="5" t="inlineStr">
        <is>
          <t>tipo: codoniple · material: bronce · medida: 3/8"</t>
        </is>
      </c>
    </row>
    <row r="1052">
      <c r="A1052" s="7" t="inlineStr">
        <is>
          <t>MAT-32-093</t>
        </is>
      </c>
      <c r="B1052" s="7" t="inlineStr">
        <is>
          <t>Materiales</t>
        </is>
      </c>
      <c r="C1052" s="7" t="inlineStr">
        <is>
          <t>Tubería y conexiones</t>
        </is>
      </c>
      <c r="D1052" s="5" t="inlineStr">
        <is>
          <t>Codo niple de HG 1 1/2"</t>
        </is>
      </c>
      <c r="E1052" s="5" t="inlineStr">
        <is>
          <t>Pieza de conexión. El material manda el precio tanto como la medida</t>
        </is>
      </c>
      <c r="F1052" s="5" t="inlineStr">
        <is>
          <t>Material retirado en almacén</t>
        </is>
      </c>
      <c r="G1052" s="5" t="inlineStr">
        <is>
          <t>conexión, accesorio, fitting, codo, tee, niple, reducción</t>
        </is>
      </c>
      <c r="H1052" s="7" t="inlineStr">
        <is>
          <t>unidad</t>
        </is>
      </c>
      <c r="I1052" s="7" t="inlineStr">
        <is>
          <t>Instalaciones</t>
        </is>
      </c>
      <c r="J1052" s="7" t="inlineStr">
        <is>
          <t>estandar</t>
        </is>
      </c>
      <c r="K1052" s="7" t="inlineStr">
        <is>
          <t>importado</t>
        </is>
      </c>
      <c r="L1052" s="7" t="inlineStr">
        <is>
          <t>Verificado</t>
        </is>
      </c>
      <c r="M1052" s="8" t="n">
        <v>1</v>
      </c>
      <c r="N1052" s="9" t="n">
        <v>215</v>
      </c>
      <c r="O1052" s="9" t="n">
        <v>215</v>
      </c>
      <c r="P1052" s="9" t="n">
        <v>215</v>
      </c>
      <c r="Q1052" s="7" t="inlineStr">
        <is>
          <t>Sí</t>
        </is>
      </c>
      <c r="R1052" s="9">
        <f>IF(N1052="","",IF(Q1052="Sí",ROUND(N1052/1.18,2),N1052))</f>
        <v/>
      </c>
      <c r="S1052" s="7" t="inlineStr">
        <is>
          <t>2026-09-09</t>
        </is>
      </c>
      <c r="T1052" s="5" t="inlineStr">
        <is>
          <t>1 cotización de proveedores</t>
        </is>
      </c>
      <c r="AK1052" s="5" t="inlineStr">
        <is>
          <t>tipo: codoniple · material: HG · medida: 1 1/2"</t>
        </is>
      </c>
    </row>
    <row r="1053">
      <c r="A1053" s="7" t="inlineStr">
        <is>
          <t>MAT-32-094</t>
        </is>
      </c>
      <c r="B1053" s="7" t="inlineStr">
        <is>
          <t>Materiales</t>
        </is>
      </c>
      <c r="C1053" s="7" t="inlineStr">
        <is>
          <t>Tubería y conexiones</t>
        </is>
      </c>
      <c r="D1053" s="5" t="inlineStr">
        <is>
          <t>Codo niple de HG 1 1/4"</t>
        </is>
      </c>
      <c r="E1053" s="5" t="inlineStr">
        <is>
          <t>Pieza de conexión. El material manda el precio tanto como la medida</t>
        </is>
      </c>
      <c r="F1053" s="5" t="inlineStr">
        <is>
          <t>Material retirado en almacén</t>
        </is>
      </c>
      <c r="G1053" s="5" t="inlineStr">
        <is>
          <t>conexión, accesorio, fitting, codo, tee, niple, reducción</t>
        </is>
      </c>
      <c r="H1053" s="7" t="inlineStr">
        <is>
          <t>unidad</t>
        </is>
      </c>
      <c r="I1053" s="7" t="inlineStr">
        <is>
          <t>Instalaciones</t>
        </is>
      </c>
      <c r="J1053" s="7" t="inlineStr">
        <is>
          <t>estandar</t>
        </is>
      </c>
      <c r="K1053" s="7" t="inlineStr">
        <is>
          <t>importado</t>
        </is>
      </c>
      <c r="L1053" s="7" t="inlineStr">
        <is>
          <t>Verificado</t>
        </is>
      </c>
      <c r="M1053" s="8" t="n">
        <v>1</v>
      </c>
      <c r="N1053" s="9" t="n">
        <v>160</v>
      </c>
      <c r="O1053" s="9" t="n">
        <v>160</v>
      </c>
      <c r="P1053" s="9" t="n">
        <v>160</v>
      </c>
      <c r="Q1053" s="7" t="inlineStr">
        <is>
          <t>Sí</t>
        </is>
      </c>
      <c r="R1053" s="9">
        <f>IF(N1053="","",IF(Q1053="Sí",ROUND(N1053/1.18,2),N1053))</f>
        <v/>
      </c>
      <c r="S1053" s="7" t="inlineStr">
        <is>
          <t>2026-09-09</t>
        </is>
      </c>
      <c r="T1053" s="5" t="inlineStr">
        <is>
          <t>1 cotización de proveedores</t>
        </is>
      </c>
      <c r="AK1053" s="5" t="inlineStr">
        <is>
          <t>tipo: codoniple · material: HG · medida: 1 1/4"</t>
        </is>
      </c>
    </row>
    <row r="1054">
      <c r="A1054" s="7" t="inlineStr">
        <is>
          <t>MAT-32-095</t>
        </is>
      </c>
      <c r="B1054" s="7" t="inlineStr">
        <is>
          <t>Materiales</t>
        </is>
      </c>
      <c r="C1054" s="7" t="inlineStr">
        <is>
          <t>Tubería y conexiones</t>
        </is>
      </c>
      <c r="D1054" s="5" t="inlineStr">
        <is>
          <t>Codo niple de HG 1/2"</t>
        </is>
      </c>
      <c r="E1054" s="5" t="inlineStr">
        <is>
          <t>Pieza de conexión. El material manda el precio tanto como la medida</t>
        </is>
      </c>
      <c r="F1054" s="5" t="inlineStr">
        <is>
          <t>Material retirado en almacén</t>
        </is>
      </c>
      <c r="G1054" s="5" t="inlineStr">
        <is>
          <t>conexión, accesorio, fitting, codo, tee, niple, reducción</t>
        </is>
      </c>
      <c r="H1054" s="7" t="inlineStr">
        <is>
          <t>unidad</t>
        </is>
      </c>
      <c r="I1054" s="7" t="inlineStr">
        <is>
          <t>Instalaciones</t>
        </is>
      </c>
      <c r="J1054" s="7" t="inlineStr">
        <is>
          <t>estandar</t>
        </is>
      </c>
      <c r="K1054" s="7" t="inlineStr">
        <is>
          <t>importado</t>
        </is>
      </c>
      <c r="L1054" s="7" t="inlineStr">
        <is>
          <t>Verificado</t>
        </is>
      </c>
      <c r="M1054" s="8" t="n">
        <v>1</v>
      </c>
      <c r="N1054" s="9" t="n">
        <v>45</v>
      </c>
      <c r="O1054" s="9" t="n">
        <v>45</v>
      </c>
      <c r="P1054" s="9" t="n">
        <v>45</v>
      </c>
      <c r="Q1054" s="7" t="inlineStr">
        <is>
          <t>Sí</t>
        </is>
      </c>
      <c r="R1054" s="9">
        <f>IF(N1054="","",IF(Q1054="Sí",ROUND(N1054/1.18,2),N1054))</f>
        <v/>
      </c>
      <c r="S1054" s="7" t="inlineStr">
        <is>
          <t>2026-09-09</t>
        </is>
      </c>
      <c r="T1054" s="5" t="inlineStr">
        <is>
          <t>1 cotización de proveedores</t>
        </is>
      </c>
      <c r="AK1054" s="5" t="inlineStr">
        <is>
          <t>tipo: codoniple · material: HG · medida: 1/2"</t>
        </is>
      </c>
    </row>
    <row r="1055">
      <c r="A1055" s="7" t="inlineStr">
        <is>
          <t>MAT-32-096</t>
        </is>
      </c>
      <c r="B1055" s="7" t="inlineStr">
        <is>
          <t>Materiales</t>
        </is>
      </c>
      <c r="C1055" s="7" t="inlineStr">
        <is>
          <t>Tubería y conexiones</t>
        </is>
      </c>
      <c r="D1055" s="5" t="inlineStr">
        <is>
          <t>Codo niple de HG 1/4"</t>
        </is>
      </c>
      <c r="E1055" s="5" t="inlineStr">
        <is>
          <t>Pieza de conexión. El material manda el precio tanto como la medida</t>
        </is>
      </c>
      <c r="F1055" s="5" t="inlineStr">
        <is>
          <t>Material retirado en almacén</t>
        </is>
      </c>
      <c r="G1055" s="5" t="inlineStr">
        <is>
          <t>conexión, accesorio, fitting, codo, tee, niple, reducción</t>
        </is>
      </c>
      <c r="H1055" s="7" t="inlineStr">
        <is>
          <t>unidad</t>
        </is>
      </c>
      <c r="I1055" s="7" t="inlineStr">
        <is>
          <t>Instalaciones</t>
        </is>
      </c>
      <c r="J1055" s="7" t="inlineStr">
        <is>
          <t>estandar</t>
        </is>
      </c>
      <c r="K1055" s="7" t="inlineStr">
        <is>
          <t>importado</t>
        </is>
      </c>
      <c r="L1055" s="7" t="inlineStr">
        <is>
          <t>Verificado</t>
        </is>
      </c>
      <c r="M1055" s="8" t="n">
        <v>1</v>
      </c>
      <c r="N1055" s="9" t="n">
        <v>39</v>
      </c>
      <c r="O1055" s="9" t="n">
        <v>39</v>
      </c>
      <c r="P1055" s="9" t="n">
        <v>39</v>
      </c>
      <c r="Q1055" s="7" t="inlineStr">
        <is>
          <t>Sí</t>
        </is>
      </c>
      <c r="R1055" s="9">
        <f>IF(N1055="","",IF(Q1055="Sí",ROUND(N1055/1.18,2),N1055))</f>
        <v/>
      </c>
      <c r="S1055" s="7" t="inlineStr">
        <is>
          <t>2026-09-09</t>
        </is>
      </c>
      <c r="T1055" s="5" t="inlineStr">
        <is>
          <t>1 cotización de proveedores</t>
        </is>
      </c>
      <c r="AK1055" s="5" t="inlineStr">
        <is>
          <t>tipo: codoniple · material: HG · medida: 1/4"</t>
        </is>
      </c>
    </row>
    <row r="1056">
      <c r="A1056" s="7" t="inlineStr">
        <is>
          <t>MAT-32-097</t>
        </is>
      </c>
      <c r="B1056" s="7" t="inlineStr">
        <is>
          <t>Materiales</t>
        </is>
      </c>
      <c r="C1056" s="7" t="inlineStr">
        <is>
          <t>Tubería y conexiones</t>
        </is>
      </c>
      <c r="D1056" s="5" t="inlineStr">
        <is>
          <t>Codo niple de HG 1"</t>
        </is>
      </c>
      <c r="E1056" s="5" t="inlineStr">
        <is>
          <t>Pieza de conexión. El material manda el precio tanto como la medida</t>
        </is>
      </c>
      <c r="F1056" s="5" t="inlineStr">
        <is>
          <t>Material retirado en almacén</t>
        </is>
      </c>
      <c r="G1056" s="5" t="inlineStr">
        <is>
          <t>conexión, accesorio, fitting, codo, tee, niple, reducción</t>
        </is>
      </c>
      <c r="H1056" s="7" t="inlineStr">
        <is>
          <t>unidad</t>
        </is>
      </c>
      <c r="I1056" s="7" t="inlineStr">
        <is>
          <t>Instalaciones</t>
        </is>
      </c>
      <c r="J1056" s="7" t="inlineStr">
        <is>
          <t>estandar</t>
        </is>
      </c>
      <c r="K1056" s="7" t="inlineStr">
        <is>
          <t>importado</t>
        </is>
      </c>
      <c r="L1056" s="7" t="inlineStr">
        <is>
          <t>Verificado</t>
        </is>
      </c>
      <c r="M1056" s="8" t="n">
        <v>1</v>
      </c>
      <c r="N1056" s="9" t="n">
        <v>149</v>
      </c>
      <c r="O1056" s="9" t="n">
        <v>149</v>
      </c>
      <c r="P1056" s="9" t="n">
        <v>149</v>
      </c>
      <c r="Q1056" s="7" t="inlineStr">
        <is>
          <t>Sí</t>
        </is>
      </c>
      <c r="R1056" s="9">
        <f>IF(N1056="","",IF(Q1056="Sí",ROUND(N1056/1.18,2),N1056))</f>
        <v/>
      </c>
      <c r="S1056" s="7" t="inlineStr">
        <is>
          <t>2026-09-09</t>
        </is>
      </c>
      <c r="T1056" s="5" t="inlineStr">
        <is>
          <t>1 cotización de proveedores</t>
        </is>
      </c>
      <c r="AK1056" s="5" t="inlineStr">
        <is>
          <t>tipo: codoniple · material: HG · medida: 1"</t>
        </is>
      </c>
    </row>
    <row r="1057">
      <c r="A1057" s="7" t="inlineStr">
        <is>
          <t>MAT-32-098</t>
        </is>
      </c>
      <c r="B1057" s="7" t="inlineStr">
        <is>
          <t>Materiales</t>
        </is>
      </c>
      <c r="C1057" s="7" t="inlineStr">
        <is>
          <t>Tubería y conexiones</t>
        </is>
      </c>
      <c r="D1057" s="5" t="inlineStr">
        <is>
          <t>Codo niple de HG 2"</t>
        </is>
      </c>
      <c r="E1057" s="5" t="inlineStr">
        <is>
          <t>Pieza de conexión. El material manda el precio tanto como la medida</t>
        </is>
      </c>
      <c r="F1057" s="5" t="inlineStr">
        <is>
          <t>Material retirado en almacén</t>
        </is>
      </c>
      <c r="G1057" s="5" t="inlineStr">
        <is>
          <t>conexión, accesorio, fitting, codo, tee, niple, reducción</t>
        </is>
      </c>
      <c r="H1057" s="7" t="inlineStr">
        <is>
          <t>unidad</t>
        </is>
      </c>
      <c r="I1057" s="7" t="inlineStr">
        <is>
          <t>Instalaciones</t>
        </is>
      </c>
      <c r="J1057" s="7" t="inlineStr">
        <is>
          <t>estandar</t>
        </is>
      </c>
      <c r="K1057" s="7" t="inlineStr">
        <is>
          <t>importado</t>
        </is>
      </c>
      <c r="L1057" s="7" t="inlineStr">
        <is>
          <t>Verificado</t>
        </is>
      </c>
      <c r="M1057" s="8" t="n">
        <v>1</v>
      </c>
      <c r="N1057" s="9" t="n">
        <v>266</v>
      </c>
      <c r="O1057" s="9" t="n">
        <v>266</v>
      </c>
      <c r="P1057" s="9" t="n">
        <v>266</v>
      </c>
      <c r="Q1057" s="7" t="inlineStr">
        <is>
          <t>Sí</t>
        </is>
      </c>
      <c r="R1057" s="9">
        <f>IF(N1057="","",IF(Q1057="Sí",ROUND(N1057/1.18,2),N1057))</f>
        <v/>
      </c>
      <c r="S1057" s="7" t="inlineStr">
        <is>
          <t>2026-09-09</t>
        </is>
      </c>
      <c r="T1057" s="5" t="inlineStr">
        <is>
          <t>1 cotización de proveedores</t>
        </is>
      </c>
      <c r="AK1057" s="5" t="inlineStr">
        <is>
          <t>tipo: codoniple · material: HG · medida: 2"</t>
        </is>
      </c>
    </row>
    <row r="1058">
      <c r="A1058" s="7" t="inlineStr">
        <is>
          <t>MAT-32-099</t>
        </is>
      </c>
      <c r="B1058" s="7" t="inlineStr">
        <is>
          <t>Materiales</t>
        </is>
      </c>
      <c r="C1058" s="7" t="inlineStr">
        <is>
          <t>Tubería y conexiones</t>
        </is>
      </c>
      <c r="D1058" s="5" t="inlineStr">
        <is>
          <t>Codo niple de HG 3/4"</t>
        </is>
      </c>
      <c r="E1058" s="5" t="inlineStr">
        <is>
          <t>Pieza de conexión. El material manda el precio tanto como la medida</t>
        </is>
      </c>
      <c r="F1058" s="5" t="inlineStr">
        <is>
          <t>Material retirado en almacén</t>
        </is>
      </c>
      <c r="G1058" s="5" t="inlineStr">
        <is>
          <t>conexión, accesorio, fitting, codo, tee, niple, reducción</t>
        </is>
      </c>
      <c r="H1058" s="7" t="inlineStr">
        <is>
          <t>unidad</t>
        </is>
      </c>
      <c r="I1058" s="7" t="inlineStr">
        <is>
          <t>Instalaciones</t>
        </is>
      </c>
      <c r="J1058" s="7" t="inlineStr">
        <is>
          <t>estandar</t>
        </is>
      </c>
      <c r="K1058" s="7" t="inlineStr">
        <is>
          <t>importado</t>
        </is>
      </c>
      <c r="L1058" s="7" t="inlineStr">
        <is>
          <t>Verificado</t>
        </is>
      </c>
      <c r="M1058" s="8" t="n">
        <v>1</v>
      </c>
      <c r="N1058" s="9" t="n">
        <v>92</v>
      </c>
      <c r="O1058" s="9" t="n">
        <v>92</v>
      </c>
      <c r="P1058" s="9" t="n">
        <v>92</v>
      </c>
      <c r="Q1058" s="7" t="inlineStr">
        <is>
          <t>Sí</t>
        </is>
      </c>
      <c r="R1058" s="9">
        <f>IF(N1058="","",IF(Q1058="Sí",ROUND(N1058/1.18,2),N1058))</f>
        <v/>
      </c>
      <c r="S1058" s="7" t="inlineStr">
        <is>
          <t>2026-09-09</t>
        </is>
      </c>
      <c r="T1058" s="5" t="inlineStr">
        <is>
          <t>1 cotización de proveedores</t>
        </is>
      </c>
      <c r="AK1058" s="5" t="inlineStr">
        <is>
          <t>tipo: codoniple · material: HG · medida: 3/4"</t>
        </is>
      </c>
    </row>
    <row r="1059">
      <c r="A1059" s="7" t="inlineStr">
        <is>
          <t>MAT-32-100</t>
        </is>
      </c>
      <c r="B1059" s="7" t="inlineStr">
        <is>
          <t>Materiales</t>
        </is>
      </c>
      <c r="C1059" s="7" t="inlineStr">
        <is>
          <t>Tubería y conexiones</t>
        </is>
      </c>
      <c r="D1059" s="5" t="inlineStr">
        <is>
          <t>Codo niple de niquelado 1/2"</t>
        </is>
      </c>
      <c r="E1059" s="5" t="inlineStr">
        <is>
          <t>Pieza de conexión. El material manda el precio tanto como la medida</t>
        </is>
      </c>
      <c r="F1059" s="5" t="inlineStr">
        <is>
          <t>Material retirado en almacén</t>
        </is>
      </c>
      <c r="G1059" s="5" t="inlineStr">
        <is>
          <t>conexión, accesorio, fitting, codo, tee, niple, reducción</t>
        </is>
      </c>
      <c r="H1059" s="7" t="inlineStr">
        <is>
          <t>unidad</t>
        </is>
      </c>
      <c r="I1059" s="7" t="inlineStr">
        <is>
          <t>Instalaciones</t>
        </is>
      </c>
      <c r="J1059" s="7" t="inlineStr">
        <is>
          <t>estandar</t>
        </is>
      </c>
      <c r="K1059" s="7" t="inlineStr">
        <is>
          <t>importado</t>
        </is>
      </c>
      <c r="L1059" s="7" t="inlineStr">
        <is>
          <t>Verificado</t>
        </is>
      </c>
      <c r="M1059" s="8" t="n">
        <v>1</v>
      </c>
      <c r="N1059" s="9" t="n">
        <v>333</v>
      </c>
      <c r="O1059" s="9" t="n">
        <v>333</v>
      </c>
      <c r="P1059" s="9" t="n">
        <v>333</v>
      </c>
      <c r="Q1059" s="7" t="inlineStr">
        <is>
          <t>Sí</t>
        </is>
      </c>
      <c r="R1059" s="9">
        <f>IF(N1059="","",IF(Q1059="Sí",ROUND(N1059/1.18,2),N1059))</f>
        <v/>
      </c>
      <c r="S1059" s="7" t="inlineStr">
        <is>
          <t>2026-09-09</t>
        </is>
      </c>
      <c r="T1059" s="5" t="inlineStr">
        <is>
          <t>1 cotización de proveedores</t>
        </is>
      </c>
      <c r="AK1059" s="5" t="inlineStr">
        <is>
          <t>tipo: codoniple · material: niquelado · medida: 1/2"</t>
        </is>
      </c>
    </row>
    <row r="1060">
      <c r="A1060" s="7" t="inlineStr">
        <is>
          <t>MAT-32-101</t>
        </is>
      </c>
      <c r="B1060" s="7" t="inlineStr">
        <is>
          <t>Materiales</t>
        </is>
      </c>
      <c r="C1060" s="7" t="inlineStr">
        <is>
          <t>Tubería y conexiones</t>
        </is>
      </c>
      <c r="D1060" s="5" t="inlineStr">
        <is>
          <t>Coupling de HG 1 1/2"</t>
        </is>
      </c>
      <c r="E1060" s="5" t="inlineStr">
        <is>
          <t>Pieza de conexión. El material manda el precio tanto como la medida</t>
        </is>
      </c>
      <c r="F1060" s="5" t="inlineStr">
        <is>
          <t>Material retirado en almacén</t>
        </is>
      </c>
      <c r="G1060" s="5" t="inlineStr">
        <is>
          <t>conexión, accesorio, fitting, codo, tee, niple, reducción</t>
        </is>
      </c>
      <c r="H1060" s="7" t="inlineStr">
        <is>
          <t>unidad</t>
        </is>
      </c>
      <c r="I1060" s="7" t="inlineStr">
        <is>
          <t>Instalaciones</t>
        </is>
      </c>
      <c r="J1060" s="7" t="inlineStr">
        <is>
          <t>estandar</t>
        </is>
      </c>
      <c r="K1060" s="7" t="inlineStr">
        <is>
          <t>importado</t>
        </is>
      </c>
      <c r="L1060" s="7" t="inlineStr">
        <is>
          <t>Verificado</t>
        </is>
      </c>
      <c r="M1060" s="8" t="n">
        <v>1</v>
      </c>
      <c r="N1060" s="9" t="n">
        <v>199</v>
      </c>
      <c r="O1060" s="9" t="n">
        <v>199</v>
      </c>
      <c r="P1060" s="9" t="n">
        <v>199</v>
      </c>
      <c r="Q1060" s="7" t="inlineStr">
        <is>
          <t>Sí</t>
        </is>
      </c>
      <c r="R1060" s="9">
        <f>IF(N1060="","",IF(Q1060="Sí",ROUND(N1060/1.18,2),N1060))</f>
        <v/>
      </c>
      <c r="S1060" s="7" t="inlineStr">
        <is>
          <t>2026-09-09</t>
        </is>
      </c>
      <c r="T1060" s="5" t="inlineStr">
        <is>
          <t>1 cotización de proveedores</t>
        </is>
      </c>
      <c r="AK1060" s="5" t="inlineStr">
        <is>
          <t>tipo: coupling · material: HG · medida: 1 1/2"</t>
        </is>
      </c>
    </row>
    <row r="1061">
      <c r="A1061" s="7" t="inlineStr">
        <is>
          <t>MAT-32-102</t>
        </is>
      </c>
      <c r="B1061" s="7" t="inlineStr">
        <is>
          <t>Materiales</t>
        </is>
      </c>
      <c r="C1061" s="7" t="inlineStr">
        <is>
          <t>Tubería y conexiones</t>
        </is>
      </c>
      <c r="D1061" s="5" t="inlineStr">
        <is>
          <t>Coupling de HG 1 1/4"</t>
        </is>
      </c>
      <c r="E1061" s="5" t="inlineStr">
        <is>
          <t>Pieza de conexión. El material manda el precio tanto como la medida</t>
        </is>
      </c>
      <c r="F1061" s="5" t="inlineStr">
        <is>
          <t>Material retirado en almacén</t>
        </is>
      </c>
      <c r="G1061" s="5" t="inlineStr">
        <is>
          <t>conexión, accesorio, fitting, codo, tee, niple, reducción</t>
        </is>
      </c>
      <c r="H1061" s="7" t="inlineStr">
        <is>
          <t>unidad</t>
        </is>
      </c>
      <c r="I1061" s="7" t="inlineStr">
        <is>
          <t>Instalaciones</t>
        </is>
      </c>
      <c r="J1061" s="7" t="inlineStr">
        <is>
          <t>estandar</t>
        </is>
      </c>
      <c r="K1061" s="7" t="inlineStr">
        <is>
          <t>importado</t>
        </is>
      </c>
      <c r="L1061" s="7" t="inlineStr">
        <is>
          <t>Verificado</t>
        </is>
      </c>
      <c r="M1061" s="8" t="n">
        <v>1</v>
      </c>
      <c r="N1061" s="9" t="n">
        <v>141</v>
      </c>
      <c r="O1061" s="9" t="n">
        <v>141</v>
      </c>
      <c r="P1061" s="9" t="n">
        <v>141</v>
      </c>
      <c r="Q1061" s="7" t="inlineStr">
        <is>
          <t>Sí</t>
        </is>
      </c>
      <c r="R1061" s="9">
        <f>IF(N1061="","",IF(Q1061="Sí",ROUND(N1061/1.18,2),N1061))</f>
        <v/>
      </c>
      <c r="S1061" s="7" t="inlineStr">
        <is>
          <t>2026-09-09</t>
        </is>
      </c>
      <c r="T1061" s="5" t="inlineStr">
        <is>
          <t>1 cotización de proveedores</t>
        </is>
      </c>
      <c r="AK1061" s="5" t="inlineStr">
        <is>
          <t>tipo: coupling · material: HG · medida: 1 1/4"</t>
        </is>
      </c>
    </row>
    <row r="1062">
      <c r="A1062" s="7" t="inlineStr">
        <is>
          <t>MAT-32-103</t>
        </is>
      </c>
      <c r="B1062" s="7" t="inlineStr">
        <is>
          <t>Materiales</t>
        </is>
      </c>
      <c r="C1062" s="7" t="inlineStr">
        <is>
          <t>Tubería y conexiones</t>
        </is>
      </c>
      <c r="D1062" s="5" t="inlineStr">
        <is>
          <t>Coupling de HG 1/2"</t>
        </is>
      </c>
      <c r="E1062" s="5" t="inlineStr">
        <is>
          <t>Pieza de conexión. El material manda el precio tanto como la medida</t>
        </is>
      </c>
      <c r="F1062" s="5" t="inlineStr">
        <is>
          <t>Material retirado en almacén</t>
        </is>
      </c>
      <c r="G1062" s="5" t="inlineStr">
        <is>
          <t>conexión, accesorio, fitting, codo, tee, niple, reducción</t>
        </is>
      </c>
      <c r="H1062" s="7" t="inlineStr">
        <is>
          <t>unidad</t>
        </is>
      </c>
      <c r="I1062" s="7" t="inlineStr">
        <is>
          <t>Instalaciones</t>
        </is>
      </c>
      <c r="J1062" s="7" t="inlineStr">
        <is>
          <t>estandar</t>
        </is>
      </c>
      <c r="K1062" s="7" t="inlineStr">
        <is>
          <t>importado</t>
        </is>
      </c>
      <c r="L1062" s="7" t="inlineStr">
        <is>
          <t>Verificado</t>
        </is>
      </c>
      <c r="M1062" s="8" t="n">
        <v>1</v>
      </c>
      <c r="N1062" s="9" t="n">
        <v>25</v>
      </c>
      <c r="O1062" s="9" t="n">
        <v>25</v>
      </c>
      <c r="P1062" s="9" t="n">
        <v>25</v>
      </c>
      <c r="Q1062" s="7" t="inlineStr">
        <is>
          <t>Sí</t>
        </is>
      </c>
      <c r="R1062" s="9">
        <f>IF(N1062="","",IF(Q1062="Sí",ROUND(N1062/1.18,2),N1062))</f>
        <v/>
      </c>
      <c r="S1062" s="7" t="inlineStr">
        <is>
          <t>2026-09-09</t>
        </is>
      </c>
      <c r="T1062" s="5" t="inlineStr">
        <is>
          <t>1 cotización de proveedores</t>
        </is>
      </c>
      <c r="AK1062" s="5" t="inlineStr">
        <is>
          <t>tipo: coupling · material: HG · medida: 1/2"</t>
        </is>
      </c>
    </row>
    <row r="1063">
      <c r="A1063" s="7" t="inlineStr">
        <is>
          <t>MAT-32-104</t>
        </is>
      </c>
      <c r="B1063" s="7" t="inlineStr">
        <is>
          <t>Materiales</t>
        </is>
      </c>
      <c r="C1063" s="7" t="inlineStr">
        <is>
          <t>Tubería y conexiones</t>
        </is>
      </c>
      <c r="D1063" s="5" t="inlineStr">
        <is>
          <t>Coupling de HG 1"</t>
        </is>
      </c>
      <c r="E1063" s="5" t="inlineStr">
        <is>
          <t>Pieza de conexión. El material manda el precio tanto como la medida</t>
        </is>
      </c>
      <c r="F1063" s="5" t="inlineStr">
        <is>
          <t>Material retirado en almacén</t>
        </is>
      </c>
      <c r="G1063" s="5" t="inlineStr">
        <is>
          <t>conexión, accesorio, fitting, codo, tee, niple, reducción</t>
        </is>
      </c>
      <c r="H1063" s="7" t="inlineStr">
        <is>
          <t>unidad</t>
        </is>
      </c>
      <c r="I1063" s="7" t="inlineStr">
        <is>
          <t>Instalaciones</t>
        </is>
      </c>
      <c r="J1063" s="7" t="inlineStr">
        <is>
          <t>estandar</t>
        </is>
      </c>
      <c r="K1063" s="7" t="inlineStr">
        <is>
          <t>importado</t>
        </is>
      </c>
      <c r="L1063" s="7" t="inlineStr">
        <is>
          <t>Verificado</t>
        </is>
      </c>
      <c r="M1063" s="8" t="n">
        <v>1</v>
      </c>
      <c r="N1063" s="9" t="n">
        <v>65</v>
      </c>
      <c r="O1063" s="9" t="n">
        <v>65</v>
      </c>
      <c r="P1063" s="9" t="n">
        <v>65</v>
      </c>
      <c r="Q1063" s="7" t="inlineStr">
        <is>
          <t>Sí</t>
        </is>
      </c>
      <c r="R1063" s="9">
        <f>IF(N1063="","",IF(Q1063="Sí",ROUND(N1063/1.18,2),N1063))</f>
        <v/>
      </c>
      <c r="S1063" s="7" t="inlineStr">
        <is>
          <t>2026-09-09</t>
        </is>
      </c>
      <c r="T1063" s="5" t="inlineStr">
        <is>
          <t>1 cotización de proveedores</t>
        </is>
      </c>
      <c r="AK1063" s="5" t="inlineStr">
        <is>
          <t>tipo: coupling · material: HG · medida: 1"</t>
        </is>
      </c>
    </row>
    <row r="1064">
      <c r="A1064" s="7" t="inlineStr">
        <is>
          <t>MAT-32-105</t>
        </is>
      </c>
      <c r="B1064" s="7" t="inlineStr">
        <is>
          <t>Materiales</t>
        </is>
      </c>
      <c r="C1064" s="7" t="inlineStr">
        <is>
          <t>Tubería y conexiones</t>
        </is>
      </c>
      <c r="D1064" s="5" t="inlineStr">
        <is>
          <t>Coupling de HG 2"</t>
        </is>
      </c>
      <c r="E1064" s="5" t="inlineStr">
        <is>
          <t>Pieza de conexión. El material manda el precio tanto como la medida</t>
        </is>
      </c>
      <c r="F1064" s="5" t="inlineStr">
        <is>
          <t>Material retirado en almacén</t>
        </is>
      </c>
      <c r="G1064" s="5" t="inlineStr">
        <is>
          <t>conexión, accesorio, fitting, codo, tee, niple, reducción</t>
        </is>
      </c>
      <c r="H1064" s="7" t="inlineStr">
        <is>
          <t>unidad</t>
        </is>
      </c>
      <c r="I1064" s="7" t="inlineStr">
        <is>
          <t>Instalaciones</t>
        </is>
      </c>
      <c r="J1064" s="7" t="inlineStr">
        <is>
          <t>estandar</t>
        </is>
      </c>
      <c r="K1064" s="7" t="inlineStr">
        <is>
          <t>importado</t>
        </is>
      </c>
      <c r="L1064" s="7" t="inlineStr">
        <is>
          <t>Verificado</t>
        </is>
      </c>
      <c r="M1064" s="8" t="n">
        <v>1</v>
      </c>
      <c r="N1064" s="9" t="n">
        <v>237</v>
      </c>
      <c r="O1064" s="9" t="n">
        <v>237</v>
      </c>
      <c r="P1064" s="9" t="n">
        <v>237</v>
      </c>
      <c r="Q1064" s="7" t="inlineStr">
        <is>
          <t>Sí</t>
        </is>
      </c>
      <c r="R1064" s="9">
        <f>IF(N1064="","",IF(Q1064="Sí",ROUND(N1064/1.18,2),N1064))</f>
        <v/>
      </c>
      <c r="S1064" s="7" t="inlineStr">
        <is>
          <t>2026-09-09</t>
        </is>
      </c>
      <c r="T1064" s="5" t="inlineStr">
        <is>
          <t>1 cotización de proveedores</t>
        </is>
      </c>
      <c r="AK1064" s="5" t="inlineStr">
        <is>
          <t>tipo: coupling · material: HG · medida: 2"</t>
        </is>
      </c>
    </row>
    <row r="1065">
      <c r="A1065" s="7" t="inlineStr">
        <is>
          <t>MAT-32-106</t>
        </is>
      </c>
      <c r="B1065" s="7" t="inlineStr">
        <is>
          <t>Materiales</t>
        </is>
      </c>
      <c r="C1065" s="7" t="inlineStr">
        <is>
          <t>Tubería y conexiones</t>
        </is>
      </c>
      <c r="D1065" s="5" t="inlineStr">
        <is>
          <t>Coupling de HG 3/4"</t>
        </is>
      </c>
      <c r="E1065" s="5" t="inlineStr">
        <is>
          <t>Pieza de conexión. El material manda el precio tanto como la medida</t>
        </is>
      </c>
      <c r="F1065" s="5" t="inlineStr">
        <is>
          <t>Material retirado en almacén</t>
        </is>
      </c>
      <c r="G1065" s="5" t="inlineStr">
        <is>
          <t>conexión, accesorio, fitting, codo, tee, niple, reducción</t>
        </is>
      </c>
      <c r="H1065" s="7" t="inlineStr">
        <is>
          <t>unidad</t>
        </is>
      </c>
      <c r="I1065" s="7" t="inlineStr">
        <is>
          <t>Instalaciones</t>
        </is>
      </c>
      <c r="J1065" s="7" t="inlineStr">
        <is>
          <t>estandar</t>
        </is>
      </c>
      <c r="K1065" s="7" t="inlineStr">
        <is>
          <t>importado</t>
        </is>
      </c>
      <c r="L1065" s="7" t="inlineStr">
        <is>
          <t>Verificado</t>
        </is>
      </c>
      <c r="M1065" s="8" t="n">
        <v>1</v>
      </c>
      <c r="N1065" s="9" t="n">
        <v>35</v>
      </c>
      <c r="O1065" s="9" t="n">
        <v>35</v>
      </c>
      <c r="P1065" s="9" t="n">
        <v>35</v>
      </c>
      <c r="Q1065" s="7" t="inlineStr">
        <is>
          <t>Sí</t>
        </is>
      </c>
      <c r="R1065" s="9">
        <f>IF(N1065="","",IF(Q1065="Sí",ROUND(N1065/1.18,2),N1065))</f>
        <v/>
      </c>
      <c r="S1065" s="7" t="inlineStr">
        <is>
          <t>2026-09-09</t>
        </is>
      </c>
      <c r="T1065" s="5" t="inlineStr">
        <is>
          <t>1 cotización de proveedores</t>
        </is>
      </c>
      <c r="AK1065" s="5" t="inlineStr">
        <is>
          <t>tipo: coupling · material: HG · medida: 3/4"</t>
        </is>
      </c>
    </row>
    <row r="1066">
      <c r="A1066" s="7" t="inlineStr">
        <is>
          <t>MAT-32-107</t>
        </is>
      </c>
      <c r="B1066" s="7" t="inlineStr">
        <is>
          <t>Materiales</t>
        </is>
      </c>
      <c r="C1066" s="7" t="inlineStr">
        <is>
          <t>Tubería y conexiones</t>
        </is>
      </c>
      <c r="D1066" s="5" t="inlineStr">
        <is>
          <t>Coupling de HG 3/8"</t>
        </is>
      </c>
      <c r="E1066" s="5" t="inlineStr">
        <is>
          <t>Pieza de conexión. El material manda el precio tanto como la medida</t>
        </is>
      </c>
      <c r="F1066" s="5" t="inlineStr">
        <is>
          <t>Material retirado en almacén</t>
        </is>
      </c>
      <c r="G1066" s="5" t="inlineStr">
        <is>
          <t>conexión, accesorio, fitting, codo, tee, niple, reducción</t>
        </is>
      </c>
      <c r="H1066" s="7" t="inlineStr">
        <is>
          <t>unidad</t>
        </is>
      </c>
      <c r="I1066" s="7" t="inlineStr">
        <is>
          <t>Instalaciones</t>
        </is>
      </c>
      <c r="J1066" s="7" t="inlineStr">
        <is>
          <t>estandar</t>
        </is>
      </c>
      <c r="K1066" s="7" t="inlineStr">
        <is>
          <t>importado</t>
        </is>
      </c>
      <c r="L1066" s="7" t="inlineStr">
        <is>
          <t>Verificado</t>
        </is>
      </c>
      <c r="M1066" s="8" t="n">
        <v>1</v>
      </c>
      <c r="N1066" s="9" t="n">
        <v>42</v>
      </c>
      <c r="O1066" s="9" t="n">
        <v>42</v>
      </c>
      <c r="P1066" s="9" t="n">
        <v>42</v>
      </c>
      <c r="Q1066" s="7" t="inlineStr">
        <is>
          <t>Sí</t>
        </is>
      </c>
      <c r="R1066" s="9">
        <f>IF(N1066="","",IF(Q1066="Sí",ROUND(N1066/1.18,2),N1066))</f>
        <v/>
      </c>
      <c r="S1066" s="7" t="inlineStr">
        <is>
          <t>2026-09-09</t>
        </is>
      </c>
      <c r="T1066" s="5" t="inlineStr">
        <is>
          <t>1 cotización de proveedores</t>
        </is>
      </c>
      <c r="AK1066" s="5" t="inlineStr">
        <is>
          <t>tipo: coupling · material: HG · medida: 3/8"</t>
        </is>
      </c>
    </row>
    <row r="1067">
      <c r="A1067" s="7" t="inlineStr">
        <is>
          <t>MAT-32-108</t>
        </is>
      </c>
      <c r="B1067" s="7" t="inlineStr">
        <is>
          <t>Materiales</t>
        </is>
      </c>
      <c r="C1067" s="7" t="inlineStr">
        <is>
          <t>Tubería y conexiones</t>
        </is>
      </c>
      <c r="D1067" s="5" t="inlineStr">
        <is>
          <t>Coupling de niquelado 1/2"</t>
        </is>
      </c>
      <c r="E1067" s="5" t="inlineStr">
        <is>
          <t>Pieza de conexión. El material manda el precio tanto como la medida</t>
        </is>
      </c>
      <c r="F1067" s="5" t="inlineStr">
        <is>
          <t>Material retirado en almacén</t>
        </is>
      </c>
      <c r="G1067" s="5" t="inlineStr">
        <is>
          <t>conexión, accesorio, fitting, codo, tee, niple, reducción</t>
        </is>
      </c>
      <c r="H1067" s="7" t="inlineStr">
        <is>
          <t>unidad</t>
        </is>
      </c>
      <c r="I1067" s="7" t="inlineStr">
        <is>
          <t>Instalaciones</t>
        </is>
      </c>
      <c r="J1067" s="7" t="inlineStr">
        <is>
          <t>estandar</t>
        </is>
      </c>
      <c r="K1067" s="7" t="inlineStr">
        <is>
          <t>importado</t>
        </is>
      </c>
      <c r="L1067" s="7" t="inlineStr">
        <is>
          <t>Verificado</t>
        </is>
      </c>
      <c r="M1067" s="8" t="n">
        <v>1</v>
      </c>
      <c r="N1067" s="9" t="n">
        <v>247</v>
      </c>
      <c r="O1067" s="9" t="n">
        <v>247</v>
      </c>
      <c r="P1067" s="9" t="n">
        <v>247</v>
      </c>
      <c r="Q1067" s="7" t="inlineStr">
        <is>
          <t>Sí</t>
        </is>
      </c>
      <c r="R1067" s="9">
        <f>IF(N1067="","",IF(Q1067="Sí",ROUND(N1067/1.18,2),N1067))</f>
        <v/>
      </c>
      <c r="S1067" s="7" t="inlineStr">
        <is>
          <t>2026-09-09</t>
        </is>
      </c>
      <c r="T1067" s="5" t="inlineStr">
        <is>
          <t>1 cotización de proveedores</t>
        </is>
      </c>
      <c r="AK1067" s="5" t="inlineStr">
        <is>
          <t>tipo: coupling · material: niquelado · medida: 1/2"</t>
        </is>
      </c>
    </row>
    <row r="1068">
      <c r="A1068" s="7" t="inlineStr">
        <is>
          <t>MAT-32-109</t>
        </is>
      </c>
      <c r="B1068" s="7" t="inlineStr">
        <is>
          <t>Materiales</t>
        </is>
      </c>
      <c r="C1068" s="7" t="inlineStr">
        <is>
          <t>Tubería y conexiones</t>
        </is>
      </c>
      <c r="D1068" s="5" t="inlineStr">
        <is>
          <t>Coupling de PPR 25 mm</t>
        </is>
      </c>
      <c r="E1068" s="5" t="inlineStr">
        <is>
          <t>Pieza de conexión. El material manda el precio tanto como la medida</t>
        </is>
      </c>
      <c r="F1068" s="5" t="inlineStr">
        <is>
          <t>Material retirado en almacén</t>
        </is>
      </c>
      <c r="G1068" s="5" t="inlineStr">
        <is>
          <t>conexión, accesorio, fitting, codo, tee, niple, reducción</t>
        </is>
      </c>
      <c r="H1068" s="7" t="inlineStr">
        <is>
          <t>unidad</t>
        </is>
      </c>
      <c r="I1068" s="7" t="inlineStr">
        <is>
          <t>Instalaciones</t>
        </is>
      </c>
      <c r="J1068" s="7" t="inlineStr">
        <is>
          <t>estandar</t>
        </is>
      </c>
      <c r="K1068" s="7" t="inlineStr">
        <is>
          <t>importado</t>
        </is>
      </c>
      <c r="L1068" s="7" t="inlineStr">
        <is>
          <t>Verificado</t>
        </is>
      </c>
      <c r="M1068" s="8" t="n">
        <v>1</v>
      </c>
      <c r="N1068" s="9" t="n">
        <v>40</v>
      </c>
      <c r="O1068" s="9" t="n">
        <v>40</v>
      </c>
      <c r="P1068" s="9" t="n">
        <v>40</v>
      </c>
      <c r="Q1068" s="7" t="inlineStr">
        <is>
          <t>Sí</t>
        </is>
      </c>
      <c r="R1068" s="9">
        <f>IF(N1068="","",IF(Q1068="Sí",ROUND(N1068/1.18,2),N1068))</f>
        <v/>
      </c>
      <c r="S1068" s="7" t="inlineStr">
        <is>
          <t>2026-09-09</t>
        </is>
      </c>
      <c r="T1068" s="5" t="inlineStr">
        <is>
          <t>1 cotización de proveedores</t>
        </is>
      </c>
      <c r="AK1068" s="5" t="inlineStr">
        <is>
          <t>tipo: coupling · material: PPR · medida: 25 mm</t>
        </is>
      </c>
    </row>
    <row r="1069">
      <c r="A1069" s="7" t="inlineStr">
        <is>
          <t>MAT-32-110</t>
        </is>
      </c>
      <c r="B1069" s="7" t="inlineStr">
        <is>
          <t>Materiales</t>
        </is>
      </c>
      <c r="C1069" s="7" t="inlineStr">
        <is>
          <t>Tubería y conexiones</t>
        </is>
      </c>
      <c r="D1069" s="5" t="inlineStr">
        <is>
          <t>Coupling de PPR 32 mm</t>
        </is>
      </c>
      <c r="E1069" s="5" t="inlineStr">
        <is>
          <t>Pieza de conexión. El material manda el precio tanto como la medida</t>
        </is>
      </c>
      <c r="F1069" s="5" t="inlineStr">
        <is>
          <t>Material retirado en almacén</t>
        </is>
      </c>
      <c r="G1069" s="5" t="inlineStr">
        <is>
          <t>conexión, accesorio, fitting, codo, tee, niple, reducción</t>
        </is>
      </c>
      <c r="H1069" s="7" t="inlineStr">
        <is>
          <t>unidad</t>
        </is>
      </c>
      <c r="I1069" s="7" t="inlineStr">
        <is>
          <t>Instalaciones</t>
        </is>
      </c>
      <c r="J1069" s="7" t="inlineStr">
        <is>
          <t>estandar</t>
        </is>
      </c>
      <c r="K1069" s="7" t="inlineStr">
        <is>
          <t>importado</t>
        </is>
      </c>
      <c r="L1069" s="7" t="inlineStr">
        <is>
          <t>Verificado</t>
        </is>
      </c>
      <c r="M1069" s="8" t="n">
        <v>1</v>
      </c>
      <c r="N1069" s="9" t="n">
        <v>35</v>
      </c>
      <c r="O1069" s="9" t="n">
        <v>35</v>
      </c>
      <c r="P1069" s="9" t="n">
        <v>35</v>
      </c>
      <c r="Q1069" s="7" t="inlineStr">
        <is>
          <t>Sí</t>
        </is>
      </c>
      <c r="R1069" s="9">
        <f>IF(N1069="","",IF(Q1069="Sí",ROUND(N1069/1.18,2),N1069))</f>
        <v/>
      </c>
      <c r="S1069" s="7" t="inlineStr">
        <is>
          <t>2026-09-09</t>
        </is>
      </c>
      <c r="T1069" s="5" t="inlineStr">
        <is>
          <t>1 cotización de proveedores</t>
        </is>
      </c>
      <c r="AK1069" s="5" t="inlineStr">
        <is>
          <t>tipo: coupling · material: PPR · medida: 32 mm</t>
        </is>
      </c>
    </row>
    <row r="1070">
      <c r="A1070" s="7" t="inlineStr">
        <is>
          <t>MAT-32-111</t>
        </is>
      </c>
      <c r="B1070" s="7" t="inlineStr">
        <is>
          <t>Materiales</t>
        </is>
      </c>
      <c r="C1070" s="7" t="inlineStr">
        <is>
          <t>Tubería y conexiones</t>
        </is>
      </c>
      <c r="D1070" s="5" t="inlineStr">
        <is>
          <t>Coupling de PVC presión 1 1/2"</t>
        </is>
      </c>
      <c r="E1070" s="5" t="inlineStr">
        <is>
          <t>Pieza de conexión. El material manda el precio tanto como la medida</t>
        </is>
      </c>
      <c r="F1070" s="5" t="inlineStr">
        <is>
          <t>Material retirado en almacén</t>
        </is>
      </c>
      <c r="G1070" s="5" t="inlineStr">
        <is>
          <t>conexión, accesorio, fitting, codo, tee, niple, reducción</t>
        </is>
      </c>
      <c r="H1070" s="7" t="inlineStr">
        <is>
          <t>unidad</t>
        </is>
      </c>
      <c r="I1070" s="7" t="inlineStr">
        <is>
          <t>Instalaciones</t>
        </is>
      </c>
      <c r="J1070" s="7" t="inlineStr">
        <is>
          <t>estandar</t>
        </is>
      </c>
      <c r="K1070" s="7" t="inlineStr">
        <is>
          <t>importado</t>
        </is>
      </c>
      <c r="L1070" s="7" t="inlineStr">
        <is>
          <t>Verificado</t>
        </is>
      </c>
      <c r="M1070" s="8" t="n">
        <v>1</v>
      </c>
      <c r="N1070" s="9" t="n">
        <v>65</v>
      </c>
      <c r="O1070" s="9" t="n">
        <v>65</v>
      </c>
      <c r="P1070" s="9" t="n">
        <v>65</v>
      </c>
      <c r="Q1070" s="7" t="inlineStr">
        <is>
          <t>Sí</t>
        </is>
      </c>
      <c r="R1070" s="9">
        <f>IF(N1070="","",IF(Q1070="Sí",ROUND(N1070/1.18,2),N1070))</f>
        <v/>
      </c>
      <c r="S1070" s="7" t="inlineStr">
        <is>
          <t>2026-09-09</t>
        </is>
      </c>
      <c r="T1070" s="5" t="inlineStr">
        <is>
          <t>1 cotización de proveedores</t>
        </is>
      </c>
      <c r="AK1070" s="5" t="inlineStr">
        <is>
          <t>tipo: coupling · material: PVC presión · medida: 1 1/2"</t>
        </is>
      </c>
    </row>
    <row r="1071">
      <c r="A1071" s="7" t="inlineStr">
        <is>
          <t>MAT-32-112</t>
        </is>
      </c>
      <c r="B1071" s="7" t="inlineStr">
        <is>
          <t>Materiales</t>
        </is>
      </c>
      <c r="C1071" s="7" t="inlineStr">
        <is>
          <t>Tubería y conexiones</t>
        </is>
      </c>
      <c r="D1071" s="5" t="inlineStr">
        <is>
          <t>Coupling de PVC presión 1/2"</t>
        </is>
      </c>
      <c r="E1071" s="5" t="inlineStr">
        <is>
          <t>Pieza de conexión. El material manda el precio tanto como la medida</t>
        </is>
      </c>
      <c r="F1071" s="5" t="inlineStr">
        <is>
          <t>Material retirado en almacén</t>
        </is>
      </c>
      <c r="G1071" s="5" t="inlineStr">
        <is>
          <t>conexión, accesorio, fitting, codo, tee, niple, reducción</t>
        </is>
      </c>
      <c r="H1071" s="7" t="inlineStr">
        <is>
          <t>unidad</t>
        </is>
      </c>
      <c r="I1071" s="7" t="inlineStr">
        <is>
          <t>Instalaciones</t>
        </is>
      </c>
      <c r="J1071" s="7" t="inlineStr">
        <is>
          <t>estandar</t>
        </is>
      </c>
      <c r="K1071" s="7" t="inlineStr">
        <is>
          <t>importado</t>
        </is>
      </c>
      <c r="L1071" s="7" t="inlineStr">
        <is>
          <t>Verificado</t>
        </is>
      </c>
      <c r="M1071" s="8" t="n">
        <v>1</v>
      </c>
      <c r="N1071" s="9" t="n">
        <v>27</v>
      </c>
      <c r="O1071" s="9" t="n">
        <v>27</v>
      </c>
      <c r="P1071" s="9" t="n">
        <v>27</v>
      </c>
      <c r="Q1071" s="7" t="inlineStr">
        <is>
          <t>Sí</t>
        </is>
      </c>
      <c r="R1071" s="9">
        <f>IF(N1071="","",IF(Q1071="Sí",ROUND(N1071/1.18,2),N1071))</f>
        <v/>
      </c>
      <c r="S1071" s="7" t="inlineStr">
        <is>
          <t>2026-09-09</t>
        </is>
      </c>
      <c r="T1071" s="5" t="inlineStr">
        <is>
          <t>1 cotización de proveedores</t>
        </is>
      </c>
      <c r="AK1071" s="5" t="inlineStr">
        <is>
          <t>tipo: coupling · material: PVC presión · medida: 1/2"</t>
        </is>
      </c>
    </row>
    <row r="1072">
      <c r="A1072" s="7" t="inlineStr">
        <is>
          <t>MAT-32-113</t>
        </is>
      </c>
      <c r="B1072" s="7" t="inlineStr">
        <is>
          <t>Materiales</t>
        </is>
      </c>
      <c r="C1072" s="7" t="inlineStr">
        <is>
          <t>Tubería y conexiones</t>
        </is>
      </c>
      <c r="D1072" s="5" t="inlineStr">
        <is>
          <t>Coupling de PVC presión 1"</t>
        </is>
      </c>
      <c r="E1072" s="5" t="inlineStr">
        <is>
          <t>Pieza de conexión. El material manda el precio tanto como la medida</t>
        </is>
      </c>
      <c r="F1072" s="5" t="inlineStr">
        <is>
          <t>Material retirado en almacén</t>
        </is>
      </c>
      <c r="G1072" s="5" t="inlineStr">
        <is>
          <t>conexión, accesorio, fitting, codo, tee, niple, reducción</t>
        </is>
      </c>
      <c r="H1072" s="7" t="inlineStr">
        <is>
          <t>unidad</t>
        </is>
      </c>
      <c r="I1072" s="7" t="inlineStr">
        <is>
          <t>Instalaciones</t>
        </is>
      </c>
      <c r="J1072" s="7" t="inlineStr">
        <is>
          <t>estandar</t>
        </is>
      </c>
      <c r="K1072" s="7" t="inlineStr">
        <is>
          <t>importado</t>
        </is>
      </c>
      <c r="L1072" s="7" t="inlineStr">
        <is>
          <t>Verificado</t>
        </is>
      </c>
      <c r="M1072" s="8" t="n">
        <v>1</v>
      </c>
      <c r="N1072" s="9" t="n">
        <v>41</v>
      </c>
      <c r="O1072" s="9" t="n">
        <v>41</v>
      </c>
      <c r="P1072" s="9" t="n">
        <v>41</v>
      </c>
      <c r="Q1072" s="7" t="inlineStr">
        <is>
          <t>Sí</t>
        </is>
      </c>
      <c r="R1072" s="9">
        <f>IF(N1072="","",IF(Q1072="Sí",ROUND(N1072/1.18,2),N1072))</f>
        <v/>
      </c>
      <c r="S1072" s="7" t="inlineStr">
        <is>
          <t>2026-09-09</t>
        </is>
      </c>
      <c r="T1072" s="5" t="inlineStr">
        <is>
          <t>1 cotización de proveedores</t>
        </is>
      </c>
      <c r="AK1072" s="5" t="inlineStr">
        <is>
          <t>tipo: coupling · material: PVC presión · medida: 1"</t>
        </is>
      </c>
    </row>
    <row r="1073">
      <c r="A1073" s="7" t="inlineStr">
        <is>
          <t>MAT-32-114</t>
        </is>
      </c>
      <c r="B1073" s="7" t="inlineStr">
        <is>
          <t>Materiales</t>
        </is>
      </c>
      <c r="C1073" s="7" t="inlineStr">
        <is>
          <t>Tubería y conexiones</t>
        </is>
      </c>
      <c r="D1073" s="5" t="inlineStr">
        <is>
          <t>Coupling de PVC presión 2"</t>
        </is>
      </c>
      <c r="E1073" s="5" t="inlineStr">
        <is>
          <t>Pieza de conexión. El material manda el precio tanto como la medida</t>
        </is>
      </c>
      <c r="F1073" s="5" t="inlineStr">
        <is>
          <t>Material retirado en almacén</t>
        </is>
      </c>
      <c r="G1073" s="5" t="inlineStr">
        <is>
          <t>conexión, accesorio, fitting, codo, tee, niple, reducción</t>
        </is>
      </c>
      <c r="H1073" s="7" t="inlineStr">
        <is>
          <t>unidad</t>
        </is>
      </c>
      <c r="I1073" s="7" t="inlineStr">
        <is>
          <t>Instalaciones</t>
        </is>
      </c>
      <c r="J1073" s="7" t="inlineStr">
        <is>
          <t>estandar</t>
        </is>
      </c>
      <c r="K1073" s="7" t="inlineStr">
        <is>
          <t>importado</t>
        </is>
      </c>
      <c r="L1073" s="7" t="inlineStr">
        <is>
          <t>Verificado</t>
        </is>
      </c>
      <c r="M1073" s="8" t="n">
        <v>1</v>
      </c>
      <c r="N1073" s="9" t="n">
        <v>95</v>
      </c>
      <c r="O1073" s="9" t="n">
        <v>95</v>
      </c>
      <c r="P1073" s="9" t="n">
        <v>95</v>
      </c>
      <c r="Q1073" s="7" t="inlineStr">
        <is>
          <t>Sí</t>
        </is>
      </c>
      <c r="R1073" s="9">
        <f>IF(N1073="","",IF(Q1073="Sí",ROUND(N1073/1.18,2),N1073))</f>
        <v/>
      </c>
      <c r="S1073" s="7" t="inlineStr">
        <is>
          <t>2026-09-09</t>
        </is>
      </c>
      <c r="T1073" s="5" t="inlineStr">
        <is>
          <t>1 cotización de proveedores</t>
        </is>
      </c>
      <c r="AK1073" s="5" t="inlineStr">
        <is>
          <t>tipo: coupling · material: PVC presión · medida: 2"</t>
        </is>
      </c>
    </row>
    <row r="1074">
      <c r="A1074" s="7" t="inlineStr">
        <is>
          <t>MAT-32-115</t>
        </is>
      </c>
      <c r="B1074" s="7" t="inlineStr">
        <is>
          <t>Materiales</t>
        </is>
      </c>
      <c r="C1074" s="7" t="inlineStr">
        <is>
          <t>Tubería y conexiones</t>
        </is>
      </c>
      <c r="D1074" s="5" t="inlineStr">
        <is>
          <t>Coupling de PVC presión 3/4"</t>
        </is>
      </c>
      <c r="E1074" s="5" t="inlineStr">
        <is>
          <t>Pieza de conexión. El material manda el precio tanto como la medida</t>
        </is>
      </c>
      <c r="F1074" s="5" t="inlineStr">
        <is>
          <t>Material retirado en almacén</t>
        </is>
      </c>
      <c r="G1074" s="5" t="inlineStr">
        <is>
          <t>conexión, accesorio, fitting, codo, tee, niple, reducción</t>
        </is>
      </c>
      <c r="H1074" s="7" t="inlineStr">
        <is>
          <t>unidad</t>
        </is>
      </c>
      <c r="I1074" s="7" t="inlineStr">
        <is>
          <t>Instalaciones</t>
        </is>
      </c>
      <c r="J1074" s="7" t="inlineStr">
        <is>
          <t>estandar</t>
        </is>
      </c>
      <c r="K1074" s="7" t="inlineStr">
        <is>
          <t>importado</t>
        </is>
      </c>
      <c r="L1074" s="7" t="inlineStr">
        <is>
          <t>Verificado</t>
        </is>
      </c>
      <c r="M1074" s="8" t="n">
        <v>1</v>
      </c>
      <c r="N1074" s="9" t="n">
        <v>26</v>
      </c>
      <c r="O1074" s="9" t="n">
        <v>26</v>
      </c>
      <c r="P1074" s="9" t="n">
        <v>26</v>
      </c>
      <c r="Q1074" s="7" t="inlineStr">
        <is>
          <t>Sí</t>
        </is>
      </c>
      <c r="R1074" s="9">
        <f>IF(N1074="","",IF(Q1074="Sí",ROUND(N1074/1.18,2),N1074))</f>
        <v/>
      </c>
      <c r="S1074" s="7" t="inlineStr">
        <is>
          <t>2026-09-09</t>
        </is>
      </c>
      <c r="T1074" s="5" t="inlineStr">
        <is>
          <t>1 cotización de proveedores</t>
        </is>
      </c>
      <c r="AK1074" s="5" t="inlineStr">
        <is>
          <t>tipo: coupling · material: PVC presión · medida: 3/4"</t>
        </is>
      </c>
    </row>
    <row r="1075">
      <c r="A1075" s="7" t="inlineStr">
        <is>
          <t>MAT-32-116</t>
        </is>
      </c>
      <c r="B1075" s="7" t="inlineStr">
        <is>
          <t>Materiales</t>
        </is>
      </c>
      <c r="C1075" s="7" t="inlineStr">
        <is>
          <t>Tubería y conexiones</t>
        </is>
      </c>
      <c r="D1075" s="5" t="inlineStr">
        <is>
          <t>Coupling de PVC presión 3"</t>
        </is>
      </c>
      <c r="E1075" s="5" t="inlineStr">
        <is>
          <t>Pieza de conexión. El material manda el precio tanto como la medida</t>
        </is>
      </c>
      <c r="F1075" s="5" t="inlineStr">
        <is>
          <t>Material retirado en almacén</t>
        </is>
      </c>
      <c r="G1075" s="5" t="inlineStr">
        <is>
          <t>conexión, accesorio, fitting, codo, tee, niple, reducción</t>
        </is>
      </c>
      <c r="H1075" s="7" t="inlineStr">
        <is>
          <t>unidad</t>
        </is>
      </c>
      <c r="I1075" s="7" t="inlineStr">
        <is>
          <t>Instalaciones</t>
        </is>
      </c>
      <c r="J1075" s="7" t="inlineStr">
        <is>
          <t>estandar</t>
        </is>
      </c>
      <c r="K1075" s="7" t="inlineStr">
        <is>
          <t>importado</t>
        </is>
      </c>
      <c r="L1075" s="7" t="inlineStr">
        <is>
          <t>Verificado</t>
        </is>
      </c>
      <c r="M1075" s="8" t="n">
        <v>1</v>
      </c>
      <c r="N1075" s="9" t="n">
        <v>215</v>
      </c>
      <c r="O1075" s="9" t="n">
        <v>215</v>
      </c>
      <c r="P1075" s="9" t="n">
        <v>215</v>
      </c>
      <c r="Q1075" s="7" t="inlineStr">
        <is>
          <t>Sí</t>
        </is>
      </c>
      <c r="R1075" s="9">
        <f>IF(N1075="","",IF(Q1075="Sí",ROUND(N1075/1.18,2),N1075))</f>
        <v/>
      </c>
      <c r="S1075" s="7" t="inlineStr">
        <is>
          <t>2026-09-09</t>
        </is>
      </c>
      <c r="T1075" s="5" t="inlineStr">
        <is>
          <t>1 cotización de proveedores</t>
        </is>
      </c>
      <c r="AK1075" s="5" t="inlineStr">
        <is>
          <t>tipo: coupling · material: PVC presión · medida: 3"</t>
        </is>
      </c>
    </row>
    <row r="1076">
      <c r="A1076" s="7" t="inlineStr">
        <is>
          <t>MAT-32-117</t>
        </is>
      </c>
      <c r="B1076" s="7" t="inlineStr">
        <is>
          <t>Materiales</t>
        </is>
      </c>
      <c r="C1076" s="7" t="inlineStr">
        <is>
          <t>Tubería y conexiones</t>
        </is>
      </c>
      <c r="D1076" s="5" t="inlineStr">
        <is>
          <t>Coupling de PVC presión 4"</t>
        </is>
      </c>
      <c r="E1076" s="5" t="inlineStr">
        <is>
          <t>Pieza de conexión. El material manda el precio tanto como la medida</t>
        </is>
      </c>
      <c r="F1076" s="5" t="inlineStr">
        <is>
          <t>Material retirado en almacén</t>
        </is>
      </c>
      <c r="G1076" s="5" t="inlineStr">
        <is>
          <t>conexión, accesorio, fitting, codo, tee, niple, reducción</t>
        </is>
      </c>
      <c r="H1076" s="7" t="inlineStr">
        <is>
          <t>unidad</t>
        </is>
      </c>
      <c r="I1076" s="7" t="inlineStr">
        <is>
          <t>Instalaciones</t>
        </is>
      </c>
      <c r="J1076" s="7" t="inlineStr">
        <is>
          <t>estandar</t>
        </is>
      </c>
      <c r="K1076" s="7" t="inlineStr">
        <is>
          <t>importado</t>
        </is>
      </c>
      <c r="L1076" s="7" t="inlineStr">
        <is>
          <t>Verificado</t>
        </is>
      </c>
      <c r="M1076" s="8" t="n">
        <v>1</v>
      </c>
      <c r="N1076" s="9" t="n">
        <v>335</v>
      </c>
      <c r="O1076" s="9" t="n">
        <v>335</v>
      </c>
      <c r="P1076" s="9" t="n">
        <v>335</v>
      </c>
      <c r="Q1076" s="7" t="inlineStr">
        <is>
          <t>Sí</t>
        </is>
      </c>
      <c r="R1076" s="9">
        <f>IF(N1076="","",IF(Q1076="Sí",ROUND(N1076/1.18,2),N1076))</f>
        <v/>
      </c>
      <c r="S1076" s="7" t="inlineStr">
        <is>
          <t>2026-09-09</t>
        </is>
      </c>
      <c r="T1076" s="5" t="inlineStr">
        <is>
          <t>1 cotización de proveedores</t>
        </is>
      </c>
      <c r="AK1076" s="5" t="inlineStr">
        <is>
          <t>tipo: coupling · material: PVC presión · medida: 4"</t>
        </is>
      </c>
    </row>
    <row r="1077">
      <c r="A1077" s="7" t="inlineStr">
        <is>
          <t>MAT-32-118</t>
        </is>
      </c>
      <c r="B1077" s="7" t="inlineStr">
        <is>
          <t>Materiales</t>
        </is>
      </c>
      <c r="C1077" s="7" t="inlineStr">
        <is>
          <t>Tubería y conexiones</t>
        </is>
      </c>
      <c r="D1077" s="5" t="inlineStr">
        <is>
          <t>Cruz de PVC presión 1"</t>
        </is>
      </c>
      <c r="E1077" s="5" t="inlineStr">
        <is>
          <t>Pieza de conexión. El material manda el precio tanto como la medida</t>
        </is>
      </c>
      <c r="F1077" s="5" t="inlineStr">
        <is>
          <t>Material retirado en almacén</t>
        </is>
      </c>
      <c r="G1077" s="5" t="inlineStr">
        <is>
          <t>conexión, accesorio, fitting, codo, tee, niple, reducción</t>
        </is>
      </c>
      <c r="H1077" s="7" t="inlineStr">
        <is>
          <t>unidad</t>
        </is>
      </c>
      <c r="I1077" s="7" t="inlineStr">
        <is>
          <t>Instalaciones</t>
        </is>
      </c>
      <c r="J1077" s="7" t="inlineStr">
        <is>
          <t>estandar</t>
        </is>
      </c>
      <c r="K1077" s="7" t="inlineStr">
        <is>
          <t>importado</t>
        </is>
      </c>
      <c r="L1077" s="7" t="inlineStr">
        <is>
          <t>Verificado</t>
        </is>
      </c>
      <c r="M1077" s="8" t="n">
        <v>1</v>
      </c>
      <c r="N1077" s="9" t="n">
        <v>136</v>
      </c>
      <c r="O1077" s="9" t="n">
        <v>136</v>
      </c>
      <c r="P1077" s="9" t="n">
        <v>136</v>
      </c>
      <c r="Q1077" s="7" t="inlineStr">
        <is>
          <t>Sí</t>
        </is>
      </c>
      <c r="R1077" s="9">
        <f>IF(N1077="","",IF(Q1077="Sí",ROUND(N1077/1.18,2),N1077))</f>
        <v/>
      </c>
      <c r="S1077" s="7" t="inlineStr">
        <is>
          <t>2026-09-09</t>
        </is>
      </c>
      <c r="T1077" s="5" t="inlineStr">
        <is>
          <t>1 cotización de proveedores</t>
        </is>
      </c>
      <c r="AK1077" s="5" t="inlineStr">
        <is>
          <t>tipo: cruz · material: PVC presión · medida: 1"</t>
        </is>
      </c>
    </row>
    <row r="1078">
      <c r="A1078" s="7" t="inlineStr">
        <is>
          <t>MAT-32-119</t>
        </is>
      </c>
      <c r="B1078" s="7" t="inlineStr">
        <is>
          <t>Materiales</t>
        </is>
      </c>
      <c r="C1078" s="7" t="inlineStr">
        <is>
          <t>Tubería y conexiones</t>
        </is>
      </c>
      <c r="D1078" s="5" t="inlineStr">
        <is>
          <t>Fitting de manguera 1/2" x 1/4"</t>
        </is>
      </c>
      <c r="E1078" s="5" t="inlineStr">
        <is>
          <t>Pieza de conexión. El material manda el precio tanto como la medida</t>
        </is>
      </c>
      <c r="F1078" s="5" t="inlineStr">
        <is>
          <t>Material retirado en almacén</t>
        </is>
      </c>
      <c r="G1078" s="5" t="inlineStr">
        <is>
          <t>conexión, accesorio, fitting, codo, tee, niple, reducción</t>
        </is>
      </c>
      <c r="H1078" s="7" t="inlineStr">
        <is>
          <t>unidad</t>
        </is>
      </c>
      <c r="I1078" s="7" t="inlineStr">
        <is>
          <t>Instalaciones</t>
        </is>
      </c>
      <c r="J1078" s="7" t="inlineStr">
        <is>
          <t>estandar</t>
        </is>
      </c>
      <c r="K1078" s="7" t="inlineStr">
        <is>
          <t>importado</t>
        </is>
      </c>
      <c r="L1078" s="7" t="inlineStr">
        <is>
          <t>Verificado</t>
        </is>
      </c>
      <c r="M1078" s="8" t="n">
        <v>1</v>
      </c>
      <c r="N1078" s="9" t="n">
        <v>165</v>
      </c>
      <c r="O1078" s="9" t="n">
        <v>165</v>
      </c>
      <c r="P1078" s="9" t="n">
        <v>165</v>
      </c>
      <c r="Q1078" s="7" t="inlineStr">
        <is>
          <t>Sí</t>
        </is>
      </c>
      <c r="R1078" s="9">
        <f>IF(N1078="","",IF(Q1078="Sí",ROUND(N1078/1.18,2),N1078))</f>
        <v/>
      </c>
      <c r="S1078" s="7" t="inlineStr">
        <is>
          <t>2026-09-09</t>
        </is>
      </c>
      <c r="T1078" s="5" t="inlineStr">
        <is>
          <t>1 cotización de proveedores</t>
        </is>
      </c>
      <c r="AK1078" s="5" t="inlineStr">
        <is>
          <t>tipo: fitting · material: manguera · medida: 1/2" x 1/4"</t>
        </is>
      </c>
    </row>
    <row r="1079">
      <c r="A1079" s="7" t="inlineStr">
        <is>
          <t>MAT-32-120</t>
        </is>
      </c>
      <c r="B1079" s="7" t="inlineStr">
        <is>
          <t>Materiales</t>
        </is>
      </c>
      <c r="C1079" s="7" t="inlineStr">
        <is>
          <t>Tubería y conexiones</t>
        </is>
      </c>
      <c r="D1079" s="5" t="inlineStr">
        <is>
          <t>Fitting de manguera 1/2" x 3/8"</t>
        </is>
      </c>
      <c r="E1079" s="5" t="inlineStr">
        <is>
          <t>Pieza de conexión. El material manda el precio tanto como la medida</t>
        </is>
      </c>
      <c r="F1079" s="5" t="inlineStr">
        <is>
          <t>Material retirado en almacén</t>
        </is>
      </c>
      <c r="G1079" s="5" t="inlineStr">
        <is>
          <t>conexión, accesorio, fitting, codo, tee, niple, reducción</t>
        </is>
      </c>
      <c r="H1079" s="7" t="inlineStr">
        <is>
          <t>unidad</t>
        </is>
      </c>
      <c r="I1079" s="7" t="inlineStr">
        <is>
          <t>Instalaciones</t>
        </is>
      </c>
      <c r="J1079" s="7" t="inlineStr">
        <is>
          <t>estandar</t>
        </is>
      </c>
      <c r="K1079" s="7" t="inlineStr">
        <is>
          <t>importado</t>
        </is>
      </c>
      <c r="L1079" s="7" t="inlineStr">
        <is>
          <t>Verificado</t>
        </is>
      </c>
      <c r="M1079" s="8" t="n">
        <v>1</v>
      </c>
      <c r="N1079" s="9" t="n">
        <v>205</v>
      </c>
      <c r="O1079" s="9" t="n">
        <v>205</v>
      </c>
      <c r="P1079" s="9" t="n">
        <v>205</v>
      </c>
      <c r="Q1079" s="7" t="inlineStr">
        <is>
          <t>Sí</t>
        </is>
      </c>
      <c r="R1079" s="9">
        <f>IF(N1079="","",IF(Q1079="Sí",ROUND(N1079/1.18,2),N1079))</f>
        <v/>
      </c>
      <c r="S1079" s="7" t="inlineStr">
        <is>
          <t>2026-09-09</t>
        </is>
      </c>
      <c r="T1079" s="5" t="inlineStr">
        <is>
          <t>1 cotización de proveedores</t>
        </is>
      </c>
      <c r="AK1079" s="5" t="inlineStr">
        <is>
          <t>tipo: fitting · material: manguera · medida: 1/2" x 3/8"</t>
        </is>
      </c>
    </row>
    <row r="1080">
      <c r="A1080" s="7" t="inlineStr">
        <is>
          <t>MAT-32-121</t>
        </is>
      </c>
      <c r="B1080" s="7" t="inlineStr">
        <is>
          <t>Materiales</t>
        </is>
      </c>
      <c r="C1080" s="7" t="inlineStr">
        <is>
          <t>Tubería y conexiones</t>
        </is>
      </c>
      <c r="D1080" s="5" t="inlineStr">
        <is>
          <t>Fitting de manguera 1/4" x 3/8"</t>
        </is>
      </c>
      <c r="E1080" s="5" t="inlineStr">
        <is>
          <t>Pieza de conexión. El material manda el precio tanto como la medida</t>
        </is>
      </c>
      <c r="F1080" s="5" t="inlineStr">
        <is>
          <t>Material retirado en almacén</t>
        </is>
      </c>
      <c r="G1080" s="5" t="inlineStr">
        <is>
          <t>conexión, accesorio, fitting, codo, tee, niple, reducción</t>
        </is>
      </c>
      <c r="H1080" s="7" t="inlineStr">
        <is>
          <t>unidad</t>
        </is>
      </c>
      <c r="I1080" s="7" t="inlineStr">
        <is>
          <t>Instalaciones</t>
        </is>
      </c>
      <c r="J1080" s="7" t="inlineStr">
        <is>
          <t>estandar</t>
        </is>
      </c>
      <c r="K1080" s="7" t="inlineStr">
        <is>
          <t>importado</t>
        </is>
      </c>
      <c r="L1080" s="7" t="inlineStr">
        <is>
          <t>Verificado</t>
        </is>
      </c>
      <c r="M1080" s="8" t="n">
        <v>1</v>
      </c>
      <c r="N1080" s="9" t="n">
        <v>122</v>
      </c>
      <c r="O1080" s="9" t="n">
        <v>122</v>
      </c>
      <c r="P1080" s="9" t="n">
        <v>122</v>
      </c>
      <c r="Q1080" s="7" t="inlineStr">
        <is>
          <t>Sí</t>
        </is>
      </c>
      <c r="R1080" s="9">
        <f>IF(N1080="","",IF(Q1080="Sí",ROUND(N1080/1.18,2),N1080))</f>
        <v/>
      </c>
      <c r="S1080" s="7" t="inlineStr">
        <is>
          <t>2026-09-09</t>
        </is>
      </c>
      <c r="T1080" s="5" t="inlineStr">
        <is>
          <t>1 cotización de proveedores</t>
        </is>
      </c>
      <c r="AK1080" s="5" t="inlineStr">
        <is>
          <t>tipo: fitting · material: manguera · medida: 1/4" x 3/8"</t>
        </is>
      </c>
    </row>
    <row r="1081">
      <c r="A1081" s="7" t="inlineStr">
        <is>
          <t>MAT-32-122</t>
        </is>
      </c>
      <c r="B1081" s="7" t="inlineStr">
        <is>
          <t>Materiales</t>
        </is>
      </c>
      <c r="C1081" s="7" t="inlineStr">
        <is>
          <t>Tubería y conexiones</t>
        </is>
      </c>
      <c r="D1081" s="5" t="inlineStr">
        <is>
          <t>Fitting de manguera 3/8" x 1/4"</t>
        </is>
      </c>
      <c r="E1081" s="5" t="inlineStr">
        <is>
          <t>Pieza de conexión. El material manda el precio tanto como la medida</t>
        </is>
      </c>
      <c r="F1081" s="5" t="inlineStr">
        <is>
          <t>Material retirado en almacén</t>
        </is>
      </c>
      <c r="G1081" s="5" t="inlineStr">
        <is>
          <t>conexión, accesorio, fitting, codo, tee, niple, reducción</t>
        </is>
      </c>
      <c r="H1081" s="7" t="inlineStr">
        <is>
          <t>unidad</t>
        </is>
      </c>
      <c r="I1081" s="7" t="inlineStr">
        <is>
          <t>Instalaciones</t>
        </is>
      </c>
      <c r="J1081" s="7" t="inlineStr">
        <is>
          <t>estandar</t>
        </is>
      </c>
      <c r="K1081" s="7" t="inlineStr">
        <is>
          <t>importado</t>
        </is>
      </c>
      <c r="L1081" s="7" t="inlineStr">
        <is>
          <t>Verificado</t>
        </is>
      </c>
      <c r="M1081" s="8" t="n">
        <v>1</v>
      </c>
      <c r="N1081" s="9" t="n">
        <v>102</v>
      </c>
      <c r="O1081" s="9" t="n">
        <v>102</v>
      </c>
      <c r="P1081" s="9" t="n">
        <v>102</v>
      </c>
      <c r="Q1081" s="7" t="inlineStr">
        <is>
          <t>Sí</t>
        </is>
      </c>
      <c r="R1081" s="9">
        <f>IF(N1081="","",IF(Q1081="Sí",ROUND(N1081/1.18,2),N1081))</f>
        <v/>
      </c>
      <c r="S1081" s="7" t="inlineStr">
        <is>
          <t>2026-09-09</t>
        </is>
      </c>
      <c r="T1081" s="5" t="inlineStr">
        <is>
          <t>1 cotización de proveedores</t>
        </is>
      </c>
      <c r="AK1081" s="5" t="inlineStr">
        <is>
          <t>tipo: fitting · material: manguera · medida: 3/8" x 1/4"</t>
        </is>
      </c>
    </row>
    <row r="1082">
      <c r="A1082" s="7" t="inlineStr">
        <is>
          <t>MAT-32-123</t>
        </is>
      </c>
      <c r="B1082" s="7" t="inlineStr">
        <is>
          <t>Materiales</t>
        </is>
      </c>
      <c r="C1082" s="7" t="inlineStr">
        <is>
          <t>Tubería y conexiones</t>
        </is>
      </c>
      <c r="D1082" s="5" t="inlineStr">
        <is>
          <t>Junta de PVC 1 1/2"</t>
        </is>
      </c>
      <c r="E1082" s="5" t="inlineStr">
        <is>
          <t>Pieza de conexión. El material manda el precio tanto como la medida</t>
        </is>
      </c>
      <c r="F1082" s="5" t="inlineStr">
        <is>
          <t>Material retirado en almacén</t>
        </is>
      </c>
      <c r="G1082" s="5" t="inlineStr">
        <is>
          <t>conexión, accesorio, fitting, codo, tee, niple, reducción</t>
        </is>
      </c>
      <c r="H1082" s="7" t="inlineStr">
        <is>
          <t>unidad</t>
        </is>
      </c>
      <c r="I1082" s="7" t="inlineStr">
        <is>
          <t>Instalaciones</t>
        </is>
      </c>
      <c r="J1082" s="7" t="inlineStr">
        <is>
          <t>estandar</t>
        </is>
      </c>
      <c r="K1082" s="7" t="inlineStr">
        <is>
          <t>importado</t>
        </is>
      </c>
      <c r="L1082" s="7" t="inlineStr">
        <is>
          <t>Verificado</t>
        </is>
      </c>
      <c r="M1082" s="8" t="n">
        <v>1</v>
      </c>
      <c r="N1082" s="9" t="n">
        <v>308</v>
      </c>
      <c r="O1082" s="9" t="n">
        <v>308</v>
      </c>
      <c r="P1082" s="9" t="n">
        <v>308</v>
      </c>
      <c r="Q1082" s="7" t="inlineStr">
        <is>
          <t>Sí</t>
        </is>
      </c>
      <c r="R1082" s="9">
        <f>IF(N1082="","",IF(Q1082="Sí",ROUND(N1082/1.18,2),N1082))</f>
        <v/>
      </c>
      <c r="S1082" s="7" t="inlineStr">
        <is>
          <t>2026-09-09</t>
        </is>
      </c>
      <c r="T1082" s="5" t="inlineStr">
        <is>
          <t>1 cotización de proveedores</t>
        </is>
      </c>
      <c r="AK1082" s="5" t="inlineStr">
        <is>
          <t>tipo: junta · material: PVC · medida: 1 1/2"</t>
        </is>
      </c>
    </row>
    <row r="1083">
      <c r="A1083" s="7" t="inlineStr">
        <is>
          <t>MAT-32-124</t>
        </is>
      </c>
      <c r="B1083" s="7" t="inlineStr">
        <is>
          <t>Materiales</t>
        </is>
      </c>
      <c r="C1083" s="7" t="inlineStr">
        <is>
          <t>Tubería y conexiones</t>
        </is>
      </c>
      <c r="D1083" s="5" t="inlineStr">
        <is>
          <t>Junta de PVC 1/2"</t>
        </is>
      </c>
      <c r="E1083" s="5" t="inlineStr">
        <is>
          <t>Pieza de conexión. El material manda el precio tanto como la medida</t>
        </is>
      </c>
      <c r="F1083" s="5" t="inlineStr">
        <is>
          <t>Material retirado en almacén</t>
        </is>
      </c>
      <c r="G1083" s="5" t="inlineStr">
        <is>
          <t>conexión, accesorio, fitting, codo, tee, niple, reducción</t>
        </is>
      </c>
      <c r="H1083" s="7" t="inlineStr">
        <is>
          <t>unidad</t>
        </is>
      </c>
      <c r="I1083" s="7" t="inlineStr">
        <is>
          <t>Instalaciones</t>
        </is>
      </c>
      <c r="J1083" s="7" t="inlineStr">
        <is>
          <t>estandar</t>
        </is>
      </c>
      <c r="K1083" s="7" t="inlineStr">
        <is>
          <t>importado</t>
        </is>
      </c>
      <c r="L1083" s="7" t="inlineStr">
        <is>
          <t>Verificado</t>
        </is>
      </c>
      <c r="M1083" s="8" t="n">
        <v>1</v>
      </c>
      <c r="N1083" s="9" t="n">
        <v>86</v>
      </c>
      <c r="O1083" s="9" t="n">
        <v>86</v>
      </c>
      <c r="P1083" s="9" t="n">
        <v>86</v>
      </c>
      <c r="Q1083" s="7" t="inlineStr">
        <is>
          <t>Sí</t>
        </is>
      </c>
      <c r="R1083" s="9">
        <f>IF(N1083="","",IF(Q1083="Sí",ROUND(N1083/1.18,2),N1083))</f>
        <v/>
      </c>
      <c r="S1083" s="7" t="inlineStr">
        <is>
          <t>2026-09-09</t>
        </is>
      </c>
      <c r="T1083" s="5" t="inlineStr">
        <is>
          <t>1 cotización de proveedores</t>
        </is>
      </c>
      <c r="AK1083" s="5" t="inlineStr">
        <is>
          <t>tipo: junta · material: PVC · medida: 1/2"</t>
        </is>
      </c>
    </row>
    <row r="1084">
      <c r="A1084" s="7" t="inlineStr">
        <is>
          <t>MAT-32-125</t>
        </is>
      </c>
      <c r="B1084" s="7" t="inlineStr">
        <is>
          <t>Materiales</t>
        </is>
      </c>
      <c r="C1084" s="7" t="inlineStr">
        <is>
          <t>Tubería y conexiones</t>
        </is>
      </c>
      <c r="D1084" s="5" t="inlineStr">
        <is>
          <t>Junta de PVC 1"</t>
        </is>
      </c>
      <c r="E1084" s="5" t="inlineStr">
        <is>
          <t>Pieza de conexión. El material manda el precio tanto como la medida</t>
        </is>
      </c>
      <c r="F1084" s="5" t="inlineStr">
        <is>
          <t>Material retirado en almacén</t>
        </is>
      </c>
      <c r="G1084" s="5" t="inlineStr">
        <is>
          <t>conexión, accesorio, fitting, codo, tee, niple, reducción</t>
        </is>
      </c>
      <c r="H1084" s="7" t="inlineStr">
        <is>
          <t>unidad</t>
        </is>
      </c>
      <c r="I1084" s="7" t="inlineStr">
        <is>
          <t>Instalaciones</t>
        </is>
      </c>
      <c r="J1084" s="7" t="inlineStr">
        <is>
          <t>estandar</t>
        </is>
      </c>
      <c r="K1084" s="7" t="inlineStr">
        <is>
          <t>importado</t>
        </is>
      </c>
      <c r="L1084" s="7" t="inlineStr">
        <is>
          <t>Verificado</t>
        </is>
      </c>
      <c r="M1084" s="8" t="n">
        <v>1</v>
      </c>
      <c r="N1084" s="9" t="n">
        <v>160</v>
      </c>
      <c r="O1084" s="9" t="n">
        <v>160</v>
      </c>
      <c r="P1084" s="9" t="n">
        <v>160</v>
      </c>
      <c r="Q1084" s="7" t="inlineStr">
        <is>
          <t>Sí</t>
        </is>
      </c>
      <c r="R1084" s="9">
        <f>IF(N1084="","",IF(Q1084="Sí",ROUND(N1084/1.18,2),N1084))</f>
        <v/>
      </c>
      <c r="S1084" s="7" t="inlineStr">
        <is>
          <t>2026-09-09</t>
        </is>
      </c>
      <c r="T1084" s="5" t="inlineStr">
        <is>
          <t>1 cotización de proveedores</t>
        </is>
      </c>
      <c r="AK1084" s="5" t="inlineStr">
        <is>
          <t>tipo: junta · material: PVC · medida: 1"</t>
        </is>
      </c>
    </row>
    <row r="1085">
      <c r="A1085" s="7" t="inlineStr">
        <is>
          <t>MAT-32-126</t>
        </is>
      </c>
      <c r="B1085" s="7" t="inlineStr">
        <is>
          <t>Materiales</t>
        </is>
      </c>
      <c r="C1085" s="7" t="inlineStr">
        <is>
          <t>Tubería y conexiones</t>
        </is>
      </c>
      <c r="D1085" s="5" t="inlineStr">
        <is>
          <t>Junta de PVC 3/4"</t>
        </is>
      </c>
      <c r="E1085" s="5" t="inlineStr">
        <is>
          <t>Pieza de conexión. El material manda el precio tanto como la medida</t>
        </is>
      </c>
      <c r="F1085" s="5" t="inlineStr">
        <is>
          <t>Material retirado en almacén</t>
        </is>
      </c>
      <c r="G1085" s="5" t="inlineStr">
        <is>
          <t>conexión, accesorio, fitting, codo, tee, niple, reducción</t>
        </is>
      </c>
      <c r="H1085" s="7" t="inlineStr">
        <is>
          <t>unidad</t>
        </is>
      </c>
      <c r="I1085" s="7" t="inlineStr">
        <is>
          <t>Instalaciones</t>
        </is>
      </c>
      <c r="J1085" s="7" t="inlineStr">
        <is>
          <t>estandar</t>
        </is>
      </c>
      <c r="K1085" s="7" t="inlineStr">
        <is>
          <t>importado</t>
        </is>
      </c>
      <c r="L1085" s="7" t="inlineStr">
        <is>
          <t>Verificado</t>
        </is>
      </c>
      <c r="M1085" s="8" t="n">
        <v>1</v>
      </c>
      <c r="N1085" s="9" t="n">
        <v>135</v>
      </c>
      <c r="O1085" s="9" t="n">
        <v>135</v>
      </c>
      <c r="P1085" s="9" t="n">
        <v>135</v>
      </c>
      <c r="Q1085" s="7" t="inlineStr">
        <is>
          <t>Sí</t>
        </is>
      </c>
      <c r="R1085" s="9">
        <f>IF(N1085="","",IF(Q1085="Sí",ROUND(N1085/1.18,2),N1085))</f>
        <v/>
      </c>
      <c r="S1085" s="7" t="inlineStr">
        <is>
          <t>2026-09-09</t>
        </is>
      </c>
      <c r="T1085" s="5" t="inlineStr">
        <is>
          <t>1 cotización de proveedores</t>
        </is>
      </c>
      <c r="AK1085" s="5" t="inlineStr">
        <is>
          <t>tipo: junta · material: PVC · medida: 3/4"</t>
        </is>
      </c>
    </row>
    <row r="1086">
      <c r="A1086" s="7" t="inlineStr">
        <is>
          <t>MAT-32-127</t>
        </is>
      </c>
      <c r="B1086" s="7" t="inlineStr">
        <is>
          <t>Materiales</t>
        </is>
      </c>
      <c r="C1086" s="7" t="inlineStr">
        <is>
          <t>Tubería y conexiones</t>
        </is>
      </c>
      <c r="D1086" s="5" t="inlineStr">
        <is>
          <t>Niple de cobre 1/4" x 1 1/2"</t>
        </is>
      </c>
      <c r="E1086" s="5" t="inlineStr">
        <is>
          <t>Pieza de conexión. El material manda el precio tanto como la medida</t>
        </is>
      </c>
      <c r="F1086" s="5" t="inlineStr">
        <is>
          <t>Material retirado en almacén</t>
        </is>
      </c>
      <c r="G1086" s="5" t="inlineStr">
        <is>
          <t>conexión, accesorio, fitting, codo, tee, niple, reducción</t>
        </is>
      </c>
      <c r="H1086" s="7" t="inlineStr">
        <is>
          <t>unidad</t>
        </is>
      </c>
      <c r="I1086" s="7" t="inlineStr">
        <is>
          <t>Instalaciones</t>
        </is>
      </c>
      <c r="J1086" s="7" t="inlineStr">
        <is>
          <t>estandar</t>
        </is>
      </c>
      <c r="K1086" s="7" t="inlineStr">
        <is>
          <t>importado</t>
        </is>
      </c>
      <c r="L1086" s="7" t="inlineStr">
        <is>
          <t>Verificado</t>
        </is>
      </c>
      <c r="M1086" s="8" t="n">
        <v>1</v>
      </c>
      <c r="N1086" s="9" t="n">
        <v>121</v>
      </c>
      <c r="O1086" s="9" t="n">
        <v>121</v>
      </c>
      <c r="P1086" s="9" t="n">
        <v>121</v>
      </c>
      <c r="Q1086" s="7" t="inlineStr">
        <is>
          <t>Sí</t>
        </is>
      </c>
      <c r="R1086" s="9">
        <f>IF(N1086="","",IF(Q1086="Sí",ROUND(N1086/1.18,2),N1086))</f>
        <v/>
      </c>
      <c r="S1086" s="7" t="inlineStr">
        <is>
          <t>2026-09-09</t>
        </is>
      </c>
      <c r="T1086" s="5" t="inlineStr">
        <is>
          <t>1 cotización de proveedores</t>
        </is>
      </c>
      <c r="AK1086" s="5" t="inlineStr">
        <is>
          <t>tipo: niple · material: cobre · medida: 1/4" x 1 1/2"</t>
        </is>
      </c>
    </row>
    <row r="1087">
      <c r="A1087" s="7" t="inlineStr">
        <is>
          <t>MAT-32-128</t>
        </is>
      </c>
      <c r="B1087" s="7" t="inlineStr">
        <is>
          <t>Materiales</t>
        </is>
      </c>
      <c r="C1087" s="7" t="inlineStr">
        <is>
          <t>Tubería y conexiones</t>
        </is>
      </c>
      <c r="D1087" s="5" t="inlineStr">
        <is>
          <t>Niple de cobre 3/4" x 3"</t>
        </is>
      </c>
      <c r="E1087" s="5" t="inlineStr">
        <is>
          <t>Pieza de conexión. El material manda el precio tanto como la medida</t>
        </is>
      </c>
      <c r="F1087" s="5" t="inlineStr">
        <is>
          <t>Material retirado en almacén</t>
        </is>
      </c>
      <c r="G1087" s="5" t="inlineStr">
        <is>
          <t>conexión, accesorio, fitting, codo, tee, niple, reducción</t>
        </is>
      </c>
      <c r="H1087" s="7" t="inlineStr">
        <is>
          <t>unidad</t>
        </is>
      </c>
      <c r="I1087" s="7" t="inlineStr">
        <is>
          <t>Instalaciones</t>
        </is>
      </c>
      <c r="J1087" s="7" t="inlineStr">
        <is>
          <t>estandar</t>
        </is>
      </c>
      <c r="K1087" s="7" t="inlineStr">
        <is>
          <t>importado</t>
        </is>
      </c>
      <c r="L1087" s="7" t="inlineStr">
        <is>
          <t>Verificado</t>
        </is>
      </c>
      <c r="M1087" s="8" t="n">
        <v>1</v>
      </c>
      <c r="N1087" s="9" t="n">
        <v>230</v>
      </c>
      <c r="O1087" s="9" t="n">
        <v>230</v>
      </c>
      <c r="P1087" s="9" t="n">
        <v>230</v>
      </c>
      <c r="Q1087" s="7" t="inlineStr">
        <is>
          <t>Sí</t>
        </is>
      </c>
      <c r="R1087" s="9">
        <f>IF(N1087="","",IF(Q1087="Sí",ROUND(N1087/1.18,2),N1087))</f>
        <v/>
      </c>
      <c r="S1087" s="7" t="inlineStr">
        <is>
          <t>2026-09-09</t>
        </is>
      </c>
      <c r="T1087" s="5" t="inlineStr">
        <is>
          <t>1 cotización de proveedores</t>
        </is>
      </c>
      <c r="AK1087" s="5" t="inlineStr">
        <is>
          <t>tipo: niple · material: cobre · medida: 3/4" x 3"</t>
        </is>
      </c>
    </row>
    <row r="1088">
      <c r="A1088" s="7" t="inlineStr">
        <is>
          <t>MAT-32-129</t>
        </is>
      </c>
      <c r="B1088" s="7" t="inlineStr">
        <is>
          <t>Materiales</t>
        </is>
      </c>
      <c r="C1088" s="7" t="inlineStr">
        <is>
          <t>Tubería y conexiones</t>
        </is>
      </c>
      <c r="D1088" s="5" t="inlineStr">
        <is>
          <t>Niple de cobre 3/8" x 1 1/2"</t>
        </is>
      </c>
      <c r="E1088" s="5" t="inlineStr">
        <is>
          <t>Pieza de conexión. El material manda el precio tanto como la medida</t>
        </is>
      </c>
      <c r="F1088" s="5" t="inlineStr">
        <is>
          <t>Material retirado en almacén</t>
        </is>
      </c>
      <c r="G1088" s="5" t="inlineStr">
        <is>
          <t>conexión, accesorio, fitting, codo, tee, niple, reducción</t>
        </is>
      </c>
      <c r="H1088" s="7" t="inlineStr">
        <is>
          <t>unidad</t>
        </is>
      </c>
      <c r="I1088" s="7" t="inlineStr">
        <is>
          <t>Instalaciones</t>
        </is>
      </c>
      <c r="J1088" s="7" t="inlineStr">
        <is>
          <t>estandar</t>
        </is>
      </c>
      <c r="K1088" s="7" t="inlineStr">
        <is>
          <t>importado</t>
        </is>
      </c>
      <c r="L1088" s="7" t="inlineStr">
        <is>
          <t>Verificado</t>
        </is>
      </c>
      <c r="M1088" s="8" t="n">
        <v>1</v>
      </c>
      <c r="N1088" s="9" t="n">
        <v>193</v>
      </c>
      <c r="O1088" s="9" t="n">
        <v>193</v>
      </c>
      <c r="P1088" s="9" t="n">
        <v>193</v>
      </c>
      <c r="Q1088" s="7" t="inlineStr">
        <is>
          <t>Sí</t>
        </is>
      </c>
      <c r="R1088" s="9">
        <f>IF(N1088="","",IF(Q1088="Sí",ROUND(N1088/1.18,2),N1088))</f>
        <v/>
      </c>
      <c r="S1088" s="7" t="inlineStr">
        <is>
          <t>2026-09-09</t>
        </is>
      </c>
      <c r="T1088" s="5" t="inlineStr">
        <is>
          <t>1 cotización de proveedores</t>
        </is>
      </c>
      <c r="AK1088" s="5" t="inlineStr">
        <is>
          <t>tipo: niple · material: cobre · medida: 3/8" x 1 1/2"</t>
        </is>
      </c>
    </row>
    <row r="1089">
      <c r="A1089" s="7" t="inlineStr">
        <is>
          <t>MAT-32-130</t>
        </is>
      </c>
      <c r="B1089" s="7" t="inlineStr">
        <is>
          <t>Materiales</t>
        </is>
      </c>
      <c r="C1089" s="7" t="inlineStr">
        <is>
          <t>Tubería y conexiones</t>
        </is>
      </c>
      <c r="D1089" s="5" t="inlineStr">
        <is>
          <t>Niple de cobre 3/8" x 1"</t>
        </is>
      </c>
      <c r="E1089" s="5" t="inlineStr">
        <is>
          <t>Pieza de conexión. El material manda el precio tanto como la medida</t>
        </is>
      </c>
      <c r="F1089" s="5" t="inlineStr">
        <is>
          <t>Material retirado en almacén</t>
        </is>
      </c>
      <c r="G1089" s="5" t="inlineStr">
        <is>
          <t>conexión, accesorio, fitting, codo, tee, niple, reducción</t>
        </is>
      </c>
      <c r="H1089" s="7" t="inlineStr">
        <is>
          <t>unidad</t>
        </is>
      </c>
      <c r="I1089" s="7" t="inlineStr">
        <is>
          <t>Instalaciones</t>
        </is>
      </c>
      <c r="J1089" s="7" t="inlineStr">
        <is>
          <t>estandar</t>
        </is>
      </c>
      <c r="K1089" s="7" t="inlineStr">
        <is>
          <t>importado</t>
        </is>
      </c>
      <c r="L1089" s="7" t="inlineStr">
        <is>
          <t>Verificado</t>
        </is>
      </c>
      <c r="M1089" s="8" t="n">
        <v>1</v>
      </c>
      <c r="N1089" s="9" t="n">
        <v>177</v>
      </c>
      <c r="O1089" s="9" t="n">
        <v>177</v>
      </c>
      <c r="P1089" s="9" t="n">
        <v>177</v>
      </c>
      <c r="Q1089" s="7" t="inlineStr">
        <is>
          <t>Sí</t>
        </is>
      </c>
      <c r="R1089" s="9">
        <f>IF(N1089="","",IF(Q1089="Sí",ROUND(N1089/1.18,2),N1089))</f>
        <v/>
      </c>
      <c r="S1089" s="7" t="inlineStr">
        <is>
          <t>2026-09-09</t>
        </is>
      </c>
      <c r="T1089" s="5" t="inlineStr">
        <is>
          <t>1 cotización de proveedores</t>
        </is>
      </c>
      <c r="AK1089" s="5" t="inlineStr">
        <is>
          <t>tipo: niple · material: cobre · medida: 3/8" x 1"</t>
        </is>
      </c>
    </row>
    <row r="1090">
      <c r="A1090" s="7" t="inlineStr">
        <is>
          <t>MAT-32-131</t>
        </is>
      </c>
      <c r="B1090" s="7" t="inlineStr">
        <is>
          <t>Materiales</t>
        </is>
      </c>
      <c r="C1090" s="7" t="inlineStr">
        <is>
          <t>Tubería y conexiones</t>
        </is>
      </c>
      <c r="D1090" s="5" t="inlineStr">
        <is>
          <t>Niple de cobre 3/8" x 2"</t>
        </is>
      </c>
      <c r="E1090" s="5" t="inlineStr">
        <is>
          <t>Pieza de conexión. El material manda el precio tanto como la medida</t>
        </is>
      </c>
      <c r="F1090" s="5" t="inlineStr">
        <is>
          <t>Material retirado en almacén</t>
        </is>
      </c>
      <c r="G1090" s="5" t="inlineStr">
        <is>
          <t>conexión, accesorio, fitting, codo, tee, niple, reducción</t>
        </is>
      </c>
      <c r="H1090" s="7" t="inlineStr">
        <is>
          <t>unidad</t>
        </is>
      </c>
      <c r="I1090" s="7" t="inlineStr">
        <is>
          <t>Instalaciones</t>
        </is>
      </c>
      <c r="J1090" s="7" t="inlineStr">
        <is>
          <t>estandar</t>
        </is>
      </c>
      <c r="K1090" s="7" t="inlineStr">
        <is>
          <t>importado</t>
        </is>
      </c>
      <c r="L1090" s="7" t="inlineStr">
        <is>
          <t>Verificado</t>
        </is>
      </c>
      <c r="M1090" s="8" t="n">
        <v>1</v>
      </c>
      <c r="N1090" s="9" t="n">
        <v>189</v>
      </c>
      <c r="O1090" s="9" t="n">
        <v>189</v>
      </c>
      <c r="P1090" s="9" t="n">
        <v>189</v>
      </c>
      <c r="Q1090" s="7" t="inlineStr">
        <is>
          <t>Sí</t>
        </is>
      </c>
      <c r="R1090" s="9">
        <f>IF(N1090="","",IF(Q1090="Sí",ROUND(N1090/1.18,2),N1090))</f>
        <v/>
      </c>
      <c r="S1090" s="7" t="inlineStr">
        <is>
          <t>2026-09-09</t>
        </is>
      </c>
      <c r="T1090" s="5" t="inlineStr">
        <is>
          <t>1 cotización de proveedores</t>
        </is>
      </c>
      <c r="AK1090" s="5" t="inlineStr">
        <is>
          <t>tipo: niple · material: cobre · medida: 3/8" x 2"</t>
        </is>
      </c>
    </row>
    <row r="1091">
      <c r="A1091" s="7" t="inlineStr">
        <is>
          <t>MAT-32-132</t>
        </is>
      </c>
      <c r="B1091" s="7" t="inlineStr">
        <is>
          <t>Materiales</t>
        </is>
      </c>
      <c r="C1091" s="7" t="inlineStr">
        <is>
          <t>Tubería y conexiones</t>
        </is>
      </c>
      <c r="D1091" s="5" t="inlineStr">
        <is>
          <t>Niple de HG 1 1/2" x 10"</t>
        </is>
      </c>
      <c r="E1091" s="5" t="inlineStr">
        <is>
          <t>Pieza de conexión. El material manda el precio tanto como la medida</t>
        </is>
      </c>
      <c r="F1091" s="5" t="inlineStr">
        <is>
          <t>Material retirado en almacén</t>
        </is>
      </c>
      <c r="G1091" s="5" t="inlineStr">
        <is>
          <t>conexión, accesorio, fitting, codo, tee, niple, reducción</t>
        </is>
      </c>
      <c r="H1091" s="7" t="inlineStr">
        <is>
          <t>unidad</t>
        </is>
      </c>
      <c r="I1091" s="7" t="inlineStr">
        <is>
          <t>Instalaciones</t>
        </is>
      </c>
      <c r="J1091" s="7" t="inlineStr">
        <is>
          <t>estandar</t>
        </is>
      </c>
      <c r="K1091" s="7" t="inlineStr">
        <is>
          <t>importado</t>
        </is>
      </c>
      <c r="L1091" s="7" t="inlineStr">
        <is>
          <t>Verificado</t>
        </is>
      </c>
      <c r="M1091" s="8" t="n">
        <v>1</v>
      </c>
      <c r="N1091" s="9" t="n">
        <v>372</v>
      </c>
      <c r="O1091" s="9" t="n">
        <v>372</v>
      </c>
      <c r="P1091" s="9" t="n">
        <v>372</v>
      </c>
      <c r="Q1091" s="7" t="inlineStr">
        <is>
          <t>Sí</t>
        </is>
      </c>
      <c r="R1091" s="9">
        <f>IF(N1091="","",IF(Q1091="Sí",ROUND(N1091/1.18,2),N1091))</f>
        <v/>
      </c>
      <c r="S1091" s="7" t="inlineStr">
        <is>
          <t>2026-09-09</t>
        </is>
      </c>
      <c r="T1091" s="5" t="inlineStr">
        <is>
          <t>1 cotización de proveedores</t>
        </is>
      </c>
      <c r="AK1091" s="5" t="inlineStr">
        <is>
          <t>tipo: niple · material: HG · medida: 1 1/2" x 10"</t>
        </is>
      </c>
    </row>
    <row r="1092">
      <c r="A1092" s="7" t="inlineStr">
        <is>
          <t>MAT-32-133</t>
        </is>
      </c>
      <c r="B1092" s="7" t="inlineStr">
        <is>
          <t>Materiales</t>
        </is>
      </c>
      <c r="C1092" s="7" t="inlineStr">
        <is>
          <t>Tubería y conexiones</t>
        </is>
      </c>
      <c r="D1092" s="5" t="inlineStr">
        <is>
          <t>Niple de HG 1 1/2" x 3"</t>
        </is>
      </c>
      <c r="E1092" s="5" t="inlineStr">
        <is>
          <t>Pieza de conexión. El material manda el precio tanto como la medida</t>
        </is>
      </c>
      <c r="F1092" s="5" t="inlineStr">
        <is>
          <t>Material retirado en almacén</t>
        </is>
      </c>
      <c r="G1092" s="5" t="inlineStr">
        <is>
          <t>conexión, accesorio, fitting, codo, tee, niple, reducción</t>
        </is>
      </c>
      <c r="H1092" s="7" t="inlineStr">
        <is>
          <t>unidad</t>
        </is>
      </c>
      <c r="I1092" s="7" t="inlineStr">
        <is>
          <t>Instalaciones</t>
        </is>
      </c>
      <c r="J1092" s="7" t="inlineStr">
        <is>
          <t>estandar</t>
        </is>
      </c>
      <c r="K1092" s="7" t="inlineStr">
        <is>
          <t>importado</t>
        </is>
      </c>
      <c r="L1092" s="7" t="inlineStr">
        <is>
          <t>Verificado</t>
        </is>
      </c>
      <c r="M1092" s="8" t="n">
        <v>1</v>
      </c>
      <c r="N1092" s="9" t="n">
        <v>187</v>
      </c>
      <c r="O1092" s="9" t="n">
        <v>187</v>
      </c>
      <c r="P1092" s="9" t="n">
        <v>187</v>
      </c>
      <c r="Q1092" s="7" t="inlineStr">
        <is>
          <t>Sí</t>
        </is>
      </c>
      <c r="R1092" s="9">
        <f>IF(N1092="","",IF(Q1092="Sí",ROUND(N1092/1.18,2),N1092))</f>
        <v/>
      </c>
      <c r="S1092" s="7" t="inlineStr">
        <is>
          <t>2026-09-09</t>
        </is>
      </c>
      <c r="T1092" s="5" t="inlineStr">
        <is>
          <t>1 cotización de proveedores</t>
        </is>
      </c>
      <c r="AK1092" s="5" t="inlineStr">
        <is>
          <t>tipo: niple · material: HG · medida: 1 1/2" x 3"</t>
        </is>
      </c>
    </row>
    <row r="1093">
      <c r="A1093" s="7" t="inlineStr">
        <is>
          <t>MAT-32-134</t>
        </is>
      </c>
      <c r="B1093" s="7" t="inlineStr">
        <is>
          <t>Materiales</t>
        </is>
      </c>
      <c r="C1093" s="7" t="inlineStr">
        <is>
          <t>Tubería y conexiones</t>
        </is>
      </c>
      <c r="D1093" s="5" t="inlineStr">
        <is>
          <t>Niple de HG 1 1/2" x 4"</t>
        </is>
      </c>
      <c r="E1093" s="5" t="inlineStr">
        <is>
          <t>Pieza de conexión. El material manda el precio tanto como la medida</t>
        </is>
      </c>
      <c r="F1093" s="5" t="inlineStr">
        <is>
          <t>Material retirado en almacén</t>
        </is>
      </c>
      <c r="G1093" s="5" t="inlineStr">
        <is>
          <t>conexión, accesorio, fitting, codo, tee, niple, reducción</t>
        </is>
      </c>
      <c r="H1093" s="7" t="inlineStr">
        <is>
          <t>unidad</t>
        </is>
      </c>
      <c r="I1093" s="7" t="inlineStr">
        <is>
          <t>Instalaciones</t>
        </is>
      </c>
      <c r="J1093" s="7" t="inlineStr">
        <is>
          <t>estandar</t>
        </is>
      </c>
      <c r="K1093" s="7" t="inlineStr">
        <is>
          <t>importado</t>
        </is>
      </c>
      <c r="L1093" s="7" t="inlineStr">
        <is>
          <t>Verificado</t>
        </is>
      </c>
      <c r="M1093" s="8" t="n">
        <v>1</v>
      </c>
      <c r="N1093" s="9" t="n">
        <v>257</v>
      </c>
      <c r="O1093" s="9" t="n">
        <v>257</v>
      </c>
      <c r="P1093" s="9" t="n">
        <v>257</v>
      </c>
      <c r="Q1093" s="7" t="inlineStr">
        <is>
          <t>Sí</t>
        </is>
      </c>
      <c r="R1093" s="9">
        <f>IF(N1093="","",IF(Q1093="Sí",ROUND(N1093/1.18,2),N1093))</f>
        <v/>
      </c>
      <c r="S1093" s="7" t="inlineStr">
        <is>
          <t>2026-09-09</t>
        </is>
      </c>
      <c r="T1093" s="5" t="inlineStr">
        <is>
          <t>1 cotización de proveedores</t>
        </is>
      </c>
      <c r="AK1093" s="5" t="inlineStr">
        <is>
          <t>tipo: niple · material: HG · medida: 1 1/2" x 4"</t>
        </is>
      </c>
    </row>
    <row r="1094">
      <c r="A1094" s="7" t="inlineStr">
        <is>
          <t>MAT-32-135</t>
        </is>
      </c>
      <c r="B1094" s="7" t="inlineStr">
        <is>
          <t>Materiales</t>
        </is>
      </c>
      <c r="C1094" s="7" t="inlineStr">
        <is>
          <t>Tubería y conexiones</t>
        </is>
      </c>
      <c r="D1094" s="5" t="inlineStr">
        <is>
          <t>Niple de HG 1 1/2" x 6"</t>
        </is>
      </c>
      <c r="E1094" s="5" t="inlineStr">
        <is>
          <t>Pieza de conexión. El material manda el precio tanto como la medida</t>
        </is>
      </c>
      <c r="F1094" s="5" t="inlineStr">
        <is>
          <t>Material retirado en almacén</t>
        </is>
      </c>
      <c r="G1094" s="5" t="inlineStr">
        <is>
          <t>conexión, accesorio, fitting, codo, tee, niple, reducción</t>
        </is>
      </c>
      <c r="H1094" s="7" t="inlineStr">
        <is>
          <t>unidad</t>
        </is>
      </c>
      <c r="I1094" s="7" t="inlineStr">
        <is>
          <t>Instalaciones</t>
        </is>
      </c>
      <c r="J1094" s="7" t="inlineStr">
        <is>
          <t>estandar</t>
        </is>
      </c>
      <c r="K1094" s="7" t="inlineStr">
        <is>
          <t>importado</t>
        </is>
      </c>
      <c r="L1094" s="7" t="inlineStr">
        <is>
          <t>Verificado</t>
        </is>
      </c>
      <c r="M1094" s="8" t="n">
        <v>1</v>
      </c>
      <c r="N1094" s="9" t="n">
        <v>379</v>
      </c>
      <c r="O1094" s="9" t="n">
        <v>379</v>
      </c>
      <c r="P1094" s="9" t="n">
        <v>379</v>
      </c>
      <c r="Q1094" s="7" t="inlineStr">
        <is>
          <t>Sí</t>
        </is>
      </c>
      <c r="R1094" s="9">
        <f>IF(N1094="","",IF(Q1094="Sí",ROUND(N1094/1.18,2),N1094))</f>
        <v/>
      </c>
      <c r="S1094" s="7" t="inlineStr">
        <is>
          <t>2026-09-09</t>
        </is>
      </c>
      <c r="T1094" s="5" t="inlineStr">
        <is>
          <t>1 cotización de proveedores</t>
        </is>
      </c>
      <c r="AK1094" s="5" t="inlineStr">
        <is>
          <t>tipo: niple · material: HG · medida: 1 1/2" x 6"</t>
        </is>
      </c>
    </row>
    <row r="1095">
      <c r="A1095" s="7" t="inlineStr">
        <is>
          <t>MAT-32-136</t>
        </is>
      </c>
      <c r="B1095" s="7" t="inlineStr">
        <is>
          <t>Materiales</t>
        </is>
      </c>
      <c r="C1095" s="7" t="inlineStr">
        <is>
          <t>Tubería y conexiones</t>
        </is>
      </c>
      <c r="D1095" s="5" t="inlineStr">
        <is>
          <t>Niple de HG 1 1/4" x 2"</t>
        </is>
      </c>
      <c r="E1095" s="5" t="inlineStr">
        <is>
          <t>Pieza de conexión. El material manda el precio tanto como la medida</t>
        </is>
      </c>
      <c r="F1095" s="5" t="inlineStr">
        <is>
          <t>Material retirado en almacén</t>
        </is>
      </c>
      <c r="G1095" s="5" t="inlineStr">
        <is>
          <t>conexión, accesorio, fitting, codo, tee, niple, reducción</t>
        </is>
      </c>
      <c r="H1095" s="7" t="inlineStr">
        <is>
          <t>unidad</t>
        </is>
      </c>
      <c r="I1095" s="7" t="inlineStr">
        <is>
          <t>Instalaciones</t>
        </is>
      </c>
      <c r="J1095" s="7" t="inlineStr">
        <is>
          <t>estandar</t>
        </is>
      </c>
      <c r="K1095" s="7" t="inlineStr">
        <is>
          <t>importado</t>
        </is>
      </c>
      <c r="L1095" s="7" t="inlineStr">
        <is>
          <t>Verificado</t>
        </is>
      </c>
      <c r="M1095" s="8" t="n">
        <v>1</v>
      </c>
      <c r="N1095" s="9" t="n">
        <v>170</v>
      </c>
      <c r="O1095" s="9" t="n">
        <v>170</v>
      </c>
      <c r="P1095" s="9" t="n">
        <v>170</v>
      </c>
      <c r="Q1095" s="7" t="inlineStr">
        <is>
          <t>Sí</t>
        </is>
      </c>
      <c r="R1095" s="9">
        <f>IF(N1095="","",IF(Q1095="Sí",ROUND(N1095/1.18,2),N1095))</f>
        <v/>
      </c>
      <c r="S1095" s="7" t="inlineStr">
        <is>
          <t>2026-09-09</t>
        </is>
      </c>
      <c r="T1095" s="5" t="inlineStr">
        <is>
          <t>1 cotización de proveedores</t>
        </is>
      </c>
      <c r="AK1095" s="5" t="inlineStr">
        <is>
          <t>tipo: niple · material: HG · medida: 1 1/4" x 2"</t>
        </is>
      </c>
    </row>
    <row r="1096">
      <c r="A1096" s="7" t="inlineStr">
        <is>
          <t>MAT-32-137</t>
        </is>
      </c>
      <c r="B1096" s="7" t="inlineStr">
        <is>
          <t>Materiales</t>
        </is>
      </c>
      <c r="C1096" s="7" t="inlineStr">
        <is>
          <t>Tubería y conexiones</t>
        </is>
      </c>
      <c r="D1096" s="5" t="inlineStr">
        <is>
          <t>Niple de HG 1 1/4" x 3"</t>
        </is>
      </c>
      <c r="E1096" s="5" t="inlineStr">
        <is>
          <t>Pieza de conexión. El material manda el precio tanto como la medida</t>
        </is>
      </c>
      <c r="F1096" s="5" t="inlineStr">
        <is>
          <t>Material retirado en almacén</t>
        </is>
      </c>
      <c r="G1096" s="5" t="inlineStr">
        <is>
          <t>conexión, accesorio, fitting, codo, tee, niple, reducción</t>
        </is>
      </c>
      <c r="H1096" s="7" t="inlineStr">
        <is>
          <t>unidad</t>
        </is>
      </c>
      <c r="I1096" s="7" t="inlineStr">
        <is>
          <t>Instalaciones</t>
        </is>
      </c>
      <c r="J1096" s="7" t="inlineStr">
        <is>
          <t>estandar</t>
        </is>
      </c>
      <c r="K1096" s="7" t="inlineStr">
        <is>
          <t>importado</t>
        </is>
      </c>
      <c r="L1096" s="7" t="inlineStr">
        <is>
          <t>Verificado</t>
        </is>
      </c>
      <c r="M1096" s="8" t="n">
        <v>1</v>
      </c>
      <c r="N1096" s="9" t="n">
        <v>174</v>
      </c>
      <c r="O1096" s="9" t="n">
        <v>174</v>
      </c>
      <c r="P1096" s="9" t="n">
        <v>174</v>
      </c>
      <c r="Q1096" s="7" t="inlineStr">
        <is>
          <t>Sí</t>
        </is>
      </c>
      <c r="R1096" s="9">
        <f>IF(N1096="","",IF(Q1096="Sí",ROUND(N1096/1.18,2),N1096))</f>
        <v/>
      </c>
      <c r="S1096" s="7" t="inlineStr">
        <is>
          <t>2026-09-09</t>
        </is>
      </c>
      <c r="T1096" s="5" t="inlineStr">
        <is>
          <t>1 cotización de proveedores</t>
        </is>
      </c>
      <c r="AK1096" s="5" t="inlineStr">
        <is>
          <t>tipo: niple · material: HG · medida: 1 1/4" x 3"</t>
        </is>
      </c>
    </row>
    <row r="1097">
      <c r="A1097" s="7" t="inlineStr">
        <is>
          <t>MAT-32-138</t>
        </is>
      </c>
      <c r="B1097" s="7" t="inlineStr">
        <is>
          <t>Materiales</t>
        </is>
      </c>
      <c r="C1097" s="7" t="inlineStr">
        <is>
          <t>Tubería y conexiones</t>
        </is>
      </c>
      <c r="D1097" s="5" t="inlineStr">
        <is>
          <t>Niple de HG 1 1/4" x 4"</t>
        </is>
      </c>
      <c r="E1097" s="5" t="inlineStr">
        <is>
          <t>Pieza de conexión. El material manda el precio tanto como la medida</t>
        </is>
      </c>
      <c r="F1097" s="5" t="inlineStr">
        <is>
          <t>Material retirado en almacén</t>
        </is>
      </c>
      <c r="G1097" s="5" t="inlineStr">
        <is>
          <t>conexión, accesorio, fitting, codo, tee, niple, reducción</t>
        </is>
      </c>
      <c r="H1097" s="7" t="inlineStr">
        <is>
          <t>unidad</t>
        </is>
      </c>
      <c r="I1097" s="7" t="inlineStr">
        <is>
          <t>Instalaciones</t>
        </is>
      </c>
      <c r="J1097" s="7" t="inlineStr">
        <is>
          <t>estandar</t>
        </is>
      </c>
      <c r="K1097" s="7" t="inlineStr">
        <is>
          <t>importado</t>
        </is>
      </c>
      <c r="L1097" s="7" t="inlineStr">
        <is>
          <t>Verificado</t>
        </is>
      </c>
      <c r="M1097" s="8" t="n">
        <v>1</v>
      </c>
      <c r="N1097" s="9" t="n">
        <v>191</v>
      </c>
      <c r="O1097" s="9" t="n">
        <v>191</v>
      </c>
      <c r="P1097" s="9" t="n">
        <v>191</v>
      </c>
      <c r="Q1097" s="7" t="inlineStr">
        <is>
          <t>Sí</t>
        </is>
      </c>
      <c r="R1097" s="9">
        <f>IF(N1097="","",IF(Q1097="Sí",ROUND(N1097/1.18,2),N1097))</f>
        <v/>
      </c>
      <c r="S1097" s="7" t="inlineStr">
        <is>
          <t>2026-09-09</t>
        </is>
      </c>
      <c r="T1097" s="5" t="inlineStr">
        <is>
          <t>1 cotización de proveedores</t>
        </is>
      </c>
      <c r="AK1097" s="5" t="inlineStr">
        <is>
          <t>tipo: niple · material: HG · medida: 1 1/4" x 4"</t>
        </is>
      </c>
    </row>
    <row r="1098">
      <c r="A1098" s="7" t="inlineStr">
        <is>
          <t>MAT-32-139</t>
        </is>
      </c>
      <c r="B1098" s="7" t="inlineStr">
        <is>
          <t>Materiales</t>
        </is>
      </c>
      <c r="C1098" s="7" t="inlineStr">
        <is>
          <t>Tubería y conexiones</t>
        </is>
      </c>
      <c r="D1098" s="5" t="inlineStr">
        <is>
          <t>Niple de HG 1 1/4" x 6"</t>
        </is>
      </c>
      <c r="E1098" s="5" t="inlineStr">
        <is>
          <t>Pieza de conexión. El material manda el precio tanto como la medida</t>
        </is>
      </c>
      <c r="F1098" s="5" t="inlineStr">
        <is>
          <t>Material retirado en almacén</t>
        </is>
      </c>
      <c r="G1098" s="5" t="inlineStr">
        <is>
          <t>conexión, accesorio, fitting, codo, tee, niple, reducción</t>
        </is>
      </c>
      <c r="H1098" s="7" t="inlineStr">
        <is>
          <t>unidad</t>
        </is>
      </c>
      <c r="I1098" s="7" t="inlineStr">
        <is>
          <t>Instalaciones</t>
        </is>
      </c>
      <c r="J1098" s="7" t="inlineStr">
        <is>
          <t>estandar</t>
        </is>
      </c>
      <c r="K1098" s="7" t="inlineStr">
        <is>
          <t>importado</t>
        </is>
      </c>
      <c r="L1098" s="7" t="inlineStr">
        <is>
          <t>Verificado</t>
        </is>
      </c>
      <c r="M1098" s="8" t="n">
        <v>1</v>
      </c>
      <c r="N1098" s="9" t="n">
        <v>236</v>
      </c>
      <c r="O1098" s="9" t="n">
        <v>236</v>
      </c>
      <c r="P1098" s="9" t="n">
        <v>236</v>
      </c>
      <c r="Q1098" s="7" t="inlineStr">
        <is>
          <t>Sí</t>
        </is>
      </c>
      <c r="R1098" s="9">
        <f>IF(N1098="","",IF(Q1098="Sí",ROUND(N1098/1.18,2),N1098))</f>
        <v/>
      </c>
      <c r="S1098" s="7" t="inlineStr">
        <is>
          <t>2026-09-09</t>
        </is>
      </c>
      <c r="T1098" s="5" t="inlineStr">
        <is>
          <t>1 cotización de proveedores</t>
        </is>
      </c>
      <c r="AK1098" s="5" t="inlineStr">
        <is>
          <t>tipo: niple · material: HG · medida: 1 1/4" x 6"</t>
        </is>
      </c>
    </row>
    <row r="1099">
      <c r="A1099" s="7" t="inlineStr">
        <is>
          <t>MAT-32-140</t>
        </is>
      </c>
      <c r="B1099" s="7" t="inlineStr">
        <is>
          <t>Materiales</t>
        </is>
      </c>
      <c r="C1099" s="7" t="inlineStr">
        <is>
          <t>Tubería y conexiones</t>
        </is>
      </c>
      <c r="D1099" s="5" t="inlineStr">
        <is>
          <t>Niple de HG 1/2" x 1 1/2"</t>
        </is>
      </c>
      <c r="E1099" s="5" t="inlineStr">
        <is>
          <t>Pieza de conexión. El material manda el precio tanto como la medida</t>
        </is>
      </c>
      <c r="F1099" s="5" t="inlineStr">
        <is>
          <t>Material retirado en almacén</t>
        </is>
      </c>
      <c r="G1099" s="5" t="inlineStr">
        <is>
          <t>conexión, accesorio, fitting, codo, tee, niple, reducción</t>
        </is>
      </c>
      <c r="H1099" s="7" t="inlineStr">
        <is>
          <t>unidad</t>
        </is>
      </c>
      <c r="I1099" s="7" t="inlineStr">
        <is>
          <t>Instalaciones</t>
        </is>
      </c>
      <c r="J1099" s="7" t="inlineStr">
        <is>
          <t>estandar</t>
        </is>
      </c>
      <c r="K1099" s="7" t="inlineStr">
        <is>
          <t>importado</t>
        </is>
      </c>
      <c r="L1099" s="7" t="inlineStr">
        <is>
          <t>Verificado</t>
        </is>
      </c>
      <c r="M1099" s="8" t="n">
        <v>1</v>
      </c>
      <c r="N1099" s="9" t="n">
        <v>75</v>
      </c>
      <c r="O1099" s="9" t="n">
        <v>75</v>
      </c>
      <c r="P1099" s="9" t="n">
        <v>75</v>
      </c>
      <c r="Q1099" s="7" t="inlineStr">
        <is>
          <t>Sí</t>
        </is>
      </c>
      <c r="R1099" s="9">
        <f>IF(N1099="","",IF(Q1099="Sí",ROUND(N1099/1.18,2),N1099))</f>
        <v/>
      </c>
      <c r="S1099" s="7" t="inlineStr">
        <is>
          <t>2026-09-09</t>
        </is>
      </c>
      <c r="T1099" s="5" t="inlineStr">
        <is>
          <t>1 cotización de proveedores</t>
        </is>
      </c>
      <c r="AK1099" s="5" t="inlineStr">
        <is>
          <t>tipo: niple · material: HG · medida: 1/2" x 1 1/2"</t>
        </is>
      </c>
    </row>
    <row r="1100">
      <c r="A1100" s="7" t="inlineStr">
        <is>
          <t>MAT-32-141</t>
        </is>
      </c>
      <c r="B1100" s="7" t="inlineStr">
        <is>
          <t>Materiales</t>
        </is>
      </c>
      <c r="C1100" s="7" t="inlineStr">
        <is>
          <t>Tubería y conexiones</t>
        </is>
      </c>
      <c r="D1100" s="5" t="inlineStr">
        <is>
          <t>Niple de HG 1/2" x 10"</t>
        </is>
      </c>
      <c r="E1100" s="5" t="inlineStr">
        <is>
          <t>Pieza de conexión. El material manda el precio tanto como la medida</t>
        </is>
      </c>
      <c r="F1100" s="5" t="inlineStr">
        <is>
          <t>Material retirado en almacén</t>
        </is>
      </c>
      <c r="G1100" s="5" t="inlineStr">
        <is>
          <t>conexión, accesorio, fitting, codo, tee, niple, reducción</t>
        </is>
      </c>
      <c r="H1100" s="7" t="inlineStr">
        <is>
          <t>unidad</t>
        </is>
      </c>
      <c r="I1100" s="7" t="inlineStr">
        <is>
          <t>Instalaciones</t>
        </is>
      </c>
      <c r="J1100" s="7" t="inlineStr">
        <is>
          <t>estandar</t>
        </is>
      </c>
      <c r="K1100" s="7" t="inlineStr">
        <is>
          <t>importado</t>
        </is>
      </c>
      <c r="L1100" s="7" t="inlineStr">
        <is>
          <t>Verificado</t>
        </is>
      </c>
      <c r="M1100" s="8" t="n">
        <v>1</v>
      </c>
      <c r="N1100" s="9" t="n">
        <v>199</v>
      </c>
      <c r="O1100" s="9" t="n">
        <v>199</v>
      </c>
      <c r="P1100" s="9" t="n">
        <v>199</v>
      </c>
      <c r="Q1100" s="7" t="inlineStr">
        <is>
          <t>Sí</t>
        </is>
      </c>
      <c r="R1100" s="9">
        <f>IF(N1100="","",IF(Q1100="Sí",ROUND(N1100/1.18,2),N1100))</f>
        <v/>
      </c>
      <c r="S1100" s="7" t="inlineStr">
        <is>
          <t>2026-09-09</t>
        </is>
      </c>
      <c r="T1100" s="5" t="inlineStr">
        <is>
          <t>1 cotización de proveedores</t>
        </is>
      </c>
      <c r="AK1100" s="5" t="inlineStr">
        <is>
          <t>tipo: niple · material: HG · medida: 1/2" x 10"</t>
        </is>
      </c>
    </row>
    <row r="1101">
      <c r="A1101" s="7" t="inlineStr">
        <is>
          <t>MAT-32-142</t>
        </is>
      </c>
      <c r="B1101" s="7" t="inlineStr">
        <is>
          <t>Materiales</t>
        </is>
      </c>
      <c r="C1101" s="7" t="inlineStr">
        <is>
          <t>Tubería y conexiones</t>
        </is>
      </c>
      <c r="D1101" s="5" t="inlineStr">
        <is>
          <t>Niple de HG 1/2" x 12"</t>
        </is>
      </c>
      <c r="E1101" s="5" t="inlineStr">
        <is>
          <t>Pieza de conexión. El material manda el precio tanto como la medida</t>
        </is>
      </c>
      <c r="F1101" s="5" t="inlineStr">
        <is>
          <t>Material retirado en almacén</t>
        </is>
      </c>
      <c r="G1101" s="5" t="inlineStr">
        <is>
          <t>conexión, accesorio, fitting, codo, tee, niple, reducción</t>
        </is>
      </c>
      <c r="H1101" s="7" t="inlineStr">
        <is>
          <t>unidad</t>
        </is>
      </c>
      <c r="I1101" s="7" t="inlineStr">
        <is>
          <t>Instalaciones</t>
        </is>
      </c>
      <c r="J1101" s="7" t="inlineStr">
        <is>
          <t>estandar</t>
        </is>
      </c>
      <c r="K1101" s="7" t="inlineStr">
        <is>
          <t>importado</t>
        </is>
      </c>
      <c r="L1101" s="7" t="inlineStr">
        <is>
          <t>Verificado</t>
        </is>
      </c>
      <c r="M1101" s="8" t="n">
        <v>1</v>
      </c>
      <c r="N1101" s="9" t="n">
        <v>259</v>
      </c>
      <c r="O1101" s="9" t="n">
        <v>259</v>
      </c>
      <c r="P1101" s="9" t="n">
        <v>259</v>
      </c>
      <c r="Q1101" s="7" t="inlineStr">
        <is>
          <t>Sí</t>
        </is>
      </c>
      <c r="R1101" s="9">
        <f>IF(N1101="","",IF(Q1101="Sí",ROUND(N1101/1.18,2),N1101))</f>
        <v/>
      </c>
      <c r="S1101" s="7" t="inlineStr">
        <is>
          <t>2026-09-09</t>
        </is>
      </c>
      <c r="T1101" s="5" t="inlineStr">
        <is>
          <t>1 cotización de proveedores</t>
        </is>
      </c>
      <c r="AK1101" s="5" t="inlineStr">
        <is>
          <t>tipo: niple · material: HG · medida: 1/2" x 12"</t>
        </is>
      </c>
    </row>
    <row r="1102">
      <c r="A1102" s="7" t="inlineStr">
        <is>
          <t>MAT-32-143</t>
        </is>
      </c>
      <c r="B1102" s="7" t="inlineStr">
        <is>
          <t>Materiales</t>
        </is>
      </c>
      <c r="C1102" s="7" t="inlineStr">
        <is>
          <t>Tubería y conexiones</t>
        </is>
      </c>
      <c r="D1102" s="5" t="inlineStr">
        <is>
          <t>Niple de HG 1/2" x 1"</t>
        </is>
      </c>
      <c r="E1102" s="5" t="inlineStr">
        <is>
          <t>Pieza de conexión. El material manda el precio tanto como la medida</t>
        </is>
      </c>
      <c r="F1102" s="5" t="inlineStr">
        <is>
          <t>Material retirado en almacén</t>
        </is>
      </c>
      <c r="G1102" s="5" t="inlineStr">
        <is>
          <t>conexión, accesorio, fitting, codo, tee, niple, reducción</t>
        </is>
      </c>
      <c r="H1102" s="7" t="inlineStr">
        <is>
          <t>unidad</t>
        </is>
      </c>
      <c r="I1102" s="7" t="inlineStr">
        <is>
          <t>Instalaciones</t>
        </is>
      </c>
      <c r="J1102" s="7" t="inlineStr">
        <is>
          <t>estandar</t>
        </is>
      </c>
      <c r="K1102" s="7" t="inlineStr">
        <is>
          <t>importado</t>
        </is>
      </c>
      <c r="L1102" s="7" t="inlineStr">
        <is>
          <t>Verificado</t>
        </is>
      </c>
      <c r="M1102" s="8" t="n">
        <v>1</v>
      </c>
      <c r="N1102" s="9" t="n">
        <v>67</v>
      </c>
      <c r="O1102" s="9" t="n">
        <v>67</v>
      </c>
      <c r="P1102" s="9" t="n">
        <v>67</v>
      </c>
      <c r="Q1102" s="7" t="inlineStr">
        <is>
          <t>Sí</t>
        </is>
      </c>
      <c r="R1102" s="9">
        <f>IF(N1102="","",IF(Q1102="Sí",ROUND(N1102/1.18,2),N1102))</f>
        <v/>
      </c>
      <c r="S1102" s="7" t="inlineStr">
        <is>
          <t>2026-09-09</t>
        </is>
      </c>
      <c r="T1102" s="5" t="inlineStr">
        <is>
          <t>1 cotización de proveedores</t>
        </is>
      </c>
      <c r="AK1102" s="5" t="inlineStr">
        <is>
          <t>tipo: niple · material: HG · medida: 1/2" x 1"</t>
        </is>
      </c>
    </row>
    <row r="1103">
      <c r="A1103" s="7" t="inlineStr">
        <is>
          <t>MAT-32-144</t>
        </is>
      </c>
      <c r="B1103" s="7" t="inlineStr">
        <is>
          <t>Materiales</t>
        </is>
      </c>
      <c r="C1103" s="7" t="inlineStr">
        <is>
          <t>Tubería y conexiones</t>
        </is>
      </c>
      <c r="D1103" s="5" t="inlineStr">
        <is>
          <t>Niple de HG 1/2" x 2 1/2"</t>
        </is>
      </c>
      <c r="E1103" s="5" t="inlineStr">
        <is>
          <t>Pieza de conexión. El material manda el precio tanto como la medida</t>
        </is>
      </c>
      <c r="F1103" s="5" t="inlineStr">
        <is>
          <t>Material retirado en almacén</t>
        </is>
      </c>
      <c r="G1103" s="5" t="inlineStr">
        <is>
          <t>conexión, accesorio, fitting, codo, tee, niple, reducción</t>
        </is>
      </c>
      <c r="H1103" s="7" t="inlineStr">
        <is>
          <t>unidad</t>
        </is>
      </c>
      <c r="I1103" s="7" t="inlineStr">
        <is>
          <t>Instalaciones</t>
        </is>
      </c>
      <c r="J1103" s="7" t="inlineStr">
        <is>
          <t>estandar</t>
        </is>
      </c>
      <c r="K1103" s="7" t="inlineStr">
        <is>
          <t>importado</t>
        </is>
      </c>
      <c r="L1103" s="7" t="inlineStr">
        <is>
          <t>Verificado</t>
        </is>
      </c>
      <c r="M1103" s="8" t="n">
        <v>1</v>
      </c>
      <c r="N1103" s="9" t="n">
        <v>65</v>
      </c>
      <c r="O1103" s="9" t="n">
        <v>65</v>
      </c>
      <c r="P1103" s="9" t="n">
        <v>65</v>
      </c>
      <c r="Q1103" s="7" t="inlineStr">
        <is>
          <t>Sí</t>
        </is>
      </c>
      <c r="R1103" s="9">
        <f>IF(N1103="","",IF(Q1103="Sí",ROUND(N1103/1.18,2),N1103))</f>
        <v/>
      </c>
      <c r="S1103" s="7" t="inlineStr">
        <is>
          <t>2026-09-09</t>
        </is>
      </c>
      <c r="T1103" s="5" t="inlineStr">
        <is>
          <t>1 cotización de proveedores</t>
        </is>
      </c>
      <c r="AK1103" s="5" t="inlineStr">
        <is>
          <t>tipo: niple · material: HG · medida: 1/2" x 2 1/2"</t>
        </is>
      </c>
    </row>
    <row r="1104">
      <c r="A1104" s="7" t="inlineStr">
        <is>
          <t>MAT-32-145</t>
        </is>
      </c>
      <c r="B1104" s="7" t="inlineStr">
        <is>
          <t>Materiales</t>
        </is>
      </c>
      <c r="C1104" s="7" t="inlineStr">
        <is>
          <t>Tubería y conexiones</t>
        </is>
      </c>
      <c r="D1104" s="5" t="inlineStr">
        <is>
          <t>Niple de HG 1/2" x 2"</t>
        </is>
      </c>
      <c r="E1104" s="5" t="inlineStr">
        <is>
          <t>Pieza de conexión. El material manda el precio tanto como la medida</t>
        </is>
      </c>
      <c r="F1104" s="5" t="inlineStr">
        <is>
          <t>Material retirado en almacén</t>
        </is>
      </c>
      <c r="G1104" s="5" t="inlineStr">
        <is>
          <t>conexión, accesorio, fitting, codo, tee, niple, reducción</t>
        </is>
      </c>
      <c r="H1104" s="7" t="inlineStr">
        <is>
          <t>unidad</t>
        </is>
      </c>
      <c r="I1104" s="7" t="inlineStr">
        <is>
          <t>Instalaciones</t>
        </is>
      </c>
      <c r="J1104" s="7" t="inlineStr">
        <is>
          <t>estandar</t>
        </is>
      </c>
      <c r="K1104" s="7" t="inlineStr">
        <is>
          <t>importado</t>
        </is>
      </c>
      <c r="L1104" s="7" t="inlineStr">
        <is>
          <t>Verificado</t>
        </is>
      </c>
      <c r="M1104" s="8" t="n">
        <v>1</v>
      </c>
      <c r="N1104" s="9" t="n">
        <v>65</v>
      </c>
      <c r="O1104" s="9" t="n">
        <v>65</v>
      </c>
      <c r="P1104" s="9" t="n">
        <v>65</v>
      </c>
      <c r="Q1104" s="7" t="inlineStr">
        <is>
          <t>Sí</t>
        </is>
      </c>
      <c r="R1104" s="9">
        <f>IF(N1104="","",IF(Q1104="Sí",ROUND(N1104/1.18,2),N1104))</f>
        <v/>
      </c>
      <c r="S1104" s="7" t="inlineStr">
        <is>
          <t>2026-09-09</t>
        </is>
      </c>
      <c r="T1104" s="5" t="inlineStr">
        <is>
          <t>1 cotización de proveedores</t>
        </is>
      </c>
      <c r="AK1104" s="5" t="inlineStr">
        <is>
          <t>tipo: niple · material: HG · medida: 1/2" x 2"</t>
        </is>
      </c>
    </row>
    <row r="1105">
      <c r="A1105" s="7" t="inlineStr">
        <is>
          <t>MAT-32-146</t>
        </is>
      </c>
      <c r="B1105" s="7" t="inlineStr">
        <is>
          <t>Materiales</t>
        </is>
      </c>
      <c r="C1105" s="7" t="inlineStr">
        <is>
          <t>Tubería y conexiones</t>
        </is>
      </c>
      <c r="D1105" s="5" t="inlineStr">
        <is>
          <t>Niple de HG 1/2" x 3"</t>
        </is>
      </c>
      <c r="E1105" s="5" t="inlineStr">
        <is>
          <t>Pieza de conexión. El material manda el precio tanto como la medida</t>
        </is>
      </c>
      <c r="F1105" s="5" t="inlineStr">
        <is>
          <t>Material retirado en almacén</t>
        </is>
      </c>
      <c r="G1105" s="5" t="inlineStr">
        <is>
          <t>conexión, accesorio, fitting, codo, tee, niple, reducción</t>
        </is>
      </c>
      <c r="H1105" s="7" t="inlineStr">
        <is>
          <t>unidad</t>
        </is>
      </c>
      <c r="I1105" s="7" t="inlineStr">
        <is>
          <t>Instalaciones</t>
        </is>
      </c>
      <c r="J1105" s="7" t="inlineStr">
        <is>
          <t>estandar</t>
        </is>
      </c>
      <c r="K1105" s="7" t="inlineStr">
        <is>
          <t>importado</t>
        </is>
      </c>
      <c r="L1105" s="7" t="inlineStr">
        <is>
          <t>Verificado</t>
        </is>
      </c>
      <c r="M1105" s="8" t="n">
        <v>1</v>
      </c>
      <c r="N1105" s="9" t="n">
        <v>65</v>
      </c>
      <c r="O1105" s="9" t="n">
        <v>65</v>
      </c>
      <c r="P1105" s="9" t="n">
        <v>65</v>
      </c>
      <c r="Q1105" s="7" t="inlineStr">
        <is>
          <t>Sí</t>
        </is>
      </c>
      <c r="R1105" s="9">
        <f>IF(N1105="","",IF(Q1105="Sí",ROUND(N1105/1.18,2),N1105))</f>
        <v/>
      </c>
      <c r="S1105" s="7" t="inlineStr">
        <is>
          <t>2026-09-09</t>
        </is>
      </c>
      <c r="T1105" s="5" t="inlineStr">
        <is>
          <t>1 cotización de proveedores</t>
        </is>
      </c>
      <c r="AK1105" s="5" t="inlineStr">
        <is>
          <t>tipo: niple · material: HG · medida: 1/2" x 3"</t>
        </is>
      </c>
    </row>
    <row r="1106">
      <c r="A1106" s="7" t="inlineStr">
        <is>
          <t>MAT-32-147</t>
        </is>
      </c>
      <c r="B1106" s="7" t="inlineStr">
        <is>
          <t>Materiales</t>
        </is>
      </c>
      <c r="C1106" s="7" t="inlineStr">
        <is>
          <t>Tubería y conexiones</t>
        </is>
      </c>
      <c r="D1106" s="5" t="inlineStr">
        <is>
          <t>Niple de HG 1/2" x 4"</t>
        </is>
      </c>
      <c r="E1106" s="5" t="inlineStr">
        <is>
          <t>Pieza de conexión. El material manda el precio tanto como la medida</t>
        </is>
      </c>
      <c r="F1106" s="5" t="inlineStr">
        <is>
          <t>Material retirado en almacén</t>
        </is>
      </c>
      <c r="G1106" s="5" t="inlineStr">
        <is>
          <t>conexión, accesorio, fitting, codo, tee, niple, reducción</t>
        </is>
      </c>
      <c r="H1106" s="7" t="inlineStr">
        <is>
          <t>unidad</t>
        </is>
      </c>
      <c r="I1106" s="7" t="inlineStr">
        <is>
          <t>Instalaciones</t>
        </is>
      </c>
      <c r="J1106" s="7" t="inlineStr">
        <is>
          <t>estandar</t>
        </is>
      </c>
      <c r="K1106" s="7" t="inlineStr">
        <is>
          <t>importado</t>
        </is>
      </c>
      <c r="L1106" s="7" t="inlineStr">
        <is>
          <t>Verificado</t>
        </is>
      </c>
      <c r="M1106" s="8" t="n">
        <v>1</v>
      </c>
      <c r="N1106" s="9" t="n">
        <v>155</v>
      </c>
      <c r="O1106" s="9" t="n">
        <v>155</v>
      </c>
      <c r="P1106" s="9" t="n">
        <v>155</v>
      </c>
      <c r="Q1106" s="7" t="inlineStr">
        <is>
          <t>Sí</t>
        </is>
      </c>
      <c r="R1106" s="9">
        <f>IF(N1106="","",IF(Q1106="Sí",ROUND(N1106/1.18,2),N1106))</f>
        <v/>
      </c>
      <c r="S1106" s="7" t="inlineStr">
        <is>
          <t>2026-09-09</t>
        </is>
      </c>
      <c r="T1106" s="5" t="inlineStr">
        <is>
          <t>1 cotización de proveedores</t>
        </is>
      </c>
      <c r="AK1106" s="5" t="inlineStr">
        <is>
          <t>tipo: niple · material: HG · medida: 1/2" x 4"</t>
        </is>
      </c>
    </row>
    <row r="1107">
      <c r="A1107" s="7" t="inlineStr">
        <is>
          <t>MAT-32-148</t>
        </is>
      </c>
      <c r="B1107" s="7" t="inlineStr">
        <is>
          <t>Materiales</t>
        </is>
      </c>
      <c r="C1107" s="7" t="inlineStr">
        <is>
          <t>Tubería y conexiones</t>
        </is>
      </c>
      <c r="D1107" s="5" t="inlineStr">
        <is>
          <t>Niple de HG 1/2" x 5"</t>
        </is>
      </c>
      <c r="E1107" s="5" t="inlineStr">
        <is>
          <t>Pieza de conexión. El material manda el precio tanto como la medida</t>
        </is>
      </c>
      <c r="F1107" s="5" t="inlineStr">
        <is>
          <t>Material retirado en almacén</t>
        </is>
      </c>
      <c r="G1107" s="5" t="inlineStr">
        <is>
          <t>conexión, accesorio, fitting, codo, tee, niple, reducción</t>
        </is>
      </c>
      <c r="H1107" s="7" t="inlineStr">
        <is>
          <t>unidad</t>
        </is>
      </c>
      <c r="I1107" s="7" t="inlineStr">
        <is>
          <t>Instalaciones</t>
        </is>
      </c>
      <c r="J1107" s="7" t="inlineStr">
        <is>
          <t>estandar</t>
        </is>
      </c>
      <c r="K1107" s="7" t="inlineStr">
        <is>
          <t>importado</t>
        </is>
      </c>
      <c r="L1107" s="7" t="inlineStr">
        <is>
          <t>Verificado</t>
        </is>
      </c>
      <c r="M1107" s="8" t="n">
        <v>1</v>
      </c>
      <c r="N1107" s="9" t="n">
        <v>182</v>
      </c>
      <c r="O1107" s="9" t="n">
        <v>182</v>
      </c>
      <c r="P1107" s="9" t="n">
        <v>182</v>
      </c>
      <c r="Q1107" s="7" t="inlineStr">
        <is>
          <t>Sí</t>
        </is>
      </c>
      <c r="R1107" s="9">
        <f>IF(N1107="","",IF(Q1107="Sí",ROUND(N1107/1.18,2),N1107))</f>
        <v/>
      </c>
      <c r="S1107" s="7" t="inlineStr">
        <is>
          <t>2026-09-09</t>
        </is>
      </c>
      <c r="T1107" s="5" t="inlineStr">
        <is>
          <t>1 cotización de proveedores</t>
        </is>
      </c>
      <c r="AK1107" s="5" t="inlineStr">
        <is>
          <t>tipo: niple · material: HG · medida: 1/2" x 5"</t>
        </is>
      </c>
    </row>
    <row r="1108">
      <c r="A1108" s="7" t="inlineStr">
        <is>
          <t>MAT-32-149</t>
        </is>
      </c>
      <c r="B1108" s="7" t="inlineStr">
        <is>
          <t>Materiales</t>
        </is>
      </c>
      <c r="C1108" s="7" t="inlineStr">
        <is>
          <t>Tubería y conexiones</t>
        </is>
      </c>
      <c r="D1108" s="5" t="inlineStr">
        <is>
          <t>Niple de HG 1/2" x 6"</t>
        </is>
      </c>
      <c r="E1108" s="5" t="inlineStr">
        <is>
          <t>Pieza de conexión. El material manda el precio tanto como la medida</t>
        </is>
      </c>
      <c r="F1108" s="5" t="inlineStr">
        <is>
          <t>Material retirado en almacén</t>
        </is>
      </c>
      <c r="G1108" s="5" t="inlineStr">
        <is>
          <t>conexión, accesorio, fitting, codo, tee, niple, reducción</t>
        </is>
      </c>
      <c r="H1108" s="7" t="inlineStr">
        <is>
          <t>unidad</t>
        </is>
      </c>
      <c r="I1108" s="7" t="inlineStr">
        <is>
          <t>Instalaciones</t>
        </is>
      </c>
      <c r="J1108" s="7" t="inlineStr">
        <is>
          <t>estandar</t>
        </is>
      </c>
      <c r="K1108" s="7" t="inlineStr">
        <is>
          <t>importado</t>
        </is>
      </c>
      <c r="L1108" s="7" t="inlineStr">
        <is>
          <t>Verificado</t>
        </is>
      </c>
      <c r="M1108" s="8" t="n">
        <v>1</v>
      </c>
      <c r="N1108" s="9" t="n">
        <v>49</v>
      </c>
      <c r="O1108" s="9" t="n">
        <v>49</v>
      </c>
      <c r="P1108" s="9" t="n">
        <v>49</v>
      </c>
      <c r="Q1108" s="7" t="inlineStr">
        <is>
          <t>Sí</t>
        </is>
      </c>
      <c r="R1108" s="9">
        <f>IF(N1108="","",IF(Q1108="Sí",ROUND(N1108/1.18,2),N1108))</f>
        <v/>
      </c>
      <c r="S1108" s="7" t="inlineStr">
        <is>
          <t>2026-09-09</t>
        </is>
      </c>
      <c r="T1108" s="5" t="inlineStr">
        <is>
          <t>1 cotización de proveedores</t>
        </is>
      </c>
      <c r="AK1108" s="5" t="inlineStr">
        <is>
          <t>tipo: niple · material: HG · medida: 1/2" x 6"</t>
        </is>
      </c>
    </row>
    <row r="1109">
      <c r="A1109" s="7" t="inlineStr">
        <is>
          <t>MAT-32-150</t>
        </is>
      </c>
      <c r="B1109" s="7" t="inlineStr">
        <is>
          <t>Materiales</t>
        </is>
      </c>
      <c r="C1109" s="7" t="inlineStr">
        <is>
          <t>Tubería y conexiones</t>
        </is>
      </c>
      <c r="D1109" s="5" t="inlineStr">
        <is>
          <t>Niple de HG 1/2" x 8"</t>
        </is>
      </c>
      <c r="E1109" s="5" t="inlineStr">
        <is>
          <t>Pieza de conexión. El material manda el precio tanto como la medida</t>
        </is>
      </c>
      <c r="F1109" s="5" t="inlineStr">
        <is>
          <t>Material retirado en almacén</t>
        </is>
      </c>
      <c r="G1109" s="5" t="inlineStr">
        <is>
          <t>conexión, accesorio, fitting, codo, tee, niple, reducción</t>
        </is>
      </c>
      <c r="H1109" s="7" t="inlineStr">
        <is>
          <t>unidad</t>
        </is>
      </c>
      <c r="I1109" s="7" t="inlineStr">
        <is>
          <t>Instalaciones</t>
        </is>
      </c>
      <c r="J1109" s="7" t="inlineStr">
        <is>
          <t>estandar</t>
        </is>
      </c>
      <c r="K1109" s="7" t="inlineStr">
        <is>
          <t>importado</t>
        </is>
      </c>
      <c r="L1109" s="7" t="inlineStr">
        <is>
          <t>Verificado</t>
        </is>
      </c>
      <c r="M1109" s="8" t="n">
        <v>1</v>
      </c>
      <c r="N1109" s="9" t="n">
        <v>187</v>
      </c>
      <c r="O1109" s="9" t="n">
        <v>187</v>
      </c>
      <c r="P1109" s="9" t="n">
        <v>187</v>
      </c>
      <c r="Q1109" s="7" t="inlineStr">
        <is>
          <t>Sí</t>
        </is>
      </c>
      <c r="R1109" s="9">
        <f>IF(N1109="","",IF(Q1109="Sí",ROUND(N1109/1.18,2),N1109))</f>
        <v/>
      </c>
      <c r="S1109" s="7" t="inlineStr">
        <is>
          <t>2026-09-09</t>
        </is>
      </c>
      <c r="T1109" s="5" t="inlineStr">
        <is>
          <t>1 cotización de proveedores</t>
        </is>
      </c>
      <c r="AK1109" s="5" t="inlineStr">
        <is>
          <t>tipo: niple · material: HG · medida: 1/2" x 8"</t>
        </is>
      </c>
    </row>
    <row r="1110">
      <c r="A1110" s="7" t="inlineStr">
        <is>
          <t>MAT-32-151</t>
        </is>
      </c>
      <c r="B1110" s="7" t="inlineStr">
        <is>
          <t>Materiales</t>
        </is>
      </c>
      <c r="C1110" s="7" t="inlineStr">
        <is>
          <t>Tubería y conexiones</t>
        </is>
      </c>
      <c r="D1110" s="5" t="inlineStr">
        <is>
          <t>Niple de HG 1/4" x 2"</t>
        </is>
      </c>
      <c r="E1110" s="5" t="inlineStr">
        <is>
          <t>Pieza de conexión. El material manda el precio tanto como la medida</t>
        </is>
      </c>
      <c r="F1110" s="5" t="inlineStr">
        <is>
          <t>Material retirado en almacén</t>
        </is>
      </c>
      <c r="G1110" s="5" t="inlineStr">
        <is>
          <t>conexión, accesorio, fitting, codo, tee, niple, reducción</t>
        </is>
      </c>
      <c r="H1110" s="7" t="inlineStr">
        <is>
          <t>unidad</t>
        </is>
      </c>
      <c r="I1110" s="7" t="inlineStr">
        <is>
          <t>Instalaciones</t>
        </is>
      </c>
      <c r="J1110" s="7" t="inlineStr">
        <is>
          <t>estandar</t>
        </is>
      </c>
      <c r="K1110" s="7" t="inlineStr">
        <is>
          <t>importado</t>
        </is>
      </c>
      <c r="L1110" s="7" t="inlineStr">
        <is>
          <t>Verificado</t>
        </is>
      </c>
      <c r="M1110" s="8" t="n">
        <v>1</v>
      </c>
      <c r="N1110" s="9" t="n">
        <v>170</v>
      </c>
      <c r="O1110" s="9" t="n">
        <v>170</v>
      </c>
      <c r="P1110" s="9" t="n">
        <v>170</v>
      </c>
      <c r="Q1110" s="7" t="inlineStr">
        <is>
          <t>Sí</t>
        </is>
      </c>
      <c r="R1110" s="9">
        <f>IF(N1110="","",IF(Q1110="Sí",ROUND(N1110/1.18,2),N1110))</f>
        <v/>
      </c>
      <c r="S1110" s="7" t="inlineStr">
        <is>
          <t>2026-09-09</t>
        </is>
      </c>
      <c r="T1110" s="5" t="inlineStr">
        <is>
          <t>1 cotización de proveedores</t>
        </is>
      </c>
      <c r="AK1110" s="5" t="inlineStr">
        <is>
          <t>tipo: niple · material: HG · medida: 1/4" x 2"</t>
        </is>
      </c>
    </row>
    <row r="1111">
      <c r="A1111" s="7" t="inlineStr">
        <is>
          <t>MAT-32-152</t>
        </is>
      </c>
      <c r="B1111" s="7" t="inlineStr">
        <is>
          <t>Materiales</t>
        </is>
      </c>
      <c r="C1111" s="7" t="inlineStr">
        <is>
          <t>Tubería y conexiones</t>
        </is>
      </c>
      <c r="D1111" s="5" t="inlineStr">
        <is>
          <t>Niple de HG 1/4" x 4"</t>
        </is>
      </c>
      <c r="E1111" s="5" t="inlineStr">
        <is>
          <t>Pieza de conexión. El material manda el precio tanto como la medida</t>
        </is>
      </c>
      <c r="F1111" s="5" t="inlineStr">
        <is>
          <t>Material retirado en almacén</t>
        </is>
      </c>
      <c r="G1111" s="5" t="inlineStr">
        <is>
          <t>conexión, accesorio, fitting, codo, tee, niple, reducción</t>
        </is>
      </c>
      <c r="H1111" s="7" t="inlineStr">
        <is>
          <t>unidad</t>
        </is>
      </c>
      <c r="I1111" s="7" t="inlineStr">
        <is>
          <t>Instalaciones</t>
        </is>
      </c>
      <c r="J1111" s="7" t="inlineStr">
        <is>
          <t>estandar</t>
        </is>
      </c>
      <c r="K1111" s="7" t="inlineStr">
        <is>
          <t>importado</t>
        </is>
      </c>
      <c r="L1111" s="7" t="inlineStr">
        <is>
          <t>Verificado</t>
        </is>
      </c>
      <c r="M1111" s="8" t="n">
        <v>1</v>
      </c>
      <c r="N1111" s="9" t="n">
        <v>204</v>
      </c>
      <c r="O1111" s="9" t="n">
        <v>204</v>
      </c>
      <c r="P1111" s="9" t="n">
        <v>204</v>
      </c>
      <c r="Q1111" s="7" t="inlineStr">
        <is>
          <t>Sí</t>
        </is>
      </c>
      <c r="R1111" s="9">
        <f>IF(N1111="","",IF(Q1111="Sí",ROUND(N1111/1.18,2),N1111))</f>
        <v/>
      </c>
      <c r="S1111" s="7" t="inlineStr">
        <is>
          <t>2026-09-09</t>
        </is>
      </c>
      <c r="T1111" s="5" t="inlineStr">
        <is>
          <t>1 cotización de proveedores</t>
        </is>
      </c>
      <c r="AK1111" s="5" t="inlineStr">
        <is>
          <t>tipo: niple · material: HG · medida: 1/4" x 4"</t>
        </is>
      </c>
    </row>
    <row r="1112">
      <c r="A1112" s="7" t="inlineStr">
        <is>
          <t>MAT-32-153</t>
        </is>
      </c>
      <c r="B1112" s="7" t="inlineStr">
        <is>
          <t>Materiales</t>
        </is>
      </c>
      <c r="C1112" s="7" t="inlineStr">
        <is>
          <t>Tubería y conexiones</t>
        </is>
      </c>
      <c r="D1112" s="5" t="inlineStr">
        <is>
          <t>Niple de HG 1" x 10"</t>
        </is>
      </c>
      <c r="E1112" s="5" t="inlineStr">
        <is>
          <t>Pieza de conexión. El material manda el precio tanto como la medida</t>
        </is>
      </c>
      <c r="F1112" s="5" t="inlineStr">
        <is>
          <t>Material retirado en almacén</t>
        </is>
      </c>
      <c r="G1112" s="5" t="inlineStr">
        <is>
          <t>conexión, accesorio, fitting, codo, tee, niple, reducción</t>
        </is>
      </c>
      <c r="H1112" s="7" t="inlineStr">
        <is>
          <t>unidad</t>
        </is>
      </c>
      <c r="I1112" s="7" t="inlineStr">
        <is>
          <t>Instalaciones</t>
        </is>
      </c>
      <c r="J1112" s="7" t="inlineStr">
        <is>
          <t>estandar</t>
        </is>
      </c>
      <c r="K1112" s="7" t="inlineStr">
        <is>
          <t>importado</t>
        </is>
      </c>
      <c r="L1112" s="7" t="inlineStr">
        <is>
          <t>Verificado</t>
        </is>
      </c>
      <c r="M1112" s="8" t="n">
        <v>1</v>
      </c>
      <c r="N1112" s="9" t="n">
        <v>344</v>
      </c>
      <c r="O1112" s="9" t="n">
        <v>344</v>
      </c>
      <c r="P1112" s="9" t="n">
        <v>344</v>
      </c>
      <c r="Q1112" s="7" t="inlineStr">
        <is>
          <t>Sí</t>
        </is>
      </c>
      <c r="R1112" s="9">
        <f>IF(N1112="","",IF(Q1112="Sí",ROUND(N1112/1.18,2),N1112))</f>
        <v/>
      </c>
      <c r="S1112" s="7" t="inlineStr">
        <is>
          <t>2026-09-09</t>
        </is>
      </c>
      <c r="T1112" s="5" t="inlineStr">
        <is>
          <t>1 cotización de proveedores</t>
        </is>
      </c>
      <c r="AK1112" s="5" t="inlineStr">
        <is>
          <t>tipo: niple · material: HG · medida: 1" x 10"</t>
        </is>
      </c>
    </row>
    <row r="1113">
      <c r="A1113" s="7" t="inlineStr">
        <is>
          <t>MAT-32-154</t>
        </is>
      </c>
      <c r="B1113" s="7" t="inlineStr">
        <is>
          <t>Materiales</t>
        </is>
      </c>
      <c r="C1113" s="7" t="inlineStr">
        <is>
          <t>Tubería y conexiones</t>
        </is>
      </c>
      <c r="D1113" s="5" t="inlineStr">
        <is>
          <t>Niple de HG 1" x 2 1/2"</t>
        </is>
      </c>
      <c r="E1113" s="5" t="inlineStr">
        <is>
          <t>Pieza de conexión. El material manda el precio tanto como la medida</t>
        </is>
      </c>
      <c r="F1113" s="5" t="inlineStr">
        <is>
          <t>Material retirado en almacén</t>
        </is>
      </c>
      <c r="G1113" s="5" t="inlineStr">
        <is>
          <t>conexión, accesorio, fitting, codo, tee, niple, reducción</t>
        </is>
      </c>
      <c r="H1113" s="7" t="inlineStr">
        <is>
          <t>unidad</t>
        </is>
      </c>
      <c r="I1113" s="7" t="inlineStr">
        <is>
          <t>Instalaciones</t>
        </is>
      </c>
      <c r="J1113" s="7" t="inlineStr">
        <is>
          <t>estandar</t>
        </is>
      </c>
      <c r="K1113" s="7" t="inlineStr">
        <is>
          <t>importado</t>
        </is>
      </c>
      <c r="L1113" s="7" t="inlineStr">
        <is>
          <t>Verificado</t>
        </is>
      </c>
      <c r="M1113" s="8" t="n">
        <v>1</v>
      </c>
      <c r="N1113" s="9" t="n">
        <v>130</v>
      </c>
      <c r="O1113" s="9" t="n">
        <v>130</v>
      </c>
      <c r="P1113" s="9" t="n">
        <v>130</v>
      </c>
      <c r="Q1113" s="7" t="inlineStr">
        <is>
          <t>Sí</t>
        </is>
      </c>
      <c r="R1113" s="9">
        <f>IF(N1113="","",IF(Q1113="Sí",ROUND(N1113/1.18,2),N1113))</f>
        <v/>
      </c>
      <c r="S1113" s="7" t="inlineStr">
        <is>
          <t>2026-09-09</t>
        </is>
      </c>
      <c r="T1113" s="5" t="inlineStr">
        <is>
          <t>1 cotización de proveedores</t>
        </is>
      </c>
      <c r="AK1113" s="5" t="inlineStr">
        <is>
          <t>tipo: niple · material: HG · medida: 1" x 2 1/2"</t>
        </is>
      </c>
    </row>
    <row r="1114">
      <c r="A1114" s="7" t="inlineStr">
        <is>
          <t>MAT-32-155</t>
        </is>
      </c>
      <c r="B1114" s="7" t="inlineStr">
        <is>
          <t>Materiales</t>
        </is>
      </c>
      <c r="C1114" s="7" t="inlineStr">
        <is>
          <t>Tubería y conexiones</t>
        </is>
      </c>
      <c r="D1114" s="5" t="inlineStr">
        <is>
          <t>Niple de HG 1" x 2"</t>
        </is>
      </c>
      <c r="E1114" s="5" t="inlineStr">
        <is>
          <t>Pieza de conexión. El material manda el precio tanto como la medida</t>
        </is>
      </c>
      <c r="F1114" s="5" t="inlineStr">
        <is>
          <t>Material retirado en almacén</t>
        </is>
      </c>
      <c r="G1114" s="5" t="inlineStr">
        <is>
          <t>conexión, accesorio, fitting, codo, tee, niple, reducción</t>
        </is>
      </c>
      <c r="H1114" s="7" t="inlineStr">
        <is>
          <t>unidad</t>
        </is>
      </c>
      <c r="I1114" s="7" t="inlineStr">
        <is>
          <t>Instalaciones</t>
        </is>
      </c>
      <c r="J1114" s="7" t="inlineStr">
        <is>
          <t>estandar</t>
        </is>
      </c>
      <c r="K1114" s="7" t="inlineStr">
        <is>
          <t>importado</t>
        </is>
      </c>
      <c r="L1114" s="7" t="inlineStr">
        <is>
          <t>Verificado</t>
        </is>
      </c>
      <c r="M1114" s="8" t="n">
        <v>1</v>
      </c>
      <c r="N1114" s="9" t="n">
        <v>53</v>
      </c>
      <c r="O1114" s="9" t="n">
        <v>53</v>
      </c>
      <c r="P1114" s="9" t="n">
        <v>53</v>
      </c>
      <c r="Q1114" s="7" t="inlineStr">
        <is>
          <t>Sí</t>
        </is>
      </c>
      <c r="R1114" s="9">
        <f>IF(N1114="","",IF(Q1114="Sí",ROUND(N1114/1.18,2),N1114))</f>
        <v/>
      </c>
      <c r="S1114" s="7" t="inlineStr">
        <is>
          <t>2026-09-09</t>
        </is>
      </c>
      <c r="T1114" s="5" t="inlineStr">
        <is>
          <t>1 cotización de proveedores</t>
        </is>
      </c>
      <c r="AK1114" s="5" t="inlineStr">
        <is>
          <t>tipo: niple · material: HG · medida: 1" x 2"</t>
        </is>
      </c>
    </row>
    <row r="1115">
      <c r="A1115" s="7" t="inlineStr">
        <is>
          <t>MAT-32-156</t>
        </is>
      </c>
      <c r="B1115" s="7" t="inlineStr">
        <is>
          <t>Materiales</t>
        </is>
      </c>
      <c r="C1115" s="7" t="inlineStr">
        <is>
          <t>Tubería y conexiones</t>
        </is>
      </c>
      <c r="D1115" s="5" t="inlineStr">
        <is>
          <t>Niple de HG 1" x 3"</t>
        </is>
      </c>
      <c r="E1115" s="5" t="inlineStr">
        <is>
          <t>Pieza de conexión. El material manda el precio tanto como la medida</t>
        </is>
      </c>
      <c r="F1115" s="5" t="inlineStr">
        <is>
          <t>Material retirado en almacén</t>
        </is>
      </c>
      <c r="G1115" s="5" t="inlineStr">
        <is>
          <t>conexión, accesorio, fitting, codo, tee, niple, reducción</t>
        </is>
      </c>
      <c r="H1115" s="7" t="inlineStr">
        <is>
          <t>unidad</t>
        </is>
      </c>
      <c r="I1115" s="7" t="inlineStr">
        <is>
          <t>Instalaciones</t>
        </is>
      </c>
      <c r="J1115" s="7" t="inlineStr">
        <is>
          <t>estandar</t>
        </is>
      </c>
      <c r="K1115" s="7" t="inlineStr">
        <is>
          <t>importado</t>
        </is>
      </c>
      <c r="L1115" s="7" t="inlineStr">
        <is>
          <t>Verificado</t>
        </is>
      </c>
      <c r="M1115" s="8" t="n">
        <v>1</v>
      </c>
      <c r="N1115" s="9" t="n">
        <v>63</v>
      </c>
      <c r="O1115" s="9" t="n">
        <v>63</v>
      </c>
      <c r="P1115" s="9" t="n">
        <v>63</v>
      </c>
      <c r="Q1115" s="7" t="inlineStr">
        <is>
          <t>Sí</t>
        </is>
      </c>
      <c r="R1115" s="9">
        <f>IF(N1115="","",IF(Q1115="Sí",ROUND(N1115/1.18,2),N1115))</f>
        <v/>
      </c>
      <c r="S1115" s="7" t="inlineStr">
        <is>
          <t>2026-09-09</t>
        </is>
      </c>
      <c r="T1115" s="5" t="inlineStr">
        <is>
          <t>1 cotización de proveedores</t>
        </is>
      </c>
      <c r="AK1115" s="5" t="inlineStr">
        <is>
          <t>tipo: niple · material: HG · medida: 1" x 3"</t>
        </is>
      </c>
    </row>
    <row r="1116">
      <c r="A1116" s="7" t="inlineStr">
        <is>
          <t>MAT-32-157</t>
        </is>
      </c>
      <c r="B1116" s="7" t="inlineStr">
        <is>
          <t>Materiales</t>
        </is>
      </c>
      <c r="C1116" s="7" t="inlineStr">
        <is>
          <t>Tubería y conexiones</t>
        </is>
      </c>
      <c r="D1116" s="5" t="inlineStr">
        <is>
          <t>Niple de HG 1" x 4"</t>
        </is>
      </c>
      <c r="E1116" s="5" t="inlineStr">
        <is>
          <t>Pieza de conexión. El material manda el precio tanto como la medida</t>
        </is>
      </c>
      <c r="F1116" s="5" t="inlineStr">
        <is>
          <t>Material retirado en almacén</t>
        </is>
      </c>
      <c r="G1116" s="5" t="inlineStr">
        <is>
          <t>conexión, accesorio, fitting, codo, tee, niple, reducción</t>
        </is>
      </c>
      <c r="H1116" s="7" t="inlineStr">
        <is>
          <t>unidad</t>
        </is>
      </c>
      <c r="I1116" s="7" t="inlineStr">
        <is>
          <t>Instalaciones</t>
        </is>
      </c>
      <c r="J1116" s="7" t="inlineStr">
        <is>
          <t>estandar</t>
        </is>
      </c>
      <c r="K1116" s="7" t="inlineStr">
        <is>
          <t>importado</t>
        </is>
      </c>
      <c r="L1116" s="7" t="inlineStr">
        <is>
          <t>Verificado</t>
        </is>
      </c>
      <c r="M1116" s="8" t="n">
        <v>1</v>
      </c>
      <c r="N1116" s="9" t="n">
        <v>65</v>
      </c>
      <c r="O1116" s="9" t="n">
        <v>65</v>
      </c>
      <c r="P1116" s="9" t="n">
        <v>65</v>
      </c>
      <c r="Q1116" s="7" t="inlineStr">
        <is>
          <t>Sí</t>
        </is>
      </c>
      <c r="R1116" s="9">
        <f>IF(N1116="","",IF(Q1116="Sí",ROUND(N1116/1.18,2),N1116))</f>
        <v/>
      </c>
      <c r="S1116" s="7" t="inlineStr">
        <is>
          <t>2026-09-09</t>
        </is>
      </c>
      <c r="T1116" s="5" t="inlineStr">
        <is>
          <t>1 cotización de proveedores</t>
        </is>
      </c>
      <c r="AK1116" s="5" t="inlineStr">
        <is>
          <t>tipo: niple · material: HG · medida: 1" x 4"</t>
        </is>
      </c>
    </row>
    <row r="1117">
      <c r="A1117" s="7" t="inlineStr">
        <is>
          <t>MAT-32-158</t>
        </is>
      </c>
      <c r="B1117" s="7" t="inlineStr">
        <is>
          <t>Materiales</t>
        </is>
      </c>
      <c r="C1117" s="7" t="inlineStr">
        <is>
          <t>Tubería y conexiones</t>
        </is>
      </c>
      <c r="D1117" s="5" t="inlineStr">
        <is>
          <t>Niple de HG 1" x 5"</t>
        </is>
      </c>
      <c r="E1117" s="5" t="inlineStr">
        <is>
          <t>Pieza de conexión. El material manda el precio tanto como la medida</t>
        </is>
      </c>
      <c r="F1117" s="5" t="inlineStr">
        <is>
          <t>Material retirado en almacén</t>
        </is>
      </c>
      <c r="G1117" s="5" t="inlineStr">
        <is>
          <t>conexión, accesorio, fitting, codo, tee, niple, reducción</t>
        </is>
      </c>
      <c r="H1117" s="7" t="inlineStr">
        <is>
          <t>unidad</t>
        </is>
      </c>
      <c r="I1117" s="7" t="inlineStr">
        <is>
          <t>Instalaciones</t>
        </is>
      </c>
      <c r="J1117" s="7" t="inlineStr">
        <is>
          <t>estandar</t>
        </is>
      </c>
      <c r="K1117" s="7" t="inlineStr">
        <is>
          <t>importado</t>
        </is>
      </c>
      <c r="L1117" s="7" t="inlineStr">
        <is>
          <t>Verificado</t>
        </is>
      </c>
      <c r="M1117" s="8" t="n">
        <v>1</v>
      </c>
      <c r="N1117" s="9" t="n">
        <v>31</v>
      </c>
      <c r="O1117" s="9" t="n">
        <v>31</v>
      </c>
      <c r="P1117" s="9" t="n">
        <v>31</v>
      </c>
      <c r="Q1117" s="7" t="inlineStr">
        <is>
          <t>Sí</t>
        </is>
      </c>
      <c r="R1117" s="9">
        <f>IF(N1117="","",IF(Q1117="Sí",ROUND(N1117/1.18,2),N1117))</f>
        <v/>
      </c>
      <c r="S1117" s="7" t="inlineStr">
        <is>
          <t>2026-09-09</t>
        </is>
      </c>
      <c r="T1117" s="5" t="inlineStr">
        <is>
          <t>1 cotización de proveedores</t>
        </is>
      </c>
      <c r="AK1117" s="5" t="inlineStr">
        <is>
          <t>tipo: niple · material: HG · medida: 1" x 5"</t>
        </is>
      </c>
    </row>
    <row r="1118">
      <c r="A1118" s="7" t="inlineStr">
        <is>
          <t>MAT-32-159</t>
        </is>
      </c>
      <c r="B1118" s="7" t="inlineStr">
        <is>
          <t>Materiales</t>
        </is>
      </c>
      <c r="C1118" s="7" t="inlineStr">
        <is>
          <t>Tubería y conexiones</t>
        </is>
      </c>
      <c r="D1118" s="5" t="inlineStr">
        <is>
          <t>Niple de HG 1" x 6"</t>
        </is>
      </c>
      <c r="E1118" s="5" t="inlineStr">
        <is>
          <t>Pieza de conexión. El material manda el precio tanto como la medida</t>
        </is>
      </c>
      <c r="F1118" s="5" t="inlineStr">
        <is>
          <t>Material retirado en almacén</t>
        </is>
      </c>
      <c r="G1118" s="5" t="inlineStr">
        <is>
          <t>conexión, accesorio, fitting, codo, tee, niple, reducción</t>
        </is>
      </c>
      <c r="H1118" s="7" t="inlineStr">
        <is>
          <t>unidad</t>
        </is>
      </c>
      <c r="I1118" s="7" t="inlineStr">
        <is>
          <t>Instalaciones</t>
        </is>
      </c>
      <c r="J1118" s="7" t="inlineStr">
        <is>
          <t>estandar</t>
        </is>
      </c>
      <c r="K1118" s="7" t="inlineStr">
        <is>
          <t>importado</t>
        </is>
      </c>
      <c r="L1118" s="7" t="inlineStr">
        <is>
          <t>Verificado</t>
        </is>
      </c>
      <c r="M1118" s="8" t="n">
        <v>1</v>
      </c>
      <c r="N1118" s="9" t="n">
        <v>86</v>
      </c>
      <c r="O1118" s="9" t="n">
        <v>86</v>
      </c>
      <c r="P1118" s="9" t="n">
        <v>86</v>
      </c>
      <c r="Q1118" s="7" t="inlineStr">
        <is>
          <t>Sí</t>
        </is>
      </c>
      <c r="R1118" s="9">
        <f>IF(N1118="","",IF(Q1118="Sí",ROUND(N1118/1.18,2),N1118))</f>
        <v/>
      </c>
      <c r="S1118" s="7" t="inlineStr">
        <is>
          <t>2026-09-09</t>
        </is>
      </c>
      <c r="T1118" s="5" t="inlineStr">
        <is>
          <t>1 cotización de proveedores</t>
        </is>
      </c>
      <c r="AK1118" s="5" t="inlineStr">
        <is>
          <t>tipo: niple · material: HG · medida: 1" x 6"</t>
        </is>
      </c>
    </row>
    <row r="1119">
      <c r="A1119" s="7" t="inlineStr">
        <is>
          <t>MAT-32-160</t>
        </is>
      </c>
      <c r="B1119" s="7" t="inlineStr">
        <is>
          <t>Materiales</t>
        </is>
      </c>
      <c r="C1119" s="7" t="inlineStr">
        <is>
          <t>Tubería y conexiones</t>
        </is>
      </c>
      <c r="D1119" s="5" t="inlineStr">
        <is>
          <t>Niple de HG 2" x 3"</t>
        </is>
      </c>
      <c r="E1119" s="5" t="inlineStr">
        <is>
          <t>Pieza de conexión. El material manda el precio tanto como la medida</t>
        </is>
      </c>
      <c r="F1119" s="5" t="inlineStr">
        <is>
          <t>Material retirado en almacén</t>
        </is>
      </c>
      <c r="G1119" s="5" t="inlineStr">
        <is>
          <t>conexión, accesorio, fitting, codo, tee, niple, reducción</t>
        </is>
      </c>
      <c r="H1119" s="7" t="inlineStr">
        <is>
          <t>unidad</t>
        </is>
      </c>
      <c r="I1119" s="7" t="inlineStr">
        <is>
          <t>Instalaciones</t>
        </is>
      </c>
      <c r="J1119" s="7" t="inlineStr">
        <is>
          <t>estandar</t>
        </is>
      </c>
      <c r="K1119" s="7" t="inlineStr">
        <is>
          <t>importado</t>
        </is>
      </c>
      <c r="L1119" s="7" t="inlineStr">
        <is>
          <t>Verificado</t>
        </is>
      </c>
      <c r="M1119" s="8" t="n">
        <v>1</v>
      </c>
      <c r="N1119" s="9" t="n">
        <v>338</v>
      </c>
      <c r="O1119" s="9" t="n">
        <v>338</v>
      </c>
      <c r="P1119" s="9" t="n">
        <v>338</v>
      </c>
      <c r="Q1119" s="7" t="inlineStr">
        <is>
          <t>Sí</t>
        </is>
      </c>
      <c r="R1119" s="9">
        <f>IF(N1119="","",IF(Q1119="Sí",ROUND(N1119/1.18,2),N1119))</f>
        <v/>
      </c>
      <c r="S1119" s="7" t="inlineStr">
        <is>
          <t>2026-09-09</t>
        </is>
      </c>
      <c r="T1119" s="5" t="inlineStr">
        <is>
          <t>1 cotización de proveedores</t>
        </is>
      </c>
      <c r="AK1119" s="5" t="inlineStr">
        <is>
          <t>tipo: niple · material: HG · medida: 2" x 3"</t>
        </is>
      </c>
    </row>
    <row r="1120">
      <c r="A1120" s="7" t="inlineStr">
        <is>
          <t>MAT-32-161</t>
        </is>
      </c>
      <c r="B1120" s="7" t="inlineStr">
        <is>
          <t>Materiales</t>
        </is>
      </c>
      <c r="C1120" s="7" t="inlineStr">
        <is>
          <t>Tubería y conexiones</t>
        </is>
      </c>
      <c r="D1120" s="5" t="inlineStr">
        <is>
          <t>Niple de HG 2" x 4"</t>
        </is>
      </c>
      <c r="E1120" s="5" t="inlineStr">
        <is>
          <t>Pieza de conexión. El material manda el precio tanto como la medida</t>
        </is>
      </c>
      <c r="F1120" s="5" t="inlineStr">
        <is>
          <t>Material retirado en almacén</t>
        </is>
      </c>
      <c r="G1120" s="5" t="inlineStr">
        <is>
          <t>conexión, accesorio, fitting, codo, tee, niple, reducción</t>
        </is>
      </c>
      <c r="H1120" s="7" t="inlineStr">
        <is>
          <t>unidad</t>
        </is>
      </c>
      <c r="I1120" s="7" t="inlineStr">
        <is>
          <t>Instalaciones</t>
        </is>
      </c>
      <c r="J1120" s="7" t="inlineStr">
        <is>
          <t>estandar</t>
        </is>
      </c>
      <c r="K1120" s="7" t="inlineStr">
        <is>
          <t>importado</t>
        </is>
      </c>
      <c r="L1120" s="7" t="inlineStr">
        <is>
          <t>Verificado</t>
        </is>
      </c>
      <c r="M1120" s="8" t="n">
        <v>1</v>
      </c>
      <c r="N1120" s="9" t="n">
        <v>368</v>
      </c>
      <c r="O1120" s="9" t="n">
        <v>368</v>
      </c>
      <c r="P1120" s="9" t="n">
        <v>368</v>
      </c>
      <c r="Q1120" s="7" t="inlineStr">
        <is>
          <t>Sí</t>
        </is>
      </c>
      <c r="R1120" s="9">
        <f>IF(N1120="","",IF(Q1120="Sí",ROUND(N1120/1.18,2),N1120))</f>
        <v/>
      </c>
      <c r="S1120" s="7" t="inlineStr">
        <is>
          <t>2026-09-09</t>
        </is>
      </c>
      <c r="T1120" s="5" t="inlineStr">
        <is>
          <t>1 cotización de proveedores</t>
        </is>
      </c>
      <c r="AK1120" s="5" t="inlineStr">
        <is>
          <t>tipo: niple · material: HG · medida: 2" x 4"</t>
        </is>
      </c>
    </row>
    <row r="1121">
      <c r="A1121" s="7" t="inlineStr">
        <is>
          <t>MAT-32-162</t>
        </is>
      </c>
      <c r="B1121" s="7" t="inlineStr">
        <is>
          <t>Materiales</t>
        </is>
      </c>
      <c r="C1121" s="7" t="inlineStr">
        <is>
          <t>Tubería y conexiones</t>
        </is>
      </c>
      <c r="D1121" s="5" t="inlineStr">
        <is>
          <t>Niple de HG 2" x 5"</t>
        </is>
      </c>
      <c r="E1121" s="5" t="inlineStr">
        <is>
          <t>Pieza de conexión. El material manda el precio tanto como la medida</t>
        </is>
      </c>
      <c r="F1121" s="5" t="inlineStr">
        <is>
          <t>Material retirado en almacén</t>
        </is>
      </c>
      <c r="G1121" s="5" t="inlineStr">
        <is>
          <t>conexión, accesorio, fitting, codo, tee, niple, reducción</t>
        </is>
      </c>
      <c r="H1121" s="7" t="inlineStr">
        <is>
          <t>unidad</t>
        </is>
      </c>
      <c r="I1121" s="7" t="inlineStr">
        <is>
          <t>Instalaciones</t>
        </is>
      </c>
      <c r="J1121" s="7" t="inlineStr">
        <is>
          <t>estandar</t>
        </is>
      </c>
      <c r="K1121" s="7" t="inlineStr">
        <is>
          <t>importado</t>
        </is>
      </c>
      <c r="L1121" s="7" t="inlineStr">
        <is>
          <t>Verificado</t>
        </is>
      </c>
      <c r="M1121" s="8" t="n">
        <v>1</v>
      </c>
      <c r="N1121" s="9" t="n">
        <v>257</v>
      </c>
      <c r="O1121" s="9" t="n">
        <v>257</v>
      </c>
      <c r="P1121" s="9" t="n">
        <v>257</v>
      </c>
      <c r="Q1121" s="7" t="inlineStr">
        <is>
          <t>Sí</t>
        </is>
      </c>
      <c r="R1121" s="9">
        <f>IF(N1121="","",IF(Q1121="Sí",ROUND(N1121/1.18,2),N1121))</f>
        <v/>
      </c>
      <c r="S1121" s="7" t="inlineStr">
        <is>
          <t>2026-09-09</t>
        </is>
      </c>
      <c r="T1121" s="5" t="inlineStr">
        <is>
          <t>1 cotización de proveedores</t>
        </is>
      </c>
      <c r="AK1121" s="5" t="inlineStr">
        <is>
          <t>tipo: niple · material: HG · medida: 2" x 5"</t>
        </is>
      </c>
    </row>
    <row r="1122">
      <c r="A1122" s="7" t="inlineStr">
        <is>
          <t>MAT-32-163</t>
        </is>
      </c>
      <c r="B1122" s="7" t="inlineStr">
        <is>
          <t>Materiales</t>
        </is>
      </c>
      <c r="C1122" s="7" t="inlineStr">
        <is>
          <t>Tubería y conexiones</t>
        </is>
      </c>
      <c r="D1122" s="5" t="inlineStr">
        <is>
          <t>Niple de HG 3/4" x 1 1/2"</t>
        </is>
      </c>
      <c r="E1122" s="5" t="inlineStr">
        <is>
          <t>Pieza de conexión. El material manda el precio tanto como la medida</t>
        </is>
      </c>
      <c r="F1122" s="5" t="inlineStr">
        <is>
          <t>Material retirado en almacén</t>
        </is>
      </c>
      <c r="G1122" s="5" t="inlineStr">
        <is>
          <t>conexión, accesorio, fitting, codo, tee, niple, reducción</t>
        </is>
      </c>
      <c r="H1122" s="7" t="inlineStr">
        <is>
          <t>unidad</t>
        </is>
      </c>
      <c r="I1122" s="7" t="inlineStr">
        <is>
          <t>Instalaciones</t>
        </is>
      </c>
      <c r="J1122" s="7" t="inlineStr">
        <is>
          <t>estandar</t>
        </is>
      </c>
      <c r="K1122" s="7" t="inlineStr">
        <is>
          <t>importado</t>
        </is>
      </c>
      <c r="L1122" s="7" t="inlineStr">
        <is>
          <t>Verificado</t>
        </is>
      </c>
      <c r="M1122" s="8" t="n">
        <v>1</v>
      </c>
      <c r="N1122" s="9" t="n">
        <v>77</v>
      </c>
      <c r="O1122" s="9" t="n">
        <v>77</v>
      </c>
      <c r="P1122" s="9" t="n">
        <v>77</v>
      </c>
      <c r="Q1122" s="7" t="inlineStr">
        <is>
          <t>Sí</t>
        </is>
      </c>
      <c r="R1122" s="9">
        <f>IF(N1122="","",IF(Q1122="Sí",ROUND(N1122/1.18,2),N1122))</f>
        <v/>
      </c>
      <c r="S1122" s="7" t="inlineStr">
        <is>
          <t>2026-09-09</t>
        </is>
      </c>
      <c r="T1122" s="5" t="inlineStr">
        <is>
          <t>1 cotización de proveedores</t>
        </is>
      </c>
      <c r="AK1122" s="5" t="inlineStr">
        <is>
          <t>tipo: niple · material: HG · medida: 3/4" x 1 1/2"</t>
        </is>
      </c>
    </row>
    <row r="1123">
      <c r="A1123" s="7" t="inlineStr">
        <is>
          <t>MAT-32-164</t>
        </is>
      </c>
      <c r="B1123" s="7" t="inlineStr">
        <is>
          <t>Materiales</t>
        </is>
      </c>
      <c r="C1123" s="7" t="inlineStr">
        <is>
          <t>Tubería y conexiones</t>
        </is>
      </c>
      <c r="D1123" s="5" t="inlineStr">
        <is>
          <t>Niple de HG 3/4" x 1"</t>
        </is>
      </c>
      <c r="E1123" s="5" t="inlineStr">
        <is>
          <t>Pieza de conexión. El material manda el precio tanto como la medida</t>
        </is>
      </c>
      <c r="F1123" s="5" t="inlineStr">
        <is>
          <t>Material retirado en almacén</t>
        </is>
      </c>
      <c r="G1123" s="5" t="inlineStr">
        <is>
          <t>conexión, accesorio, fitting, codo, tee, niple, reducción</t>
        </is>
      </c>
      <c r="H1123" s="7" t="inlineStr">
        <is>
          <t>unidad</t>
        </is>
      </c>
      <c r="I1123" s="7" t="inlineStr">
        <is>
          <t>Instalaciones</t>
        </is>
      </c>
      <c r="J1123" s="7" t="inlineStr">
        <is>
          <t>estandar</t>
        </is>
      </c>
      <c r="K1123" s="7" t="inlineStr">
        <is>
          <t>importado</t>
        </is>
      </c>
      <c r="L1123" s="7" t="inlineStr">
        <is>
          <t>Verificado</t>
        </is>
      </c>
      <c r="M1123" s="8" t="n">
        <v>1</v>
      </c>
      <c r="N1123" s="9" t="n">
        <v>62</v>
      </c>
      <c r="O1123" s="9" t="n">
        <v>62</v>
      </c>
      <c r="P1123" s="9" t="n">
        <v>62</v>
      </c>
      <c r="Q1123" s="7" t="inlineStr">
        <is>
          <t>Sí</t>
        </is>
      </c>
      <c r="R1123" s="9">
        <f>IF(N1123="","",IF(Q1123="Sí",ROUND(N1123/1.18,2),N1123))</f>
        <v/>
      </c>
      <c r="S1123" s="7" t="inlineStr">
        <is>
          <t>2026-09-09</t>
        </is>
      </c>
      <c r="T1123" s="5" t="inlineStr">
        <is>
          <t>1 cotización de proveedores</t>
        </is>
      </c>
      <c r="AK1123" s="5" t="inlineStr">
        <is>
          <t>tipo: niple · material: HG · medida: 3/4" x 1"</t>
        </is>
      </c>
    </row>
    <row r="1124">
      <c r="A1124" s="7" t="inlineStr">
        <is>
          <t>MAT-32-165</t>
        </is>
      </c>
      <c r="B1124" s="7" t="inlineStr">
        <is>
          <t>Materiales</t>
        </is>
      </c>
      <c r="C1124" s="7" t="inlineStr">
        <is>
          <t>Tubería y conexiones</t>
        </is>
      </c>
      <c r="D1124" s="5" t="inlineStr">
        <is>
          <t>Niple de HG 3/4" x 2 1/2"</t>
        </is>
      </c>
      <c r="E1124" s="5" t="inlineStr">
        <is>
          <t>Pieza de conexión. El material manda el precio tanto como la medida</t>
        </is>
      </c>
      <c r="F1124" s="5" t="inlineStr">
        <is>
          <t>Material retirado en almacén</t>
        </is>
      </c>
      <c r="G1124" s="5" t="inlineStr">
        <is>
          <t>conexión, accesorio, fitting, codo, tee, niple, reducción</t>
        </is>
      </c>
      <c r="H1124" s="7" t="inlineStr">
        <is>
          <t>unidad</t>
        </is>
      </c>
      <c r="I1124" s="7" t="inlineStr">
        <is>
          <t>Instalaciones</t>
        </is>
      </c>
      <c r="J1124" s="7" t="inlineStr">
        <is>
          <t>estandar</t>
        </is>
      </c>
      <c r="K1124" s="7" t="inlineStr">
        <is>
          <t>importado</t>
        </is>
      </c>
      <c r="L1124" s="7" t="inlineStr">
        <is>
          <t>Verificado</t>
        </is>
      </c>
      <c r="M1124" s="8" t="n">
        <v>1</v>
      </c>
      <c r="N1124" s="9" t="n">
        <v>131</v>
      </c>
      <c r="O1124" s="9" t="n">
        <v>131</v>
      </c>
      <c r="P1124" s="9" t="n">
        <v>131</v>
      </c>
      <c r="Q1124" s="7" t="inlineStr">
        <is>
          <t>Sí</t>
        </is>
      </c>
      <c r="R1124" s="9">
        <f>IF(N1124="","",IF(Q1124="Sí",ROUND(N1124/1.18,2),N1124))</f>
        <v/>
      </c>
      <c r="S1124" s="7" t="inlineStr">
        <is>
          <t>2026-09-09</t>
        </is>
      </c>
      <c r="T1124" s="5" t="inlineStr">
        <is>
          <t>1 cotización de proveedores</t>
        </is>
      </c>
      <c r="AK1124" s="5" t="inlineStr">
        <is>
          <t>tipo: niple · material: HG · medida: 3/4" x 2 1/2"</t>
        </is>
      </c>
    </row>
    <row r="1125">
      <c r="A1125" s="7" t="inlineStr">
        <is>
          <t>MAT-32-166</t>
        </is>
      </c>
      <c r="B1125" s="7" t="inlineStr">
        <is>
          <t>Materiales</t>
        </is>
      </c>
      <c r="C1125" s="7" t="inlineStr">
        <is>
          <t>Tubería y conexiones</t>
        </is>
      </c>
      <c r="D1125" s="5" t="inlineStr">
        <is>
          <t>Niple de HG 3/4" x 2"</t>
        </is>
      </c>
      <c r="E1125" s="5" t="inlineStr">
        <is>
          <t>Pieza de conexión. El material manda el precio tanto como la medida</t>
        </is>
      </c>
      <c r="F1125" s="5" t="inlineStr">
        <is>
          <t>Material retirado en almacén</t>
        </is>
      </c>
      <c r="G1125" s="5" t="inlineStr">
        <is>
          <t>conexión, accesorio, fitting, codo, tee, niple, reducción</t>
        </is>
      </c>
      <c r="H1125" s="7" t="inlineStr">
        <is>
          <t>unidad</t>
        </is>
      </c>
      <c r="I1125" s="7" t="inlineStr">
        <is>
          <t>Instalaciones</t>
        </is>
      </c>
      <c r="J1125" s="7" t="inlineStr">
        <is>
          <t>estandar</t>
        </is>
      </c>
      <c r="K1125" s="7" t="inlineStr">
        <is>
          <t>importado</t>
        </is>
      </c>
      <c r="L1125" s="7" t="inlineStr">
        <is>
          <t>Verificado</t>
        </is>
      </c>
      <c r="M1125" s="8" t="n">
        <v>1</v>
      </c>
      <c r="N1125" s="9" t="n">
        <v>120</v>
      </c>
      <c r="O1125" s="9" t="n">
        <v>120</v>
      </c>
      <c r="P1125" s="9" t="n">
        <v>120</v>
      </c>
      <c r="Q1125" s="7" t="inlineStr">
        <is>
          <t>Sí</t>
        </is>
      </c>
      <c r="R1125" s="9">
        <f>IF(N1125="","",IF(Q1125="Sí",ROUND(N1125/1.18,2),N1125))</f>
        <v/>
      </c>
      <c r="S1125" s="7" t="inlineStr">
        <is>
          <t>2026-09-09</t>
        </is>
      </c>
      <c r="T1125" s="5" t="inlineStr">
        <is>
          <t>1 cotización de proveedores</t>
        </is>
      </c>
      <c r="AK1125" s="5" t="inlineStr">
        <is>
          <t>tipo: niple · material: HG · medida: 3/4" x 2"</t>
        </is>
      </c>
    </row>
    <row r="1126">
      <c r="A1126" s="7" t="inlineStr">
        <is>
          <t>MAT-32-167</t>
        </is>
      </c>
      <c r="B1126" s="7" t="inlineStr">
        <is>
          <t>Materiales</t>
        </is>
      </c>
      <c r="C1126" s="7" t="inlineStr">
        <is>
          <t>Tubería y conexiones</t>
        </is>
      </c>
      <c r="D1126" s="5" t="inlineStr">
        <is>
          <t>Niple de HG 3/4" x 3"</t>
        </is>
      </c>
      <c r="E1126" s="5" t="inlineStr">
        <is>
          <t>Pieza de conexión. El material manda el precio tanto como la medida</t>
        </is>
      </c>
      <c r="F1126" s="5" t="inlineStr">
        <is>
          <t>Material retirado en almacén</t>
        </is>
      </c>
      <c r="G1126" s="5" t="inlineStr">
        <is>
          <t>conexión, accesorio, fitting, codo, tee, niple, reducción</t>
        </is>
      </c>
      <c r="H1126" s="7" t="inlineStr">
        <is>
          <t>unidad</t>
        </is>
      </c>
      <c r="I1126" s="7" t="inlineStr">
        <is>
          <t>Instalaciones</t>
        </is>
      </c>
      <c r="J1126" s="7" t="inlineStr">
        <is>
          <t>estandar</t>
        </is>
      </c>
      <c r="K1126" s="7" t="inlineStr">
        <is>
          <t>importado</t>
        </is>
      </c>
      <c r="L1126" s="7" t="inlineStr">
        <is>
          <t>Verificado</t>
        </is>
      </c>
      <c r="M1126" s="8" t="n">
        <v>1</v>
      </c>
      <c r="N1126" s="9" t="n">
        <v>149</v>
      </c>
      <c r="O1126" s="9" t="n">
        <v>149</v>
      </c>
      <c r="P1126" s="9" t="n">
        <v>149</v>
      </c>
      <c r="Q1126" s="7" t="inlineStr">
        <is>
          <t>Sí</t>
        </is>
      </c>
      <c r="R1126" s="9">
        <f>IF(N1126="","",IF(Q1126="Sí",ROUND(N1126/1.18,2),N1126))</f>
        <v/>
      </c>
      <c r="S1126" s="7" t="inlineStr">
        <is>
          <t>2026-09-09</t>
        </is>
      </c>
      <c r="T1126" s="5" t="inlineStr">
        <is>
          <t>1 cotización de proveedores</t>
        </is>
      </c>
      <c r="AK1126" s="5" t="inlineStr">
        <is>
          <t>tipo: niple · material: HG · medida: 3/4" x 3"</t>
        </is>
      </c>
    </row>
    <row r="1127">
      <c r="A1127" s="7" t="inlineStr">
        <is>
          <t>MAT-32-168</t>
        </is>
      </c>
      <c r="B1127" s="7" t="inlineStr">
        <is>
          <t>Materiales</t>
        </is>
      </c>
      <c r="C1127" s="7" t="inlineStr">
        <is>
          <t>Tubería y conexiones</t>
        </is>
      </c>
      <c r="D1127" s="5" t="inlineStr">
        <is>
          <t>Niple de HG 3/4" x 4"</t>
        </is>
      </c>
      <c r="E1127" s="5" t="inlineStr">
        <is>
          <t>Pieza de conexión. El material manda el precio tanto como la medida</t>
        </is>
      </c>
      <c r="F1127" s="5" t="inlineStr">
        <is>
          <t>Material retirado en almacén</t>
        </is>
      </c>
      <c r="G1127" s="5" t="inlineStr">
        <is>
          <t>conexión, accesorio, fitting, codo, tee, niple, reducción</t>
        </is>
      </c>
      <c r="H1127" s="7" t="inlineStr">
        <is>
          <t>unidad</t>
        </is>
      </c>
      <c r="I1127" s="7" t="inlineStr">
        <is>
          <t>Instalaciones</t>
        </is>
      </c>
      <c r="J1127" s="7" t="inlineStr">
        <is>
          <t>estandar</t>
        </is>
      </c>
      <c r="K1127" s="7" t="inlineStr">
        <is>
          <t>importado</t>
        </is>
      </c>
      <c r="L1127" s="7" t="inlineStr">
        <is>
          <t>Verificado</t>
        </is>
      </c>
      <c r="M1127" s="8" t="n">
        <v>1</v>
      </c>
      <c r="N1127" s="9" t="n">
        <v>160</v>
      </c>
      <c r="O1127" s="9" t="n">
        <v>160</v>
      </c>
      <c r="P1127" s="9" t="n">
        <v>160</v>
      </c>
      <c r="Q1127" s="7" t="inlineStr">
        <is>
          <t>Sí</t>
        </is>
      </c>
      <c r="R1127" s="9">
        <f>IF(N1127="","",IF(Q1127="Sí",ROUND(N1127/1.18,2),N1127))</f>
        <v/>
      </c>
      <c r="S1127" s="7" t="inlineStr">
        <is>
          <t>2026-09-09</t>
        </is>
      </c>
      <c r="T1127" s="5" t="inlineStr">
        <is>
          <t>1 cotización de proveedores</t>
        </is>
      </c>
      <c r="AK1127" s="5" t="inlineStr">
        <is>
          <t>tipo: niple · material: HG · medida: 3/4" x 4"</t>
        </is>
      </c>
    </row>
    <row r="1128">
      <c r="A1128" s="7" t="inlineStr">
        <is>
          <t>MAT-32-169</t>
        </is>
      </c>
      <c r="B1128" s="7" t="inlineStr">
        <is>
          <t>Materiales</t>
        </is>
      </c>
      <c r="C1128" s="7" t="inlineStr">
        <is>
          <t>Tubería y conexiones</t>
        </is>
      </c>
      <c r="D1128" s="5" t="inlineStr">
        <is>
          <t>Niple de HG 3/4" x 5"</t>
        </is>
      </c>
      <c r="E1128" s="5" t="inlineStr">
        <is>
          <t>Pieza de conexión. El material manda el precio tanto como la medida</t>
        </is>
      </c>
      <c r="F1128" s="5" t="inlineStr">
        <is>
          <t>Material retirado en almacén</t>
        </is>
      </c>
      <c r="G1128" s="5" t="inlineStr">
        <is>
          <t>conexión, accesorio, fitting, codo, tee, niple, reducción</t>
        </is>
      </c>
      <c r="H1128" s="7" t="inlineStr">
        <is>
          <t>unidad</t>
        </is>
      </c>
      <c r="I1128" s="7" t="inlineStr">
        <is>
          <t>Instalaciones</t>
        </is>
      </c>
      <c r="J1128" s="7" t="inlineStr">
        <is>
          <t>estandar</t>
        </is>
      </c>
      <c r="K1128" s="7" t="inlineStr">
        <is>
          <t>importado</t>
        </is>
      </c>
      <c r="L1128" s="7" t="inlineStr">
        <is>
          <t>Verificado</t>
        </is>
      </c>
      <c r="M1128" s="8" t="n">
        <v>1</v>
      </c>
      <c r="N1128" s="9" t="n">
        <v>194</v>
      </c>
      <c r="O1128" s="9" t="n">
        <v>194</v>
      </c>
      <c r="P1128" s="9" t="n">
        <v>194</v>
      </c>
      <c r="Q1128" s="7" t="inlineStr">
        <is>
          <t>Sí</t>
        </is>
      </c>
      <c r="R1128" s="9">
        <f>IF(N1128="","",IF(Q1128="Sí",ROUND(N1128/1.18,2),N1128))</f>
        <v/>
      </c>
      <c r="S1128" s="7" t="inlineStr">
        <is>
          <t>2026-09-09</t>
        </is>
      </c>
      <c r="T1128" s="5" t="inlineStr">
        <is>
          <t>1 cotización de proveedores</t>
        </is>
      </c>
      <c r="AK1128" s="5" t="inlineStr">
        <is>
          <t>tipo: niple · material: HG · medida: 3/4" x 5"</t>
        </is>
      </c>
    </row>
    <row r="1129">
      <c r="A1129" s="7" t="inlineStr">
        <is>
          <t>MAT-32-170</t>
        </is>
      </c>
      <c r="B1129" s="7" t="inlineStr">
        <is>
          <t>Materiales</t>
        </is>
      </c>
      <c r="C1129" s="7" t="inlineStr">
        <is>
          <t>Tubería y conexiones</t>
        </is>
      </c>
      <c r="D1129" s="5" t="inlineStr">
        <is>
          <t>Niple de HG 3/4" x 6"</t>
        </is>
      </c>
      <c r="E1129" s="5" t="inlineStr">
        <is>
          <t>Pieza de conexión. El material manda el precio tanto como la medida</t>
        </is>
      </c>
      <c r="F1129" s="5" t="inlineStr">
        <is>
          <t>Material retirado en almacén</t>
        </is>
      </c>
      <c r="G1129" s="5" t="inlineStr">
        <is>
          <t>conexión, accesorio, fitting, codo, tee, niple, reducción</t>
        </is>
      </c>
      <c r="H1129" s="7" t="inlineStr">
        <is>
          <t>unidad</t>
        </is>
      </c>
      <c r="I1129" s="7" t="inlineStr">
        <is>
          <t>Instalaciones</t>
        </is>
      </c>
      <c r="J1129" s="7" t="inlineStr">
        <is>
          <t>estandar</t>
        </is>
      </c>
      <c r="K1129" s="7" t="inlineStr">
        <is>
          <t>importado</t>
        </is>
      </c>
      <c r="L1129" s="7" t="inlineStr">
        <is>
          <t>Verificado</t>
        </is>
      </c>
      <c r="M1129" s="8" t="n">
        <v>1</v>
      </c>
      <c r="N1129" s="9" t="n">
        <v>248</v>
      </c>
      <c r="O1129" s="9" t="n">
        <v>248</v>
      </c>
      <c r="P1129" s="9" t="n">
        <v>248</v>
      </c>
      <c r="Q1129" s="7" t="inlineStr">
        <is>
          <t>Sí</t>
        </is>
      </c>
      <c r="R1129" s="9">
        <f>IF(N1129="","",IF(Q1129="Sí",ROUND(N1129/1.18,2),N1129))</f>
        <v/>
      </c>
      <c r="S1129" s="7" t="inlineStr">
        <is>
          <t>2026-09-09</t>
        </is>
      </c>
      <c r="T1129" s="5" t="inlineStr">
        <is>
          <t>1 cotización de proveedores</t>
        </is>
      </c>
      <c r="AK1129" s="5" t="inlineStr">
        <is>
          <t>tipo: niple · material: HG · medida: 3/4" x 6"</t>
        </is>
      </c>
    </row>
    <row r="1130">
      <c r="A1130" s="7" t="inlineStr">
        <is>
          <t>MAT-32-171</t>
        </is>
      </c>
      <c r="B1130" s="7" t="inlineStr">
        <is>
          <t>Materiales</t>
        </is>
      </c>
      <c r="C1130" s="7" t="inlineStr">
        <is>
          <t>Tubería y conexiones</t>
        </is>
      </c>
      <c r="D1130" s="5" t="inlineStr">
        <is>
          <t>Niple de HG 3/8" x 2 1/2"</t>
        </is>
      </c>
      <c r="E1130" s="5" t="inlineStr">
        <is>
          <t>Pieza de conexión. El material manda el precio tanto como la medida</t>
        </is>
      </c>
      <c r="F1130" s="5" t="inlineStr">
        <is>
          <t>Material retirado en almacén</t>
        </is>
      </c>
      <c r="G1130" s="5" t="inlineStr">
        <is>
          <t>conexión, accesorio, fitting, codo, tee, niple, reducción</t>
        </is>
      </c>
      <c r="H1130" s="7" t="inlineStr">
        <is>
          <t>unidad</t>
        </is>
      </c>
      <c r="I1130" s="7" t="inlineStr">
        <is>
          <t>Instalaciones</t>
        </is>
      </c>
      <c r="J1130" s="7" t="inlineStr">
        <is>
          <t>estandar</t>
        </is>
      </c>
      <c r="K1130" s="7" t="inlineStr">
        <is>
          <t>importado</t>
        </is>
      </c>
      <c r="L1130" s="7" t="inlineStr">
        <is>
          <t>Verificado</t>
        </is>
      </c>
      <c r="M1130" s="8" t="n">
        <v>1</v>
      </c>
      <c r="N1130" s="9" t="n">
        <v>155</v>
      </c>
      <c r="O1130" s="9" t="n">
        <v>155</v>
      </c>
      <c r="P1130" s="9" t="n">
        <v>155</v>
      </c>
      <c r="Q1130" s="7" t="inlineStr">
        <is>
          <t>Sí</t>
        </is>
      </c>
      <c r="R1130" s="9">
        <f>IF(N1130="","",IF(Q1130="Sí",ROUND(N1130/1.18,2),N1130))</f>
        <v/>
      </c>
      <c r="S1130" s="7" t="inlineStr">
        <is>
          <t>2026-09-09</t>
        </is>
      </c>
      <c r="T1130" s="5" t="inlineStr">
        <is>
          <t>1 cotización de proveedores</t>
        </is>
      </c>
      <c r="AK1130" s="5" t="inlineStr">
        <is>
          <t>tipo: niple · material: HG · medida: 3/8" x 2 1/2"</t>
        </is>
      </c>
    </row>
    <row r="1131">
      <c r="A1131" s="7" t="inlineStr">
        <is>
          <t>MAT-32-172</t>
        </is>
      </c>
      <c r="B1131" s="7" t="inlineStr">
        <is>
          <t>Materiales</t>
        </is>
      </c>
      <c r="C1131" s="7" t="inlineStr">
        <is>
          <t>Tubería y conexiones</t>
        </is>
      </c>
      <c r="D1131" s="5" t="inlineStr">
        <is>
          <t>Niple de HG 3/8" x 2"</t>
        </is>
      </c>
      <c r="E1131" s="5" t="inlineStr">
        <is>
          <t>Pieza de conexión. El material manda el precio tanto como la medida</t>
        </is>
      </c>
      <c r="F1131" s="5" t="inlineStr">
        <is>
          <t>Material retirado en almacén</t>
        </is>
      </c>
      <c r="G1131" s="5" t="inlineStr">
        <is>
          <t>conexión, accesorio, fitting, codo, tee, niple, reducción</t>
        </is>
      </c>
      <c r="H1131" s="7" t="inlineStr">
        <is>
          <t>unidad</t>
        </is>
      </c>
      <c r="I1131" s="7" t="inlineStr">
        <is>
          <t>Instalaciones</t>
        </is>
      </c>
      <c r="J1131" s="7" t="inlineStr">
        <is>
          <t>estandar</t>
        </is>
      </c>
      <c r="K1131" s="7" t="inlineStr">
        <is>
          <t>importado</t>
        </is>
      </c>
      <c r="L1131" s="7" t="inlineStr">
        <is>
          <t>Verificado</t>
        </is>
      </c>
      <c r="M1131" s="8" t="n">
        <v>1</v>
      </c>
      <c r="N1131" s="9" t="n">
        <v>160</v>
      </c>
      <c r="O1131" s="9" t="n">
        <v>160</v>
      </c>
      <c r="P1131" s="9" t="n">
        <v>160</v>
      </c>
      <c r="Q1131" s="7" t="inlineStr">
        <is>
          <t>Sí</t>
        </is>
      </c>
      <c r="R1131" s="9">
        <f>IF(N1131="","",IF(Q1131="Sí",ROUND(N1131/1.18,2),N1131))</f>
        <v/>
      </c>
      <c r="S1131" s="7" t="inlineStr">
        <is>
          <t>2026-09-09</t>
        </is>
      </c>
      <c r="T1131" s="5" t="inlineStr">
        <is>
          <t>1 cotización de proveedores</t>
        </is>
      </c>
      <c r="AK1131" s="5" t="inlineStr">
        <is>
          <t>tipo: niple · material: HG · medida: 3/8" x 2"</t>
        </is>
      </c>
    </row>
    <row r="1132">
      <c r="A1132" s="7" t="inlineStr">
        <is>
          <t>MAT-32-173</t>
        </is>
      </c>
      <c r="B1132" s="7" t="inlineStr">
        <is>
          <t>Materiales</t>
        </is>
      </c>
      <c r="C1132" s="7" t="inlineStr">
        <is>
          <t>Tubería y conexiones</t>
        </is>
      </c>
      <c r="D1132" s="5" t="inlineStr">
        <is>
          <t>Niple de HG 3/8" x 3 1/2"</t>
        </is>
      </c>
      <c r="E1132" s="5" t="inlineStr">
        <is>
          <t>Pieza de conexión. El material manda el precio tanto como la medida</t>
        </is>
      </c>
      <c r="F1132" s="5" t="inlineStr">
        <is>
          <t>Material retirado en almacén</t>
        </is>
      </c>
      <c r="G1132" s="5" t="inlineStr">
        <is>
          <t>conexión, accesorio, fitting, codo, tee, niple, reducción</t>
        </is>
      </c>
      <c r="H1132" s="7" t="inlineStr">
        <is>
          <t>unidad</t>
        </is>
      </c>
      <c r="I1132" s="7" t="inlineStr">
        <is>
          <t>Instalaciones</t>
        </is>
      </c>
      <c r="J1132" s="7" t="inlineStr">
        <is>
          <t>estandar</t>
        </is>
      </c>
      <c r="K1132" s="7" t="inlineStr">
        <is>
          <t>importado</t>
        </is>
      </c>
      <c r="L1132" s="7" t="inlineStr">
        <is>
          <t>Verificado</t>
        </is>
      </c>
      <c r="M1132" s="8" t="n">
        <v>1</v>
      </c>
      <c r="N1132" s="9" t="n">
        <v>194</v>
      </c>
      <c r="O1132" s="9" t="n">
        <v>194</v>
      </c>
      <c r="P1132" s="9" t="n">
        <v>194</v>
      </c>
      <c r="Q1132" s="7" t="inlineStr">
        <is>
          <t>Sí</t>
        </is>
      </c>
      <c r="R1132" s="9">
        <f>IF(N1132="","",IF(Q1132="Sí",ROUND(N1132/1.18,2),N1132))</f>
        <v/>
      </c>
      <c r="S1132" s="7" t="inlineStr">
        <is>
          <t>2026-09-09</t>
        </is>
      </c>
      <c r="T1132" s="5" t="inlineStr">
        <is>
          <t>1 cotización de proveedores</t>
        </is>
      </c>
      <c r="AK1132" s="5" t="inlineStr">
        <is>
          <t>tipo: niple · material: HG · medida: 3/8" x 3 1/2"</t>
        </is>
      </c>
    </row>
    <row r="1133">
      <c r="A1133" s="7" t="inlineStr">
        <is>
          <t>MAT-32-174</t>
        </is>
      </c>
      <c r="B1133" s="7" t="inlineStr">
        <is>
          <t>Materiales</t>
        </is>
      </c>
      <c r="C1133" s="7" t="inlineStr">
        <is>
          <t>Tubería y conexiones</t>
        </is>
      </c>
      <c r="D1133" s="5" t="inlineStr">
        <is>
          <t>Niple de HG 3/8" x 3"</t>
        </is>
      </c>
      <c r="E1133" s="5" t="inlineStr">
        <is>
          <t>Pieza de conexión. El material manda el precio tanto como la medida</t>
        </is>
      </c>
      <c r="F1133" s="5" t="inlineStr">
        <is>
          <t>Material retirado en almacén</t>
        </is>
      </c>
      <c r="G1133" s="5" t="inlineStr">
        <is>
          <t>conexión, accesorio, fitting, codo, tee, niple, reducción</t>
        </is>
      </c>
      <c r="H1133" s="7" t="inlineStr">
        <is>
          <t>unidad</t>
        </is>
      </c>
      <c r="I1133" s="7" t="inlineStr">
        <is>
          <t>Instalaciones</t>
        </is>
      </c>
      <c r="J1133" s="7" t="inlineStr">
        <is>
          <t>estandar</t>
        </is>
      </c>
      <c r="K1133" s="7" t="inlineStr">
        <is>
          <t>importado</t>
        </is>
      </c>
      <c r="L1133" s="7" t="inlineStr">
        <is>
          <t>Verificado</t>
        </is>
      </c>
      <c r="M1133" s="8" t="n">
        <v>1</v>
      </c>
      <c r="N1133" s="9" t="n">
        <v>185</v>
      </c>
      <c r="O1133" s="9" t="n">
        <v>185</v>
      </c>
      <c r="P1133" s="9" t="n">
        <v>185</v>
      </c>
      <c r="Q1133" s="7" t="inlineStr">
        <is>
          <t>Sí</t>
        </is>
      </c>
      <c r="R1133" s="9">
        <f>IF(N1133="","",IF(Q1133="Sí",ROUND(N1133/1.18,2),N1133))</f>
        <v/>
      </c>
      <c r="S1133" s="7" t="inlineStr">
        <is>
          <t>2026-09-09</t>
        </is>
      </c>
      <c r="T1133" s="5" t="inlineStr">
        <is>
          <t>1 cotización de proveedores</t>
        </is>
      </c>
      <c r="AK1133" s="5" t="inlineStr">
        <is>
          <t>tipo: niple · material: HG · medida: 3/8" x 3"</t>
        </is>
      </c>
    </row>
    <row r="1134">
      <c r="A1134" s="7" t="inlineStr">
        <is>
          <t>MAT-32-175</t>
        </is>
      </c>
      <c r="B1134" s="7" t="inlineStr">
        <is>
          <t>Materiales</t>
        </is>
      </c>
      <c r="C1134" s="7" t="inlineStr">
        <is>
          <t>Tubería y conexiones</t>
        </is>
      </c>
      <c r="D1134" s="5" t="inlineStr">
        <is>
          <t>Niple de HG 3/8" x 4 1/2"</t>
        </is>
      </c>
      <c r="E1134" s="5" t="inlineStr">
        <is>
          <t>Pieza de conexión. El material manda el precio tanto como la medida</t>
        </is>
      </c>
      <c r="F1134" s="5" t="inlineStr">
        <is>
          <t>Material retirado en almacén</t>
        </is>
      </c>
      <c r="G1134" s="5" t="inlineStr">
        <is>
          <t>conexión, accesorio, fitting, codo, tee, niple, reducción</t>
        </is>
      </c>
      <c r="H1134" s="7" t="inlineStr">
        <is>
          <t>unidad</t>
        </is>
      </c>
      <c r="I1134" s="7" t="inlineStr">
        <is>
          <t>Instalaciones</t>
        </is>
      </c>
      <c r="J1134" s="7" t="inlineStr">
        <is>
          <t>estandar</t>
        </is>
      </c>
      <c r="K1134" s="7" t="inlineStr">
        <is>
          <t>importado</t>
        </is>
      </c>
      <c r="L1134" s="7" t="inlineStr">
        <is>
          <t>Verificado</t>
        </is>
      </c>
      <c r="M1134" s="8" t="n">
        <v>1</v>
      </c>
      <c r="N1134" s="9" t="n">
        <v>194</v>
      </c>
      <c r="O1134" s="9" t="n">
        <v>194</v>
      </c>
      <c r="P1134" s="9" t="n">
        <v>194</v>
      </c>
      <c r="Q1134" s="7" t="inlineStr">
        <is>
          <t>Sí</t>
        </is>
      </c>
      <c r="R1134" s="9">
        <f>IF(N1134="","",IF(Q1134="Sí",ROUND(N1134/1.18,2),N1134))</f>
        <v/>
      </c>
      <c r="S1134" s="7" t="inlineStr">
        <is>
          <t>2026-09-09</t>
        </is>
      </c>
      <c r="T1134" s="5" t="inlineStr">
        <is>
          <t>1 cotización de proveedores</t>
        </is>
      </c>
      <c r="AK1134" s="5" t="inlineStr">
        <is>
          <t>tipo: niple · material: HG · medida: 3/8" x 4 1/2"</t>
        </is>
      </c>
    </row>
    <row r="1135">
      <c r="A1135" s="7" t="inlineStr">
        <is>
          <t>MAT-32-176</t>
        </is>
      </c>
      <c r="B1135" s="7" t="inlineStr">
        <is>
          <t>Materiales</t>
        </is>
      </c>
      <c r="C1135" s="7" t="inlineStr">
        <is>
          <t>Tubería y conexiones</t>
        </is>
      </c>
      <c r="D1135" s="5" t="inlineStr">
        <is>
          <t>Niple de HG 3/8" x 4"</t>
        </is>
      </c>
      <c r="E1135" s="5" t="inlineStr">
        <is>
          <t>Pieza de conexión. El material manda el precio tanto como la medida</t>
        </is>
      </c>
      <c r="F1135" s="5" t="inlineStr">
        <is>
          <t>Material retirado en almacén</t>
        </is>
      </c>
      <c r="G1135" s="5" t="inlineStr">
        <is>
          <t>conexión, accesorio, fitting, codo, tee, niple, reducción</t>
        </is>
      </c>
      <c r="H1135" s="7" t="inlineStr">
        <is>
          <t>unidad</t>
        </is>
      </c>
      <c r="I1135" s="7" t="inlineStr">
        <is>
          <t>Instalaciones</t>
        </is>
      </c>
      <c r="J1135" s="7" t="inlineStr">
        <is>
          <t>estandar</t>
        </is>
      </c>
      <c r="K1135" s="7" t="inlineStr">
        <is>
          <t>importado</t>
        </is>
      </c>
      <c r="L1135" s="7" t="inlineStr">
        <is>
          <t>Verificado</t>
        </is>
      </c>
      <c r="M1135" s="8" t="n">
        <v>1</v>
      </c>
      <c r="N1135" s="9" t="n">
        <v>249</v>
      </c>
      <c r="O1135" s="9" t="n">
        <v>249</v>
      </c>
      <c r="P1135" s="9" t="n">
        <v>249</v>
      </c>
      <c r="Q1135" s="7" t="inlineStr">
        <is>
          <t>Sí</t>
        </is>
      </c>
      <c r="R1135" s="9">
        <f>IF(N1135="","",IF(Q1135="Sí",ROUND(N1135/1.18,2),N1135))</f>
        <v/>
      </c>
      <c r="S1135" s="7" t="inlineStr">
        <is>
          <t>2026-09-09</t>
        </is>
      </c>
      <c r="T1135" s="5" t="inlineStr">
        <is>
          <t>1 cotización de proveedores</t>
        </is>
      </c>
      <c r="AK1135" s="5" t="inlineStr">
        <is>
          <t>tipo: niple · material: HG · medida: 3/8" x 4"</t>
        </is>
      </c>
    </row>
    <row r="1136">
      <c r="A1136" s="7" t="inlineStr">
        <is>
          <t>MAT-32-177</t>
        </is>
      </c>
      <c r="B1136" s="7" t="inlineStr">
        <is>
          <t>Materiales</t>
        </is>
      </c>
      <c r="C1136" s="7" t="inlineStr">
        <is>
          <t>Tubería y conexiones</t>
        </is>
      </c>
      <c r="D1136" s="5" t="inlineStr">
        <is>
          <t>Niple de HG 3/8" x 5 1/2"</t>
        </is>
      </c>
      <c r="E1136" s="5" t="inlineStr">
        <is>
          <t>Pieza de conexión. El material manda el precio tanto como la medida</t>
        </is>
      </c>
      <c r="F1136" s="5" t="inlineStr">
        <is>
          <t>Material retirado en almacén</t>
        </is>
      </c>
      <c r="G1136" s="5" t="inlineStr">
        <is>
          <t>conexión, accesorio, fitting, codo, tee, niple, reducción</t>
        </is>
      </c>
      <c r="H1136" s="7" t="inlineStr">
        <is>
          <t>unidad</t>
        </is>
      </c>
      <c r="I1136" s="7" t="inlineStr">
        <is>
          <t>Instalaciones</t>
        </is>
      </c>
      <c r="J1136" s="7" t="inlineStr">
        <is>
          <t>estandar</t>
        </is>
      </c>
      <c r="K1136" s="7" t="inlineStr">
        <is>
          <t>importado</t>
        </is>
      </c>
      <c r="L1136" s="7" t="inlineStr">
        <is>
          <t>Verificado</t>
        </is>
      </c>
      <c r="M1136" s="8" t="n">
        <v>1</v>
      </c>
      <c r="N1136" s="9" t="n">
        <v>229</v>
      </c>
      <c r="O1136" s="9" t="n">
        <v>229</v>
      </c>
      <c r="P1136" s="9" t="n">
        <v>229</v>
      </c>
      <c r="Q1136" s="7" t="inlineStr">
        <is>
          <t>Sí</t>
        </is>
      </c>
      <c r="R1136" s="9">
        <f>IF(N1136="","",IF(Q1136="Sí",ROUND(N1136/1.18,2),N1136))</f>
        <v/>
      </c>
      <c r="S1136" s="7" t="inlineStr">
        <is>
          <t>2026-09-09</t>
        </is>
      </c>
      <c r="T1136" s="5" t="inlineStr">
        <is>
          <t>1 cotización de proveedores</t>
        </is>
      </c>
      <c r="AK1136" s="5" t="inlineStr">
        <is>
          <t>tipo: niple · material: HG · medida: 3/8" x 5 1/2"</t>
        </is>
      </c>
    </row>
    <row r="1137">
      <c r="A1137" s="7" t="inlineStr">
        <is>
          <t>MAT-32-178</t>
        </is>
      </c>
      <c r="B1137" s="7" t="inlineStr">
        <is>
          <t>Materiales</t>
        </is>
      </c>
      <c r="C1137" s="7" t="inlineStr">
        <is>
          <t>Tubería y conexiones</t>
        </is>
      </c>
      <c r="D1137" s="5" t="inlineStr">
        <is>
          <t>Niple de HG 3/8" x 5"</t>
        </is>
      </c>
      <c r="E1137" s="5" t="inlineStr">
        <is>
          <t>Pieza de conexión. El material manda el precio tanto como la medida</t>
        </is>
      </c>
      <c r="F1137" s="5" t="inlineStr">
        <is>
          <t>Material retirado en almacén</t>
        </is>
      </c>
      <c r="G1137" s="5" t="inlineStr">
        <is>
          <t>conexión, accesorio, fitting, codo, tee, niple, reducción</t>
        </is>
      </c>
      <c r="H1137" s="7" t="inlineStr">
        <is>
          <t>unidad</t>
        </is>
      </c>
      <c r="I1137" s="7" t="inlineStr">
        <is>
          <t>Instalaciones</t>
        </is>
      </c>
      <c r="J1137" s="7" t="inlineStr">
        <is>
          <t>estandar</t>
        </is>
      </c>
      <c r="K1137" s="7" t="inlineStr">
        <is>
          <t>importado</t>
        </is>
      </c>
      <c r="L1137" s="7" t="inlineStr">
        <is>
          <t>Verificado</t>
        </is>
      </c>
      <c r="M1137" s="8" t="n">
        <v>1</v>
      </c>
      <c r="N1137" s="9" t="n">
        <v>255</v>
      </c>
      <c r="O1137" s="9" t="n">
        <v>255</v>
      </c>
      <c r="P1137" s="9" t="n">
        <v>255</v>
      </c>
      <c r="Q1137" s="7" t="inlineStr">
        <is>
          <t>Sí</t>
        </is>
      </c>
      <c r="R1137" s="9">
        <f>IF(N1137="","",IF(Q1137="Sí",ROUND(N1137/1.18,2),N1137))</f>
        <v/>
      </c>
      <c r="S1137" s="7" t="inlineStr">
        <is>
          <t>2026-09-09</t>
        </is>
      </c>
      <c r="T1137" s="5" t="inlineStr">
        <is>
          <t>1 cotización de proveedores</t>
        </is>
      </c>
      <c r="AK1137" s="5" t="inlineStr">
        <is>
          <t>tipo: niple · material: HG · medida: 3/8" x 5"</t>
        </is>
      </c>
    </row>
    <row r="1138">
      <c r="A1138" s="7" t="inlineStr">
        <is>
          <t>MAT-32-179</t>
        </is>
      </c>
      <c r="B1138" s="7" t="inlineStr">
        <is>
          <t>Materiales</t>
        </is>
      </c>
      <c r="C1138" s="7" t="inlineStr">
        <is>
          <t>Tubería y conexiones</t>
        </is>
      </c>
      <c r="D1138" s="5" t="inlineStr">
        <is>
          <t>Niple de HG 3/8" x 6"</t>
        </is>
      </c>
      <c r="E1138" s="5" t="inlineStr">
        <is>
          <t>Pieza de conexión. El material manda el precio tanto como la medida</t>
        </is>
      </c>
      <c r="F1138" s="5" t="inlineStr">
        <is>
          <t>Material retirado en almacén</t>
        </is>
      </c>
      <c r="G1138" s="5" t="inlineStr">
        <is>
          <t>conexión, accesorio, fitting, codo, tee, niple, reducción</t>
        </is>
      </c>
      <c r="H1138" s="7" t="inlineStr">
        <is>
          <t>unidad</t>
        </is>
      </c>
      <c r="I1138" s="7" t="inlineStr">
        <is>
          <t>Instalaciones</t>
        </is>
      </c>
      <c r="J1138" s="7" t="inlineStr">
        <is>
          <t>estandar</t>
        </is>
      </c>
      <c r="K1138" s="7" t="inlineStr">
        <is>
          <t>importado</t>
        </is>
      </c>
      <c r="L1138" s="7" t="inlineStr">
        <is>
          <t>Verificado</t>
        </is>
      </c>
      <c r="M1138" s="8" t="n">
        <v>1</v>
      </c>
      <c r="N1138" s="9" t="n">
        <v>327</v>
      </c>
      <c r="O1138" s="9" t="n">
        <v>327</v>
      </c>
      <c r="P1138" s="9" t="n">
        <v>327</v>
      </c>
      <c r="Q1138" s="7" t="inlineStr">
        <is>
          <t>Sí</t>
        </is>
      </c>
      <c r="R1138" s="9">
        <f>IF(N1138="","",IF(Q1138="Sí",ROUND(N1138/1.18,2),N1138))</f>
        <v/>
      </c>
      <c r="S1138" s="7" t="inlineStr">
        <is>
          <t>2026-09-09</t>
        </is>
      </c>
      <c r="T1138" s="5" t="inlineStr">
        <is>
          <t>1 cotización de proveedores</t>
        </is>
      </c>
      <c r="AK1138" s="5" t="inlineStr">
        <is>
          <t>tipo: niple · material: HG · medida: 3/8" x 6"</t>
        </is>
      </c>
    </row>
    <row r="1139">
      <c r="A1139" s="7" t="inlineStr">
        <is>
          <t>MAT-32-180</t>
        </is>
      </c>
      <c r="B1139" s="7" t="inlineStr">
        <is>
          <t>Materiales</t>
        </is>
      </c>
      <c r="C1139" s="7" t="inlineStr">
        <is>
          <t>Tubería y conexiones</t>
        </is>
      </c>
      <c r="D1139" s="5" t="inlineStr">
        <is>
          <t>Niple de niquelado 1/2" x 2 1/2"</t>
        </is>
      </c>
      <c r="E1139" s="5" t="inlineStr">
        <is>
          <t>Pieza de conexión. El material manda el precio tanto como la medida</t>
        </is>
      </c>
      <c r="F1139" s="5" t="inlineStr">
        <is>
          <t>Material retirado en almacén</t>
        </is>
      </c>
      <c r="G1139" s="5" t="inlineStr">
        <is>
          <t>conexión, accesorio, fitting, codo, tee, niple, reducción</t>
        </is>
      </c>
      <c r="H1139" s="7" t="inlineStr">
        <is>
          <t>unidad</t>
        </is>
      </c>
      <c r="I1139" s="7" t="inlineStr">
        <is>
          <t>Instalaciones</t>
        </is>
      </c>
      <c r="J1139" s="7" t="inlineStr">
        <is>
          <t>estandar</t>
        </is>
      </c>
      <c r="K1139" s="7" t="inlineStr">
        <is>
          <t>importado</t>
        </is>
      </c>
      <c r="L1139" s="7" t="inlineStr">
        <is>
          <t>Verificado</t>
        </is>
      </c>
      <c r="M1139" s="8" t="n">
        <v>1</v>
      </c>
      <c r="N1139" s="9" t="n">
        <v>192.5</v>
      </c>
      <c r="O1139" s="9" t="n">
        <v>59</v>
      </c>
      <c r="P1139" s="9" t="n">
        <v>326</v>
      </c>
      <c r="Q1139" s="7" t="inlineStr">
        <is>
          <t>Sí</t>
        </is>
      </c>
      <c r="R1139" s="9">
        <f>IF(N1139="","",IF(Q1139="Sí",ROUND(N1139/1.18,2),N1139))</f>
        <v/>
      </c>
      <c r="S1139" s="7" t="inlineStr">
        <is>
          <t>2026-09-09</t>
        </is>
      </c>
      <c r="T1139" s="5" t="inlineStr">
        <is>
          <t>2 cotizaciones de proveedores</t>
        </is>
      </c>
      <c r="AK1139" s="5" t="inlineStr">
        <is>
          <t>tipo: niple · material: niquelado · medida: 1/2" x 2 1/2"</t>
        </is>
      </c>
    </row>
    <row r="1140">
      <c r="A1140" s="7" t="inlineStr">
        <is>
          <t>MAT-32-181</t>
        </is>
      </c>
      <c r="B1140" s="7" t="inlineStr">
        <is>
          <t>Materiales</t>
        </is>
      </c>
      <c r="C1140" s="7" t="inlineStr">
        <is>
          <t>Tubería y conexiones</t>
        </is>
      </c>
      <c r="D1140" s="5" t="inlineStr">
        <is>
          <t>Niple de niquelado 1/2" x 2"</t>
        </is>
      </c>
      <c r="E1140" s="5" t="inlineStr">
        <is>
          <t>Pieza de conexión. El material manda el precio tanto como la medida</t>
        </is>
      </c>
      <c r="F1140" s="5" t="inlineStr">
        <is>
          <t>Material retirado en almacén</t>
        </is>
      </c>
      <c r="G1140" s="5" t="inlineStr">
        <is>
          <t>conexión, accesorio, fitting, codo, tee, niple, reducción</t>
        </is>
      </c>
      <c r="H1140" s="7" t="inlineStr">
        <is>
          <t>unidad</t>
        </is>
      </c>
      <c r="I1140" s="7" t="inlineStr">
        <is>
          <t>Instalaciones</t>
        </is>
      </c>
      <c r="J1140" s="7" t="inlineStr">
        <is>
          <t>estandar</t>
        </is>
      </c>
      <c r="K1140" s="7" t="inlineStr">
        <is>
          <t>importado</t>
        </is>
      </c>
      <c r="L1140" s="7" t="inlineStr">
        <is>
          <t>Verificado</t>
        </is>
      </c>
      <c r="M1140" s="8" t="n">
        <v>1</v>
      </c>
      <c r="N1140" s="9" t="n">
        <v>138</v>
      </c>
      <c r="O1140" s="9" t="n">
        <v>52</v>
      </c>
      <c r="P1140" s="9" t="n">
        <v>224</v>
      </c>
      <c r="Q1140" s="7" t="inlineStr">
        <is>
          <t>Sí</t>
        </is>
      </c>
      <c r="R1140" s="9">
        <f>IF(N1140="","",IF(Q1140="Sí",ROUND(N1140/1.18,2),N1140))</f>
        <v/>
      </c>
      <c r="S1140" s="7" t="inlineStr">
        <is>
          <t>2026-09-09</t>
        </is>
      </c>
      <c r="T1140" s="5" t="inlineStr">
        <is>
          <t>2 cotizaciones de proveedores</t>
        </is>
      </c>
      <c r="AK1140" s="5" t="inlineStr">
        <is>
          <t>tipo: niple · material: niquelado · medida: 1/2" x 2"</t>
        </is>
      </c>
    </row>
    <row r="1141">
      <c r="A1141" s="7" t="inlineStr">
        <is>
          <t>MAT-32-182</t>
        </is>
      </c>
      <c r="B1141" s="7" t="inlineStr">
        <is>
          <t>Materiales</t>
        </is>
      </c>
      <c r="C1141" s="7" t="inlineStr">
        <is>
          <t>Tubería y conexiones</t>
        </is>
      </c>
      <c r="D1141" s="5" t="inlineStr">
        <is>
          <t>Niple de niquelado 1/2" x 3"</t>
        </is>
      </c>
      <c r="E1141" s="5" t="inlineStr">
        <is>
          <t>Pieza de conexión. El material manda el precio tanto como la medida</t>
        </is>
      </c>
      <c r="F1141" s="5" t="inlineStr">
        <is>
          <t>Material retirado en almacén</t>
        </is>
      </c>
      <c r="G1141" s="5" t="inlineStr">
        <is>
          <t>conexión, accesorio, fitting, codo, tee, niple, reducción</t>
        </is>
      </c>
      <c r="H1141" s="7" t="inlineStr">
        <is>
          <t>unidad</t>
        </is>
      </c>
      <c r="I1141" s="7" t="inlineStr">
        <is>
          <t>Instalaciones</t>
        </is>
      </c>
      <c r="J1141" s="7" t="inlineStr">
        <is>
          <t>estandar</t>
        </is>
      </c>
      <c r="K1141" s="7" t="inlineStr">
        <is>
          <t>importado</t>
        </is>
      </c>
      <c r="L1141" s="7" t="inlineStr">
        <is>
          <t>Verificado</t>
        </is>
      </c>
      <c r="M1141" s="8" t="n">
        <v>1</v>
      </c>
      <c r="N1141" s="9" t="n">
        <v>388</v>
      </c>
      <c r="O1141" s="9" t="n">
        <v>388</v>
      </c>
      <c r="P1141" s="9" t="n">
        <v>388</v>
      </c>
      <c r="Q1141" s="7" t="inlineStr">
        <is>
          <t>Sí</t>
        </is>
      </c>
      <c r="R1141" s="9">
        <f>IF(N1141="","",IF(Q1141="Sí",ROUND(N1141/1.18,2),N1141))</f>
        <v/>
      </c>
      <c r="S1141" s="7" t="inlineStr">
        <is>
          <t>2026-09-09</t>
        </is>
      </c>
      <c r="T1141" s="5" t="inlineStr">
        <is>
          <t>1 cotización de proveedores</t>
        </is>
      </c>
      <c r="AK1141" s="5" t="inlineStr">
        <is>
          <t>tipo: niple · material: niquelado · medida: 1/2" x 3"</t>
        </is>
      </c>
    </row>
    <row r="1142">
      <c r="A1142" s="7" t="inlineStr">
        <is>
          <t>MAT-32-183</t>
        </is>
      </c>
      <c r="B1142" s="7" t="inlineStr">
        <is>
          <t>Materiales</t>
        </is>
      </c>
      <c r="C1142" s="7" t="inlineStr">
        <is>
          <t>Tubería y conexiones</t>
        </is>
      </c>
      <c r="D1142" s="5" t="inlineStr">
        <is>
          <t>Niple de niquelado 3/8" x 2"</t>
        </is>
      </c>
      <c r="E1142" s="5" t="inlineStr">
        <is>
          <t>Pieza de conexión. El material manda el precio tanto como la medida</t>
        </is>
      </c>
      <c r="F1142" s="5" t="inlineStr">
        <is>
          <t>Material retirado en almacén</t>
        </is>
      </c>
      <c r="G1142" s="5" t="inlineStr">
        <is>
          <t>conexión, accesorio, fitting, codo, tee, niple, reducción</t>
        </is>
      </c>
      <c r="H1142" s="7" t="inlineStr">
        <is>
          <t>unidad</t>
        </is>
      </c>
      <c r="I1142" s="7" t="inlineStr">
        <is>
          <t>Instalaciones</t>
        </is>
      </c>
      <c r="J1142" s="7" t="inlineStr">
        <is>
          <t>estandar</t>
        </is>
      </c>
      <c r="K1142" s="7" t="inlineStr">
        <is>
          <t>importado</t>
        </is>
      </c>
      <c r="L1142" s="7" t="inlineStr">
        <is>
          <t>Verificado</t>
        </is>
      </c>
      <c r="M1142" s="8" t="n">
        <v>1</v>
      </c>
      <c r="N1142" s="9" t="n">
        <v>47</v>
      </c>
      <c r="O1142" s="9" t="n">
        <v>47</v>
      </c>
      <c r="P1142" s="9" t="n">
        <v>47</v>
      </c>
      <c r="Q1142" s="7" t="inlineStr">
        <is>
          <t>Sí</t>
        </is>
      </c>
      <c r="R1142" s="9">
        <f>IF(N1142="","",IF(Q1142="Sí",ROUND(N1142/1.18,2),N1142))</f>
        <v/>
      </c>
      <c r="S1142" s="7" t="inlineStr">
        <is>
          <t>2026-09-09</t>
        </is>
      </c>
      <c r="T1142" s="5" t="inlineStr">
        <is>
          <t>1 cotización de proveedores</t>
        </is>
      </c>
      <c r="AK1142" s="5" t="inlineStr">
        <is>
          <t>tipo: niple · material: niquelado · medida: 3/8" x 2"</t>
        </is>
      </c>
    </row>
    <row r="1143">
      <c r="A1143" s="7" t="inlineStr">
        <is>
          <t>MAT-32-184</t>
        </is>
      </c>
      <c r="B1143" s="7" t="inlineStr">
        <is>
          <t>Materiales</t>
        </is>
      </c>
      <c r="C1143" s="7" t="inlineStr">
        <is>
          <t>Tubería y conexiones</t>
        </is>
      </c>
      <c r="D1143" s="5" t="inlineStr">
        <is>
          <t>Niple de niquelado 3/8" x 3"</t>
        </is>
      </c>
      <c r="E1143" s="5" t="inlineStr">
        <is>
          <t>Pieza de conexión. El material manda el precio tanto como la medida</t>
        </is>
      </c>
      <c r="F1143" s="5" t="inlineStr">
        <is>
          <t>Material retirado en almacén</t>
        </is>
      </c>
      <c r="G1143" s="5" t="inlineStr">
        <is>
          <t>conexión, accesorio, fitting, codo, tee, niple, reducción</t>
        </is>
      </c>
      <c r="H1143" s="7" t="inlineStr">
        <is>
          <t>unidad</t>
        </is>
      </c>
      <c r="I1143" s="7" t="inlineStr">
        <is>
          <t>Instalaciones</t>
        </is>
      </c>
      <c r="J1143" s="7" t="inlineStr">
        <is>
          <t>estandar</t>
        </is>
      </c>
      <c r="K1143" s="7" t="inlineStr">
        <is>
          <t>importado</t>
        </is>
      </c>
      <c r="L1143" s="7" t="inlineStr">
        <is>
          <t>Verificado</t>
        </is>
      </c>
      <c r="M1143" s="8" t="n">
        <v>1</v>
      </c>
      <c r="N1143" s="9" t="n">
        <v>59</v>
      </c>
      <c r="O1143" s="9" t="n">
        <v>59</v>
      </c>
      <c r="P1143" s="9" t="n">
        <v>59</v>
      </c>
      <c r="Q1143" s="7" t="inlineStr">
        <is>
          <t>Sí</t>
        </is>
      </c>
      <c r="R1143" s="9">
        <f>IF(N1143="","",IF(Q1143="Sí",ROUND(N1143/1.18,2),N1143))</f>
        <v/>
      </c>
      <c r="S1143" s="7" t="inlineStr">
        <is>
          <t>2026-09-09</t>
        </is>
      </c>
      <c r="T1143" s="5" t="inlineStr">
        <is>
          <t>1 cotización de proveedores</t>
        </is>
      </c>
      <c r="AK1143" s="5" t="inlineStr">
        <is>
          <t>tipo: niple · material: niquelado · medida: 3/8" x 3"</t>
        </is>
      </c>
    </row>
    <row r="1144">
      <c r="A1144" s="7" t="inlineStr">
        <is>
          <t>MAT-32-185</t>
        </is>
      </c>
      <c r="B1144" s="7" t="inlineStr">
        <is>
          <t>Materiales</t>
        </is>
      </c>
      <c r="C1144" s="7" t="inlineStr">
        <is>
          <t>Tubería y conexiones</t>
        </is>
      </c>
      <c r="D1144" s="5" t="inlineStr">
        <is>
          <t>Reducción bushing de bronce 1/4" x 3/8"</t>
        </is>
      </c>
      <c r="E1144" s="5" t="inlineStr">
        <is>
          <t>Pieza de conexión. El material manda el precio tanto como la medida</t>
        </is>
      </c>
      <c r="F1144" s="5" t="inlineStr">
        <is>
          <t>Material retirado en almacén</t>
        </is>
      </c>
      <c r="G1144" s="5" t="inlineStr">
        <is>
          <t>conexión, accesorio, fitting, codo, tee, niple, reducción</t>
        </is>
      </c>
      <c r="H1144" s="7" t="inlineStr">
        <is>
          <t>unidad</t>
        </is>
      </c>
      <c r="I1144" s="7" t="inlineStr">
        <is>
          <t>Instalaciones</t>
        </is>
      </c>
      <c r="J1144" s="7" t="inlineStr">
        <is>
          <t>estandar</t>
        </is>
      </c>
      <c r="K1144" s="7" t="inlineStr">
        <is>
          <t>importado</t>
        </is>
      </c>
      <c r="L1144" s="7" t="inlineStr">
        <is>
          <t>Verificado</t>
        </is>
      </c>
      <c r="M1144" s="8" t="n">
        <v>1</v>
      </c>
      <c r="N1144" s="9" t="n">
        <v>132</v>
      </c>
      <c r="O1144" s="9" t="n">
        <v>132</v>
      </c>
      <c r="P1144" s="9" t="n">
        <v>132</v>
      </c>
      <c r="Q1144" s="7" t="inlineStr">
        <is>
          <t>Sí</t>
        </is>
      </c>
      <c r="R1144" s="9">
        <f>IF(N1144="","",IF(Q1144="Sí",ROUND(N1144/1.18,2),N1144))</f>
        <v/>
      </c>
      <c r="S1144" s="7" t="inlineStr">
        <is>
          <t>2026-09-09</t>
        </is>
      </c>
      <c r="T1144" s="5" t="inlineStr">
        <is>
          <t>1 cotización de proveedores</t>
        </is>
      </c>
      <c r="AK1144" s="5" t="inlineStr">
        <is>
          <t>tipo: reduccion-bushing · material: bronce · medida: 1/4" x 3/8"</t>
        </is>
      </c>
    </row>
    <row r="1145">
      <c r="A1145" s="7" t="inlineStr">
        <is>
          <t>MAT-32-186</t>
        </is>
      </c>
      <c r="B1145" s="7" t="inlineStr">
        <is>
          <t>Materiales</t>
        </is>
      </c>
      <c r="C1145" s="7" t="inlineStr">
        <is>
          <t>Tubería y conexiones</t>
        </is>
      </c>
      <c r="D1145" s="5" t="inlineStr">
        <is>
          <t>Reducción bushing de bronce 1/8" x 1/4"</t>
        </is>
      </c>
      <c r="E1145" s="5" t="inlineStr">
        <is>
          <t>Pieza de conexión. El material manda el precio tanto como la medida</t>
        </is>
      </c>
      <c r="F1145" s="5" t="inlineStr">
        <is>
          <t>Material retirado en almacén</t>
        </is>
      </c>
      <c r="G1145" s="5" t="inlineStr">
        <is>
          <t>conexión, accesorio, fitting, codo, tee, niple, reducción</t>
        </is>
      </c>
      <c r="H1145" s="7" t="inlineStr">
        <is>
          <t>unidad</t>
        </is>
      </c>
      <c r="I1145" s="7" t="inlineStr">
        <is>
          <t>Instalaciones</t>
        </is>
      </c>
      <c r="J1145" s="7" t="inlineStr">
        <is>
          <t>estandar</t>
        </is>
      </c>
      <c r="K1145" s="7" t="inlineStr">
        <is>
          <t>importado</t>
        </is>
      </c>
      <c r="L1145" s="7" t="inlineStr">
        <is>
          <t>Verificado</t>
        </is>
      </c>
      <c r="M1145" s="8" t="n">
        <v>1</v>
      </c>
      <c r="N1145" s="9" t="n">
        <v>101</v>
      </c>
      <c r="O1145" s="9" t="n">
        <v>101</v>
      </c>
      <c r="P1145" s="9" t="n">
        <v>101</v>
      </c>
      <c r="Q1145" s="7" t="inlineStr">
        <is>
          <t>Sí</t>
        </is>
      </c>
      <c r="R1145" s="9">
        <f>IF(N1145="","",IF(Q1145="Sí",ROUND(N1145/1.18,2),N1145))</f>
        <v/>
      </c>
      <c r="S1145" s="7" t="inlineStr">
        <is>
          <t>2026-09-09</t>
        </is>
      </c>
      <c r="T1145" s="5" t="inlineStr">
        <is>
          <t>1 cotización de proveedores</t>
        </is>
      </c>
      <c r="AK1145" s="5" t="inlineStr">
        <is>
          <t>tipo: reduccion-bushing · material: bronce · medida: 1/8" x 1/4"</t>
        </is>
      </c>
    </row>
    <row r="1146">
      <c r="A1146" s="7" t="inlineStr">
        <is>
          <t>MAT-32-187</t>
        </is>
      </c>
      <c r="B1146" s="7" t="inlineStr">
        <is>
          <t>Materiales</t>
        </is>
      </c>
      <c r="C1146" s="7" t="inlineStr">
        <is>
          <t>Tubería y conexiones</t>
        </is>
      </c>
      <c r="D1146" s="5" t="inlineStr">
        <is>
          <t>Reducción bushing de bronce 1/8" x 3/8"</t>
        </is>
      </c>
      <c r="E1146" s="5" t="inlineStr">
        <is>
          <t>Pieza de conexión. El material manda el precio tanto como la medida</t>
        </is>
      </c>
      <c r="F1146" s="5" t="inlineStr">
        <is>
          <t>Material retirado en almacén</t>
        </is>
      </c>
      <c r="G1146" s="5" t="inlineStr">
        <is>
          <t>conexión, accesorio, fitting, codo, tee, niple, reducción</t>
        </is>
      </c>
      <c r="H1146" s="7" t="inlineStr">
        <is>
          <t>unidad</t>
        </is>
      </c>
      <c r="I1146" s="7" t="inlineStr">
        <is>
          <t>Instalaciones</t>
        </is>
      </c>
      <c r="J1146" s="7" t="inlineStr">
        <is>
          <t>estandar</t>
        </is>
      </c>
      <c r="K1146" s="7" t="inlineStr">
        <is>
          <t>importado</t>
        </is>
      </c>
      <c r="L1146" s="7" t="inlineStr">
        <is>
          <t>Verificado</t>
        </is>
      </c>
      <c r="M1146" s="8" t="n">
        <v>1</v>
      </c>
      <c r="N1146" s="9" t="n">
        <v>77</v>
      </c>
      <c r="O1146" s="9" t="n">
        <v>77</v>
      </c>
      <c r="P1146" s="9" t="n">
        <v>77</v>
      </c>
      <c r="Q1146" s="7" t="inlineStr">
        <is>
          <t>Sí</t>
        </is>
      </c>
      <c r="R1146" s="9">
        <f>IF(N1146="","",IF(Q1146="Sí",ROUND(N1146/1.18,2),N1146))</f>
        <v/>
      </c>
      <c r="S1146" s="7" t="inlineStr">
        <is>
          <t>2026-09-09</t>
        </is>
      </c>
      <c r="T1146" s="5" t="inlineStr">
        <is>
          <t>1 cotización de proveedores</t>
        </is>
      </c>
      <c r="AK1146" s="5" t="inlineStr">
        <is>
          <t>tipo: reduccion-bushing · material: bronce · medida: 1/8" x 3/8"</t>
        </is>
      </c>
    </row>
    <row r="1147">
      <c r="A1147" s="7" t="inlineStr">
        <is>
          <t>MAT-32-188</t>
        </is>
      </c>
      <c r="B1147" s="7" t="inlineStr">
        <is>
          <t>Materiales</t>
        </is>
      </c>
      <c r="C1147" s="7" t="inlineStr">
        <is>
          <t>Tubería y conexiones</t>
        </is>
      </c>
      <c r="D1147" s="5" t="inlineStr">
        <is>
          <t>Reducción bushing de HG 1 1/2" x 1 1/4"</t>
        </is>
      </c>
      <c r="E1147" s="5" t="inlineStr">
        <is>
          <t>Pieza de conexión. El material manda el precio tanto como la medida</t>
        </is>
      </c>
      <c r="F1147" s="5" t="inlineStr">
        <is>
          <t>Material retirado en almacén</t>
        </is>
      </c>
      <c r="G1147" s="5" t="inlineStr">
        <is>
          <t>conexión, accesorio, fitting, codo, tee, niple, reducción</t>
        </is>
      </c>
      <c r="H1147" s="7" t="inlineStr">
        <is>
          <t>unidad</t>
        </is>
      </c>
      <c r="I1147" s="7" t="inlineStr">
        <is>
          <t>Instalaciones</t>
        </is>
      </c>
      <c r="J1147" s="7" t="inlineStr">
        <is>
          <t>estandar</t>
        </is>
      </c>
      <c r="K1147" s="7" t="inlineStr">
        <is>
          <t>importado</t>
        </is>
      </c>
      <c r="L1147" s="7" t="inlineStr">
        <is>
          <t>Verificado</t>
        </is>
      </c>
      <c r="M1147" s="8" t="n">
        <v>1</v>
      </c>
      <c r="N1147" s="9" t="n">
        <v>247</v>
      </c>
      <c r="O1147" s="9" t="n">
        <v>247</v>
      </c>
      <c r="P1147" s="9" t="n">
        <v>247</v>
      </c>
      <c r="Q1147" s="7" t="inlineStr">
        <is>
          <t>Sí</t>
        </is>
      </c>
      <c r="R1147" s="9">
        <f>IF(N1147="","",IF(Q1147="Sí",ROUND(N1147/1.18,2),N1147))</f>
        <v/>
      </c>
      <c r="S1147" s="7" t="inlineStr">
        <is>
          <t>2026-09-09</t>
        </is>
      </c>
      <c r="T1147" s="5" t="inlineStr">
        <is>
          <t>1 cotización de proveedores</t>
        </is>
      </c>
      <c r="AK1147" s="5" t="inlineStr">
        <is>
          <t>tipo: reduccion-bushing · material: HG · medida: 1 1/2" x 1 1/4"</t>
        </is>
      </c>
    </row>
    <row r="1148">
      <c r="A1148" s="7" t="inlineStr">
        <is>
          <t>MAT-32-189</t>
        </is>
      </c>
      <c r="B1148" s="7" t="inlineStr">
        <is>
          <t>Materiales</t>
        </is>
      </c>
      <c r="C1148" s="7" t="inlineStr">
        <is>
          <t>Tubería y conexiones</t>
        </is>
      </c>
      <c r="D1148" s="5" t="inlineStr">
        <is>
          <t>Reducción bushing de HG 1 1/2" x 1/2"</t>
        </is>
      </c>
      <c r="E1148" s="5" t="inlineStr">
        <is>
          <t>Pieza de conexión. El material manda el precio tanto como la medida</t>
        </is>
      </c>
      <c r="F1148" s="5" t="inlineStr">
        <is>
          <t>Material retirado en almacén</t>
        </is>
      </c>
      <c r="G1148" s="5" t="inlineStr">
        <is>
          <t>conexión, accesorio, fitting, codo, tee, niple, reducción</t>
        </is>
      </c>
      <c r="H1148" s="7" t="inlineStr">
        <is>
          <t>unidad</t>
        </is>
      </c>
      <c r="I1148" s="7" t="inlineStr">
        <is>
          <t>Instalaciones</t>
        </is>
      </c>
      <c r="J1148" s="7" t="inlineStr">
        <is>
          <t>estandar</t>
        </is>
      </c>
      <c r="K1148" s="7" t="inlineStr">
        <is>
          <t>importado</t>
        </is>
      </c>
      <c r="L1148" s="7" t="inlineStr">
        <is>
          <t>Verificado</t>
        </is>
      </c>
      <c r="M1148" s="8" t="n">
        <v>1</v>
      </c>
      <c r="N1148" s="9" t="n">
        <v>103</v>
      </c>
      <c r="O1148" s="9" t="n">
        <v>103</v>
      </c>
      <c r="P1148" s="9" t="n">
        <v>103</v>
      </c>
      <c r="Q1148" s="7" t="inlineStr">
        <is>
          <t>Sí</t>
        </is>
      </c>
      <c r="R1148" s="9">
        <f>IF(N1148="","",IF(Q1148="Sí",ROUND(N1148/1.18,2),N1148))</f>
        <v/>
      </c>
      <c r="S1148" s="7" t="inlineStr">
        <is>
          <t>2026-09-09</t>
        </is>
      </c>
      <c r="T1148" s="5" t="inlineStr">
        <is>
          <t>1 cotización de proveedores</t>
        </is>
      </c>
      <c r="AK1148" s="5" t="inlineStr">
        <is>
          <t>tipo: reduccion-bushing · material: HG · medida: 1 1/2" x 1/2"</t>
        </is>
      </c>
    </row>
    <row r="1149">
      <c r="A1149" s="7" t="inlineStr">
        <is>
          <t>MAT-32-190</t>
        </is>
      </c>
      <c r="B1149" s="7" t="inlineStr">
        <is>
          <t>Materiales</t>
        </is>
      </c>
      <c r="C1149" s="7" t="inlineStr">
        <is>
          <t>Tubería y conexiones</t>
        </is>
      </c>
      <c r="D1149" s="5" t="inlineStr">
        <is>
          <t>Reducción bushing de HG 1 1/2" x 1"</t>
        </is>
      </c>
      <c r="E1149" s="5" t="inlineStr">
        <is>
          <t>Pieza de conexión. El material manda el precio tanto como la medida</t>
        </is>
      </c>
      <c r="F1149" s="5" t="inlineStr">
        <is>
          <t>Material retirado en almacén</t>
        </is>
      </c>
      <c r="G1149" s="5" t="inlineStr">
        <is>
          <t>conexión, accesorio, fitting, codo, tee, niple, reducción</t>
        </is>
      </c>
      <c r="H1149" s="7" t="inlineStr">
        <is>
          <t>unidad</t>
        </is>
      </c>
      <c r="I1149" s="7" t="inlineStr">
        <is>
          <t>Instalaciones</t>
        </is>
      </c>
      <c r="J1149" s="7" t="inlineStr">
        <is>
          <t>estandar</t>
        </is>
      </c>
      <c r="K1149" s="7" t="inlineStr">
        <is>
          <t>importado</t>
        </is>
      </c>
      <c r="L1149" s="7" t="inlineStr">
        <is>
          <t>Verificado</t>
        </is>
      </c>
      <c r="M1149" s="8" t="n">
        <v>1</v>
      </c>
      <c r="N1149" s="9" t="n">
        <v>214</v>
      </c>
      <c r="O1149" s="9" t="n">
        <v>214</v>
      </c>
      <c r="P1149" s="9" t="n">
        <v>214</v>
      </c>
      <c r="Q1149" s="7" t="inlineStr">
        <is>
          <t>Sí</t>
        </is>
      </c>
      <c r="R1149" s="9">
        <f>IF(N1149="","",IF(Q1149="Sí",ROUND(N1149/1.18,2),N1149))</f>
        <v/>
      </c>
      <c r="S1149" s="7" t="inlineStr">
        <is>
          <t>2026-09-09</t>
        </is>
      </c>
      <c r="T1149" s="5" t="inlineStr">
        <is>
          <t>1 cotización de proveedores</t>
        </is>
      </c>
      <c r="AK1149" s="5" t="inlineStr">
        <is>
          <t>tipo: reduccion-bushing · material: HG · medida: 1 1/2" x 1"</t>
        </is>
      </c>
    </row>
    <row r="1150">
      <c r="A1150" s="7" t="inlineStr">
        <is>
          <t>MAT-32-191</t>
        </is>
      </c>
      <c r="B1150" s="7" t="inlineStr">
        <is>
          <t>Materiales</t>
        </is>
      </c>
      <c r="C1150" s="7" t="inlineStr">
        <is>
          <t>Tubería y conexiones</t>
        </is>
      </c>
      <c r="D1150" s="5" t="inlineStr">
        <is>
          <t>Reducción bushing de HG 1 1/2" x 3/4"</t>
        </is>
      </c>
      <c r="E1150" s="5" t="inlineStr">
        <is>
          <t>Pieza de conexión. El material manda el precio tanto como la medida</t>
        </is>
      </c>
      <c r="F1150" s="5" t="inlineStr">
        <is>
          <t>Material retirado en almacén</t>
        </is>
      </c>
      <c r="G1150" s="5" t="inlineStr">
        <is>
          <t>conexión, accesorio, fitting, codo, tee, niple, reducción</t>
        </is>
      </c>
      <c r="H1150" s="7" t="inlineStr">
        <is>
          <t>unidad</t>
        </is>
      </c>
      <c r="I1150" s="7" t="inlineStr">
        <is>
          <t>Instalaciones</t>
        </is>
      </c>
      <c r="J1150" s="7" t="inlineStr">
        <is>
          <t>estandar</t>
        </is>
      </c>
      <c r="K1150" s="7" t="inlineStr">
        <is>
          <t>importado</t>
        </is>
      </c>
      <c r="L1150" s="7" t="inlineStr">
        <is>
          <t>Verificado</t>
        </is>
      </c>
      <c r="M1150" s="8" t="n">
        <v>1</v>
      </c>
      <c r="N1150" s="9" t="n">
        <v>87</v>
      </c>
      <c r="O1150" s="9" t="n">
        <v>87</v>
      </c>
      <c r="P1150" s="9" t="n">
        <v>87</v>
      </c>
      <c r="Q1150" s="7" t="inlineStr">
        <is>
          <t>Sí</t>
        </is>
      </c>
      <c r="R1150" s="9">
        <f>IF(N1150="","",IF(Q1150="Sí",ROUND(N1150/1.18,2),N1150))</f>
        <v/>
      </c>
      <c r="S1150" s="7" t="inlineStr">
        <is>
          <t>2026-09-09</t>
        </is>
      </c>
      <c r="T1150" s="5" t="inlineStr">
        <is>
          <t>1 cotización de proveedores</t>
        </is>
      </c>
      <c r="AK1150" s="5" t="inlineStr">
        <is>
          <t>tipo: reduccion-bushing · material: HG · medida: 1 1/2" x 3/4"</t>
        </is>
      </c>
    </row>
    <row r="1151">
      <c r="A1151" s="7" t="inlineStr">
        <is>
          <t>MAT-32-192</t>
        </is>
      </c>
      <c r="B1151" s="7" t="inlineStr">
        <is>
          <t>Materiales</t>
        </is>
      </c>
      <c r="C1151" s="7" t="inlineStr">
        <is>
          <t>Tubería y conexiones</t>
        </is>
      </c>
      <c r="D1151" s="5" t="inlineStr">
        <is>
          <t>Reducción bushing de HG 1 1/4" x 1/2"</t>
        </is>
      </c>
      <c r="E1151" s="5" t="inlineStr">
        <is>
          <t>Pieza de conexión. El material manda el precio tanto como la medida</t>
        </is>
      </c>
      <c r="F1151" s="5" t="inlineStr">
        <is>
          <t>Material retirado en almacén</t>
        </is>
      </c>
      <c r="G1151" s="5" t="inlineStr">
        <is>
          <t>conexión, accesorio, fitting, codo, tee, niple, reducción</t>
        </is>
      </c>
      <c r="H1151" s="7" t="inlineStr">
        <is>
          <t>unidad</t>
        </is>
      </c>
      <c r="I1151" s="7" t="inlineStr">
        <is>
          <t>Instalaciones</t>
        </is>
      </c>
      <c r="J1151" s="7" t="inlineStr">
        <is>
          <t>estandar</t>
        </is>
      </c>
      <c r="K1151" s="7" t="inlineStr">
        <is>
          <t>importado</t>
        </is>
      </c>
      <c r="L1151" s="7" t="inlineStr">
        <is>
          <t>Verificado</t>
        </is>
      </c>
      <c r="M1151" s="8" t="n">
        <v>1</v>
      </c>
      <c r="N1151" s="9" t="n">
        <v>61</v>
      </c>
      <c r="O1151" s="9" t="n">
        <v>61</v>
      </c>
      <c r="P1151" s="9" t="n">
        <v>61</v>
      </c>
      <c r="Q1151" s="7" t="inlineStr">
        <is>
          <t>Sí</t>
        </is>
      </c>
      <c r="R1151" s="9">
        <f>IF(N1151="","",IF(Q1151="Sí",ROUND(N1151/1.18,2),N1151))</f>
        <v/>
      </c>
      <c r="S1151" s="7" t="inlineStr">
        <is>
          <t>2026-09-09</t>
        </is>
      </c>
      <c r="T1151" s="5" t="inlineStr">
        <is>
          <t>1 cotización de proveedores</t>
        </is>
      </c>
      <c r="AK1151" s="5" t="inlineStr">
        <is>
          <t>tipo: reduccion-bushing · material: HG · medida: 1 1/4" x 1/2"</t>
        </is>
      </c>
    </row>
    <row r="1152">
      <c r="A1152" s="7" t="inlineStr">
        <is>
          <t>MAT-32-193</t>
        </is>
      </c>
      <c r="B1152" s="7" t="inlineStr">
        <is>
          <t>Materiales</t>
        </is>
      </c>
      <c r="C1152" s="7" t="inlineStr">
        <is>
          <t>Tubería y conexiones</t>
        </is>
      </c>
      <c r="D1152" s="5" t="inlineStr">
        <is>
          <t>Reducción bushing de HG 1 1/4" x 1"</t>
        </is>
      </c>
      <c r="E1152" s="5" t="inlineStr">
        <is>
          <t>Pieza de conexión. El material manda el precio tanto como la medida</t>
        </is>
      </c>
      <c r="F1152" s="5" t="inlineStr">
        <is>
          <t>Material retirado en almacén</t>
        </is>
      </c>
      <c r="G1152" s="5" t="inlineStr">
        <is>
          <t>conexión, accesorio, fitting, codo, tee, niple, reducción</t>
        </is>
      </c>
      <c r="H1152" s="7" t="inlineStr">
        <is>
          <t>unidad</t>
        </is>
      </c>
      <c r="I1152" s="7" t="inlineStr">
        <is>
          <t>Instalaciones</t>
        </is>
      </c>
      <c r="J1152" s="7" t="inlineStr">
        <is>
          <t>estandar</t>
        </is>
      </c>
      <c r="K1152" s="7" t="inlineStr">
        <is>
          <t>importado</t>
        </is>
      </c>
      <c r="L1152" s="7" t="inlineStr">
        <is>
          <t>Verificado</t>
        </is>
      </c>
      <c r="M1152" s="8" t="n">
        <v>1</v>
      </c>
      <c r="N1152" s="9" t="n">
        <v>198</v>
      </c>
      <c r="O1152" s="9" t="n">
        <v>198</v>
      </c>
      <c r="P1152" s="9" t="n">
        <v>198</v>
      </c>
      <c r="Q1152" s="7" t="inlineStr">
        <is>
          <t>Sí</t>
        </is>
      </c>
      <c r="R1152" s="9">
        <f>IF(N1152="","",IF(Q1152="Sí",ROUND(N1152/1.18,2),N1152))</f>
        <v/>
      </c>
      <c r="S1152" s="7" t="inlineStr">
        <is>
          <t>2026-09-09</t>
        </is>
      </c>
      <c r="T1152" s="5" t="inlineStr">
        <is>
          <t>1 cotización de proveedores</t>
        </is>
      </c>
      <c r="AK1152" s="5" t="inlineStr">
        <is>
          <t>tipo: reduccion-bushing · material: HG · medida: 1 1/4" x 1"</t>
        </is>
      </c>
    </row>
    <row r="1153">
      <c r="A1153" s="7" t="inlineStr">
        <is>
          <t>MAT-32-194</t>
        </is>
      </c>
      <c r="B1153" s="7" t="inlineStr">
        <is>
          <t>Materiales</t>
        </is>
      </c>
      <c r="C1153" s="7" t="inlineStr">
        <is>
          <t>Tubería y conexiones</t>
        </is>
      </c>
      <c r="D1153" s="5" t="inlineStr">
        <is>
          <t>Reducción bushing de HG 1/2" x 1/4"</t>
        </is>
      </c>
      <c r="E1153" s="5" t="inlineStr">
        <is>
          <t>Pieza de conexión. El material manda el precio tanto como la medida</t>
        </is>
      </c>
      <c r="F1153" s="5" t="inlineStr">
        <is>
          <t>Material retirado en almacén</t>
        </is>
      </c>
      <c r="G1153" s="5" t="inlineStr">
        <is>
          <t>conexión, accesorio, fitting, codo, tee, niple, reducción</t>
        </is>
      </c>
      <c r="H1153" s="7" t="inlineStr">
        <is>
          <t>unidad</t>
        </is>
      </c>
      <c r="I1153" s="7" t="inlineStr">
        <is>
          <t>Instalaciones</t>
        </is>
      </c>
      <c r="J1153" s="7" t="inlineStr">
        <is>
          <t>estandar</t>
        </is>
      </c>
      <c r="K1153" s="7" t="inlineStr">
        <is>
          <t>importado</t>
        </is>
      </c>
      <c r="L1153" s="7" t="inlineStr">
        <is>
          <t>Verificado</t>
        </is>
      </c>
      <c r="M1153" s="8" t="n">
        <v>1</v>
      </c>
      <c r="N1153" s="9" t="n">
        <v>80</v>
      </c>
      <c r="O1153" s="9" t="n">
        <v>80</v>
      </c>
      <c r="P1153" s="9" t="n">
        <v>80</v>
      </c>
      <c r="Q1153" s="7" t="inlineStr">
        <is>
          <t>Sí</t>
        </is>
      </c>
      <c r="R1153" s="9">
        <f>IF(N1153="","",IF(Q1153="Sí",ROUND(N1153/1.18,2),N1153))</f>
        <v/>
      </c>
      <c r="S1153" s="7" t="inlineStr">
        <is>
          <t>2026-09-09</t>
        </is>
      </c>
      <c r="T1153" s="5" t="inlineStr">
        <is>
          <t>1 cotización de proveedores</t>
        </is>
      </c>
      <c r="AK1153" s="5" t="inlineStr">
        <is>
          <t>tipo: reduccion-bushing · material: HG · medida: 1/2" x 1/4"</t>
        </is>
      </c>
    </row>
    <row r="1154">
      <c r="A1154" s="7" t="inlineStr">
        <is>
          <t>MAT-32-195</t>
        </is>
      </c>
      <c r="B1154" s="7" t="inlineStr">
        <is>
          <t>Materiales</t>
        </is>
      </c>
      <c r="C1154" s="7" t="inlineStr">
        <is>
          <t>Tubería y conexiones</t>
        </is>
      </c>
      <c r="D1154" s="5" t="inlineStr">
        <is>
          <t>Reducción bushing de HG 1/2" x 3/8"</t>
        </is>
      </c>
      <c r="E1154" s="5" t="inlineStr">
        <is>
          <t>Pieza de conexión. El material manda el precio tanto como la medida</t>
        </is>
      </c>
      <c r="F1154" s="5" t="inlineStr">
        <is>
          <t>Material retirado en almacén</t>
        </is>
      </c>
      <c r="G1154" s="5" t="inlineStr">
        <is>
          <t>conexión, accesorio, fitting, codo, tee, niple, reducción</t>
        </is>
      </c>
      <c r="H1154" s="7" t="inlineStr">
        <is>
          <t>unidad</t>
        </is>
      </c>
      <c r="I1154" s="7" t="inlineStr">
        <is>
          <t>Instalaciones</t>
        </is>
      </c>
      <c r="J1154" s="7" t="inlineStr">
        <is>
          <t>estandar</t>
        </is>
      </c>
      <c r="K1154" s="7" t="inlineStr">
        <is>
          <t>importado</t>
        </is>
      </c>
      <c r="L1154" s="7" t="inlineStr">
        <is>
          <t>Verificado</t>
        </is>
      </c>
      <c r="M1154" s="8" t="n">
        <v>1</v>
      </c>
      <c r="N1154" s="9" t="n">
        <v>65</v>
      </c>
      <c r="O1154" s="9" t="n">
        <v>65</v>
      </c>
      <c r="P1154" s="9" t="n">
        <v>65</v>
      </c>
      <c r="Q1154" s="7" t="inlineStr">
        <is>
          <t>Sí</t>
        </is>
      </c>
      <c r="R1154" s="9">
        <f>IF(N1154="","",IF(Q1154="Sí",ROUND(N1154/1.18,2),N1154))</f>
        <v/>
      </c>
      <c r="S1154" s="7" t="inlineStr">
        <is>
          <t>2026-09-09</t>
        </is>
      </c>
      <c r="T1154" s="5" t="inlineStr">
        <is>
          <t>1 cotización de proveedores</t>
        </is>
      </c>
      <c r="AK1154" s="5" t="inlineStr">
        <is>
          <t>tipo: reduccion-bushing · material: HG · medida: 1/2" x 3/8"</t>
        </is>
      </c>
    </row>
    <row r="1155">
      <c r="A1155" s="7" t="inlineStr">
        <is>
          <t>MAT-32-196</t>
        </is>
      </c>
      <c r="B1155" s="7" t="inlineStr">
        <is>
          <t>Materiales</t>
        </is>
      </c>
      <c r="C1155" s="7" t="inlineStr">
        <is>
          <t>Tubería y conexiones</t>
        </is>
      </c>
      <c r="D1155" s="5" t="inlineStr">
        <is>
          <t>Reducción bushing de HG 1" x 1/2"</t>
        </is>
      </c>
      <c r="E1155" s="5" t="inlineStr">
        <is>
          <t>Pieza de conexión. El material manda el precio tanto como la medida</t>
        </is>
      </c>
      <c r="F1155" s="5" t="inlineStr">
        <is>
          <t>Material retirado en almacén</t>
        </is>
      </c>
      <c r="G1155" s="5" t="inlineStr">
        <is>
          <t>conexión, accesorio, fitting, codo, tee, niple, reducción</t>
        </is>
      </c>
      <c r="H1155" s="7" t="inlineStr">
        <is>
          <t>unidad</t>
        </is>
      </c>
      <c r="I1155" s="7" t="inlineStr">
        <is>
          <t>Instalaciones</t>
        </is>
      </c>
      <c r="J1155" s="7" t="inlineStr">
        <is>
          <t>estandar</t>
        </is>
      </c>
      <c r="K1155" s="7" t="inlineStr">
        <is>
          <t>importado</t>
        </is>
      </c>
      <c r="L1155" s="7" t="inlineStr">
        <is>
          <t>Verificado</t>
        </is>
      </c>
      <c r="M1155" s="8" t="n">
        <v>1</v>
      </c>
      <c r="N1155" s="9" t="n">
        <v>92</v>
      </c>
      <c r="O1155" s="9" t="n">
        <v>92</v>
      </c>
      <c r="P1155" s="9" t="n">
        <v>92</v>
      </c>
      <c r="Q1155" s="7" t="inlineStr">
        <is>
          <t>Sí</t>
        </is>
      </c>
      <c r="R1155" s="9">
        <f>IF(N1155="","",IF(Q1155="Sí",ROUND(N1155/1.18,2),N1155))</f>
        <v/>
      </c>
      <c r="S1155" s="7" t="inlineStr">
        <is>
          <t>2026-09-09</t>
        </is>
      </c>
      <c r="T1155" s="5" t="inlineStr">
        <is>
          <t>1 cotización de proveedores</t>
        </is>
      </c>
      <c r="AK1155" s="5" t="inlineStr">
        <is>
          <t>tipo: reduccion-bushing · material: HG · medida: 1" x 1/2"</t>
        </is>
      </c>
    </row>
    <row r="1156">
      <c r="A1156" s="7" t="inlineStr">
        <is>
          <t>MAT-32-197</t>
        </is>
      </c>
      <c r="B1156" s="7" t="inlineStr">
        <is>
          <t>Materiales</t>
        </is>
      </c>
      <c r="C1156" s="7" t="inlineStr">
        <is>
          <t>Tubería y conexiones</t>
        </is>
      </c>
      <c r="D1156" s="5" t="inlineStr">
        <is>
          <t>Reducción bushing de HG 1" x 3/4"</t>
        </is>
      </c>
      <c r="E1156" s="5" t="inlineStr">
        <is>
          <t>Pieza de conexión. El material manda el precio tanto como la medida</t>
        </is>
      </c>
      <c r="F1156" s="5" t="inlineStr">
        <is>
          <t>Material retirado en almacén</t>
        </is>
      </c>
      <c r="G1156" s="5" t="inlineStr">
        <is>
          <t>conexión, accesorio, fitting, codo, tee, niple, reducción</t>
        </is>
      </c>
      <c r="H1156" s="7" t="inlineStr">
        <is>
          <t>unidad</t>
        </is>
      </c>
      <c r="I1156" s="7" t="inlineStr">
        <is>
          <t>Instalaciones</t>
        </is>
      </c>
      <c r="J1156" s="7" t="inlineStr">
        <is>
          <t>estandar</t>
        </is>
      </c>
      <c r="K1156" s="7" t="inlineStr">
        <is>
          <t>importado</t>
        </is>
      </c>
      <c r="L1156" s="7" t="inlineStr">
        <is>
          <t>Verificado</t>
        </is>
      </c>
      <c r="M1156" s="8" t="n">
        <v>1</v>
      </c>
      <c r="N1156" s="9" t="n">
        <v>97</v>
      </c>
      <c r="O1156" s="9" t="n">
        <v>97</v>
      </c>
      <c r="P1156" s="9" t="n">
        <v>97</v>
      </c>
      <c r="Q1156" s="7" t="inlineStr">
        <is>
          <t>Sí</t>
        </is>
      </c>
      <c r="R1156" s="9">
        <f>IF(N1156="","",IF(Q1156="Sí",ROUND(N1156/1.18,2),N1156))</f>
        <v/>
      </c>
      <c r="S1156" s="7" t="inlineStr">
        <is>
          <t>2026-09-09</t>
        </is>
      </c>
      <c r="T1156" s="5" t="inlineStr">
        <is>
          <t>1 cotización de proveedores</t>
        </is>
      </c>
      <c r="AK1156" s="5" t="inlineStr">
        <is>
          <t>tipo: reduccion-bushing · material: HG · medida: 1" x 3/4"</t>
        </is>
      </c>
    </row>
    <row r="1157">
      <c r="A1157" s="7" t="inlineStr">
        <is>
          <t>MAT-32-198</t>
        </is>
      </c>
      <c r="B1157" s="7" t="inlineStr">
        <is>
          <t>Materiales</t>
        </is>
      </c>
      <c r="C1157" s="7" t="inlineStr">
        <is>
          <t>Tubería y conexiones</t>
        </is>
      </c>
      <c r="D1157" s="5" t="inlineStr">
        <is>
          <t>Reducción bushing de HG 2" x 1 1/2"</t>
        </is>
      </c>
      <c r="E1157" s="5" t="inlineStr">
        <is>
          <t>Pieza de conexión. El material manda el precio tanto como la medida</t>
        </is>
      </c>
      <c r="F1157" s="5" t="inlineStr">
        <is>
          <t>Material retirado en almacén</t>
        </is>
      </c>
      <c r="G1157" s="5" t="inlineStr">
        <is>
          <t>conexión, accesorio, fitting, codo, tee, niple, reducción</t>
        </is>
      </c>
      <c r="H1157" s="7" t="inlineStr">
        <is>
          <t>unidad</t>
        </is>
      </c>
      <c r="I1157" s="7" t="inlineStr">
        <is>
          <t>Instalaciones</t>
        </is>
      </c>
      <c r="J1157" s="7" t="inlineStr">
        <is>
          <t>estandar</t>
        </is>
      </c>
      <c r="K1157" s="7" t="inlineStr">
        <is>
          <t>importado</t>
        </is>
      </c>
      <c r="L1157" s="7" t="inlineStr">
        <is>
          <t>Verificado</t>
        </is>
      </c>
      <c r="M1157" s="8" t="n">
        <v>1</v>
      </c>
      <c r="N1157" s="9" t="n">
        <v>189</v>
      </c>
      <c r="O1157" s="9" t="n">
        <v>189</v>
      </c>
      <c r="P1157" s="9" t="n">
        <v>189</v>
      </c>
      <c r="Q1157" s="7" t="inlineStr">
        <is>
          <t>Sí</t>
        </is>
      </c>
      <c r="R1157" s="9">
        <f>IF(N1157="","",IF(Q1157="Sí",ROUND(N1157/1.18,2),N1157))</f>
        <v/>
      </c>
      <c r="S1157" s="7" t="inlineStr">
        <is>
          <t>2026-09-09</t>
        </is>
      </c>
      <c r="T1157" s="5" t="inlineStr">
        <is>
          <t>1 cotización de proveedores</t>
        </is>
      </c>
      <c r="AK1157" s="5" t="inlineStr">
        <is>
          <t>tipo: reduccion-bushing · material: HG · medida: 2" x 1 1/2"</t>
        </is>
      </c>
    </row>
    <row r="1158">
      <c r="A1158" s="7" t="inlineStr">
        <is>
          <t>MAT-32-199</t>
        </is>
      </c>
      <c r="B1158" s="7" t="inlineStr">
        <is>
          <t>Materiales</t>
        </is>
      </c>
      <c r="C1158" s="7" t="inlineStr">
        <is>
          <t>Tubería y conexiones</t>
        </is>
      </c>
      <c r="D1158" s="5" t="inlineStr">
        <is>
          <t>Reducción bushing de HG 3/4" x 1/2"</t>
        </is>
      </c>
      <c r="E1158" s="5" t="inlineStr">
        <is>
          <t>Pieza de conexión. El material manda el precio tanto como la medida</t>
        </is>
      </c>
      <c r="F1158" s="5" t="inlineStr">
        <is>
          <t>Material retirado en almacén</t>
        </is>
      </c>
      <c r="G1158" s="5" t="inlineStr">
        <is>
          <t>conexión, accesorio, fitting, codo, tee, niple, reducción</t>
        </is>
      </c>
      <c r="H1158" s="7" t="inlineStr">
        <is>
          <t>unidad</t>
        </is>
      </c>
      <c r="I1158" s="7" t="inlineStr">
        <is>
          <t>Instalaciones</t>
        </is>
      </c>
      <c r="J1158" s="7" t="inlineStr">
        <is>
          <t>estandar</t>
        </is>
      </c>
      <c r="K1158" s="7" t="inlineStr">
        <is>
          <t>importado</t>
        </is>
      </c>
      <c r="L1158" s="7" t="inlineStr">
        <is>
          <t>Verificado</t>
        </is>
      </c>
      <c r="M1158" s="8" t="n">
        <v>1</v>
      </c>
      <c r="N1158" s="9" t="n">
        <v>75</v>
      </c>
      <c r="O1158" s="9" t="n">
        <v>75</v>
      </c>
      <c r="P1158" s="9" t="n">
        <v>75</v>
      </c>
      <c r="Q1158" s="7" t="inlineStr">
        <is>
          <t>Sí</t>
        </is>
      </c>
      <c r="R1158" s="9">
        <f>IF(N1158="","",IF(Q1158="Sí",ROUND(N1158/1.18,2),N1158))</f>
        <v/>
      </c>
      <c r="S1158" s="7" t="inlineStr">
        <is>
          <t>2026-09-09</t>
        </is>
      </c>
      <c r="T1158" s="5" t="inlineStr">
        <is>
          <t>1 cotización de proveedores</t>
        </is>
      </c>
      <c r="AK1158" s="5" t="inlineStr">
        <is>
          <t>tipo: reduccion-bushing · material: HG · medida: 3/4" x 1/2"</t>
        </is>
      </c>
    </row>
    <row r="1159">
      <c r="A1159" s="7" t="inlineStr">
        <is>
          <t>MAT-32-200</t>
        </is>
      </c>
      <c r="B1159" s="7" t="inlineStr">
        <is>
          <t>Materiales</t>
        </is>
      </c>
      <c r="C1159" s="7" t="inlineStr">
        <is>
          <t>Tubería y conexiones</t>
        </is>
      </c>
      <c r="D1159" s="5" t="inlineStr">
        <is>
          <t>Reducción bushing de PVC drenaje 2" x 1/2"</t>
        </is>
      </c>
      <c r="E1159" s="5" t="inlineStr">
        <is>
          <t>Pieza de conexión. El material manda el precio tanto como la medida</t>
        </is>
      </c>
      <c r="F1159" s="5" t="inlineStr">
        <is>
          <t>Material retirado en almacén</t>
        </is>
      </c>
      <c r="G1159" s="5" t="inlineStr">
        <is>
          <t>conexión, accesorio, fitting, codo, tee, niple, reducción</t>
        </is>
      </c>
      <c r="H1159" s="7" t="inlineStr">
        <is>
          <t>unidad</t>
        </is>
      </c>
      <c r="I1159" s="7" t="inlineStr">
        <is>
          <t>Instalaciones</t>
        </is>
      </c>
      <c r="J1159" s="7" t="inlineStr">
        <is>
          <t>estandar</t>
        </is>
      </c>
      <c r="K1159" s="7" t="inlineStr">
        <is>
          <t>importado</t>
        </is>
      </c>
      <c r="L1159" s="7" t="inlineStr">
        <is>
          <t>Verificado</t>
        </is>
      </c>
      <c r="M1159" s="8" t="n">
        <v>2</v>
      </c>
      <c r="N1159" s="9" t="n">
        <v>39.23</v>
      </c>
      <c r="O1159" s="9" t="n">
        <v>14.47</v>
      </c>
      <c r="P1159" s="9" t="n">
        <v>64</v>
      </c>
      <c r="Q1159" s="7" t="inlineStr">
        <is>
          <t>Sí</t>
        </is>
      </c>
      <c r="R1159" s="9">
        <f>IF(N1159="","",IF(Q1159="Sí",ROUND(N1159/1.18,2),N1159))</f>
        <v/>
      </c>
      <c r="S1159" s="7" t="inlineStr">
        <is>
          <t>2026-09-09</t>
        </is>
      </c>
      <c r="T1159" s="5" t="inlineStr">
        <is>
          <t>2 cotizaciones de proveedores</t>
        </is>
      </c>
      <c r="AK1159" s="5" t="inlineStr">
        <is>
          <t>tipo: reduccion-bushing · material: PVC drenaje · medida: 2" x 1/2"</t>
        </is>
      </c>
    </row>
    <row r="1160">
      <c r="A1160" s="7" t="inlineStr">
        <is>
          <t>MAT-32-201</t>
        </is>
      </c>
      <c r="B1160" s="7" t="inlineStr">
        <is>
          <t>Materiales</t>
        </is>
      </c>
      <c r="C1160" s="7" t="inlineStr">
        <is>
          <t>Tubería y conexiones</t>
        </is>
      </c>
      <c r="D1160" s="5" t="inlineStr">
        <is>
          <t>Reducción bushing de PVC drenaje 2" x 1"</t>
        </is>
      </c>
      <c r="E1160" s="5" t="inlineStr">
        <is>
          <t>Pieza de conexión. El material manda el precio tanto como la medida</t>
        </is>
      </c>
      <c r="F1160" s="5" t="inlineStr">
        <is>
          <t>Material retirado en almacén</t>
        </is>
      </c>
      <c r="G1160" s="5" t="inlineStr">
        <is>
          <t>conexión, accesorio, fitting, codo, tee, niple, reducción</t>
        </is>
      </c>
      <c r="H1160" s="7" t="inlineStr">
        <is>
          <t>unidad</t>
        </is>
      </c>
      <c r="I1160" s="7" t="inlineStr">
        <is>
          <t>Instalaciones</t>
        </is>
      </c>
      <c r="J1160" s="7" t="inlineStr">
        <is>
          <t>estandar</t>
        </is>
      </c>
      <c r="K1160" s="7" t="inlineStr">
        <is>
          <t>importado</t>
        </is>
      </c>
      <c r="L1160" s="7" t="inlineStr">
        <is>
          <t>Verificado</t>
        </is>
      </c>
      <c r="M1160" s="8" t="n">
        <v>1</v>
      </c>
      <c r="N1160" s="9" t="n">
        <v>16.8</v>
      </c>
      <c r="O1160" s="9" t="n">
        <v>16.8</v>
      </c>
      <c r="P1160" s="9" t="n">
        <v>16.8</v>
      </c>
      <c r="Q1160" s="7" t="inlineStr">
        <is>
          <t>Sí</t>
        </is>
      </c>
      <c r="R1160" s="9">
        <f>IF(N1160="","",IF(Q1160="Sí",ROUND(N1160/1.18,2),N1160))</f>
        <v/>
      </c>
      <c r="S1160" s="7" t="inlineStr">
        <is>
          <t>2026-09-09</t>
        </is>
      </c>
      <c r="T1160" s="5" t="inlineStr">
        <is>
          <t>1 cotización de proveedores</t>
        </is>
      </c>
      <c r="AK1160" s="5" t="inlineStr">
        <is>
          <t>tipo: reduccion-bushing · material: PVC drenaje · medida: 2" x 1"</t>
        </is>
      </c>
    </row>
    <row r="1161">
      <c r="A1161" s="7" t="inlineStr">
        <is>
          <t>MAT-32-202</t>
        </is>
      </c>
      <c r="B1161" s="7" t="inlineStr">
        <is>
          <t>Materiales</t>
        </is>
      </c>
      <c r="C1161" s="7" t="inlineStr">
        <is>
          <t>Tubería y conexiones</t>
        </is>
      </c>
      <c r="D1161" s="5" t="inlineStr">
        <is>
          <t>Reducción bushing de PVC drenaje 2" x 3/4"</t>
        </is>
      </c>
      <c r="E1161" s="5" t="inlineStr">
        <is>
          <t>Pieza de conexión. El material manda el precio tanto como la medida</t>
        </is>
      </c>
      <c r="F1161" s="5" t="inlineStr">
        <is>
          <t>Material retirado en almacén</t>
        </is>
      </c>
      <c r="G1161" s="5" t="inlineStr">
        <is>
          <t>conexión, accesorio, fitting, codo, tee, niple, reducción</t>
        </is>
      </c>
      <c r="H1161" s="7" t="inlineStr">
        <is>
          <t>unidad</t>
        </is>
      </c>
      <c r="I1161" s="7" t="inlineStr">
        <is>
          <t>Instalaciones</t>
        </is>
      </c>
      <c r="J1161" s="7" t="inlineStr">
        <is>
          <t>estandar</t>
        </is>
      </c>
      <c r="K1161" s="7" t="inlineStr">
        <is>
          <t>importado</t>
        </is>
      </c>
      <c r="L1161" s="7" t="inlineStr">
        <is>
          <t>Verificado</t>
        </is>
      </c>
      <c r="M1161" s="8" t="n">
        <v>1</v>
      </c>
      <c r="N1161" s="9" t="n">
        <v>16.32</v>
      </c>
      <c r="O1161" s="9" t="n">
        <v>16.32</v>
      </c>
      <c r="P1161" s="9" t="n">
        <v>16.32</v>
      </c>
      <c r="Q1161" s="7" t="inlineStr">
        <is>
          <t>Sí</t>
        </is>
      </c>
      <c r="R1161" s="9">
        <f>IF(N1161="","",IF(Q1161="Sí",ROUND(N1161/1.18,2),N1161))</f>
        <v/>
      </c>
      <c r="S1161" s="7" t="inlineStr">
        <is>
          <t>2026-09-09</t>
        </is>
      </c>
      <c r="T1161" s="5" t="inlineStr">
        <is>
          <t>1 cotización de proveedores</t>
        </is>
      </c>
      <c r="AK1161" s="5" t="inlineStr">
        <is>
          <t>tipo: reduccion-bushing · material: PVC drenaje · medida: 2" x 3/4"</t>
        </is>
      </c>
    </row>
    <row r="1162">
      <c r="A1162" s="7" t="inlineStr">
        <is>
          <t>MAT-32-203</t>
        </is>
      </c>
      <c r="B1162" s="7" t="inlineStr">
        <is>
          <t>Materiales</t>
        </is>
      </c>
      <c r="C1162" s="7" t="inlineStr">
        <is>
          <t>Tubería y conexiones</t>
        </is>
      </c>
      <c r="D1162" s="5" t="inlineStr">
        <is>
          <t>Reducción bushing de PVC drenaje 3" x 2"</t>
        </is>
      </c>
      <c r="E1162" s="5" t="inlineStr">
        <is>
          <t>Pieza de conexión. El material manda el precio tanto como la medida</t>
        </is>
      </c>
      <c r="F1162" s="5" t="inlineStr">
        <is>
          <t>Material retirado en almacén</t>
        </is>
      </c>
      <c r="G1162" s="5" t="inlineStr">
        <is>
          <t>conexión, accesorio, fitting, codo, tee, niple, reducción</t>
        </is>
      </c>
      <c r="H1162" s="7" t="inlineStr">
        <is>
          <t>unidad</t>
        </is>
      </c>
      <c r="I1162" s="7" t="inlineStr">
        <is>
          <t>Instalaciones</t>
        </is>
      </c>
      <c r="J1162" s="7" t="inlineStr">
        <is>
          <t>estandar</t>
        </is>
      </c>
      <c r="K1162" s="7" t="inlineStr">
        <is>
          <t>importado</t>
        </is>
      </c>
      <c r="L1162" s="7" t="inlineStr">
        <is>
          <t>Verificado</t>
        </is>
      </c>
      <c r="M1162" s="8" t="n">
        <v>1</v>
      </c>
      <c r="N1162" s="9" t="n">
        <v>39.19</v>
      </c>
      <c r="O1162" s="9" t="n">
        <v>39.19</v>
      </c>
      <c r="P1162" s="9" t="n">
        <v>39.19</v>
      </c>
      <c r="Q1162" s="7" t="inlineStr">
        <is>
          <t>Sí</t>
        </is>
      </c>
      <c r="R1162" s="9">
        <f>IF(N1162="","",IF(Q1162="Sí",ROUND(N1162/1.18,2),N1162))</f>
        <v/>
      </c>
      <c r="S1162" s="7" t="inlineStr">
        <is>
          <t>2026-09-09</t>
        </is>
      </c>
      <c r="T1162" s="5" t="inlineStr">
        <is>
          <t>1 cotización de proveedores</t>
        </is>
      </c>
      <c r="AK1162" s="5" t="inlineStr">
        <is>
          <t>tipo: reduccion-bushing · material: PVC drenaje · medida: 3" x 2"</t>
        </is>
      </c>
    </row>
    <row r="1163">
      <c r="A1163" s="7" t="inlineStr">
        <is>
          <t>MAT-32-204</t>
        </is>
      </c>
      <c r="B1163" s="7" t="inlineStr">
        <is>
          <t>Materiales</t>
        </is>
      </c>
      <c r="C1163" s="7" t="inlineStr">
        <is>
          <t>Tubería y conexiones</t>
        </is>
      </c>
      <c r="D1163" s="5" t="inlineStr">
        <is>
          <t>Reducción bushing de PVC drenaje 4" x 2"</t>
        </is>
      </c>
      <c r="E1163" s="5" t="inlineStr">
        <is>
          <t>Pieza de conexión. El material manda el precio tanto como la medida</t>
        </is>
      </c>
      <c r="F1163" s="5" t="inlineStr">
        <is>
          <t>Material retirado en almacén</t>
        </is>
      </c>
      <c r="G1163" s="5" t="inlineStr">
        <is>
          <t>conexión, accesorio, fitting, codo, tee, niple, reducción</t>
        </is>
      </c>
      <c r="H1163" s="7" t="inlineStr">
        <is>
          <t>unidad</t>
        </is>
      </c>
      <c r="I1163" s="7" t="inlineStr">
        <is>
          <t>Instalaciones</t>
        </is>
      </c>
      <c r="J1163" s="7" t="inlineStr">
        <is>
          <t>estandar</t>
        </is>
      </c>
      <c r="K1163" s="7" t="inlineStr">
        <is>
          <t>importado</t>
        </is>
      </c>
      <c r="L1163" s="7" t="inlineStr">
        <is>
          <t>Verificado</t>
        </is>
      </c>
      <c r="M1163" s="8" t="n">
        <v>1</v>
      </c>
      <c r="N1163" s="9" t="n">
        <v>75.87</v>
      </c>
      <c r="O1163" s="9" t="n">
        <v>75.87</v>
      </c>
      <c r="P1163" s="9" t="n">
        <v>75.87</v>
      </c>
      <c r="Q1163" s="7" t="inlineStr">
        <is>
          <t>Sí</t>
        </is>
      </c>
      <c r="R1163" s="9">
        <f>IF(N1163="","",IF(Q1163="Sí",ROUND(N1163/1.18,2),N1163))</f>
        <v/>
      </c>
      <c r="S1163" s="7" t="inlineStr">
        <is>
          <t>2026-09-09</t>
        </is>
      </c>
      <c r="T1163" s="5" t="inlineStr">
        <is>
          <t>1 cotización de proveedores</t>
        </is>
      </c>
      <c r="AK1163" s="5" t="inlineStr">
        <is>
          <t>tipo: reduccion-bushing · material: PVC drenaje · medida: 4" x 2"</t>
        </is>
      </c>
    </row>
    <row r="1164">
      <c r="A1164" s="7" t="inlineStr">
        <is>
          <t>MAT-32-205</t>
        </is>
      </c>
      <c r="B1164" s="7" t="inlineStr">
        <is>
          <t>Materiales</t>
        </is>
      </c>
      <c r="C1164" s="7" t="inlineStr">
        <is>
          <t>Tubería y conexiones</t>
        </is>
      </c>
      <c r="D1164" s="5" t="inlineStr">
        <is>
          <t>Reducción bushing de PVC drenaje 4" x 3"</t>
        </is>
      </c>
      <c r="E1164" s="5" t="inlineStr">
        <is>
          <t>Pieza de conexión. El material manda el precio tanto como la medida</t>
        </is>
      </c>
      <c r="F1164" s="5" t="inlineStr">
        <is>
          <t>Material retirado en almacén</t>
        </is>
      </c>
      <c r="G1164" s="5" t="inlineStr">
        <is>
          <t>conexión, accesorio, fitting, codo, tee, niple, reducción</t>
        </is>
      </c>
      <c r="H1164" s="7" t="inlineStr">
        <is>
          <t>unidad</t>
        </is>
      </c>
      <c r="I1164" s="7" t="inlineStr">
        <is>
          <t>Instalaciones</t>
        </is>
      </c>
      <c r="J1164" s="7" t="inlineStr">
        <is>
          <t>estandar</t>
        </is>
      </c>
      <c r="K1164" s="7" t="inlineStr">
        <is>
          <t>importado</t>
        </is>
      </c>
      <c r="L1164" s="7" t="inlineStr">
        <is>
          <t>Verificado</t>
        </is>
      </c>
      <c r="M1164" s="8" t="n">
        <v>1</v>
      </c>
      <c r="N1164" s="9" t="n">
        <v>75.40000000000001</v>
      </c>
      <c r="O1164" s="9" t="n">
        <v>75.40000000000001</v>
      </c>
      <c r="P1164" s="9" t="n">
        <v>75.40000000000001</v>
      </c>
      <c r="Q1164" s="7" t="inlineStr">
        <is>
          <t>Sí</t>
        </is>
      </c>
      <c r="R1164" s="9">
        <f>IF(N1164="","",IF(Q1164="Sí",ROUND(N1164/1.18,2),N1164))</f>
        <v/>
      </c>
      <c r="S1164" s="7" t="inlineStr">
        <is>
          <t>2026-09-09</t>
        </is>
      </c>
      <c r="T1164" s="5" t="inlineStr">
        <is>
          <t>1 cotización de proveedores</t>
        </is>
      </c>
      <c r="AK1164" s="5" t="inlineStr">
        <is>
          <t>tipo: reduccion-bushing · material: PVC drenaje · medida: 4" x 3"</t>
        </is>
      </c>
    </row>
    <row r="1165">
      <c r="A1165" s="7" t="inlineStr">
        <is>
          <t>MAT-32-206</t>
        </is>
      </c>
      <c r="B1165" s="7" t="inlineStr">
        <is>
          <t>Materiales</t>
        </is>
      </c>
      <c r="C1165" s="7" t="inlineStr">
        <is>
          <t>Tubería y conexiones</t>
        </is>
      </c>
      <c r="D1165" s="5" t="inlineStr">
        <is>
          <t>Reducción bushing de PVC drenaje 6" x 4"</t>
        </is>
      </c>
      <c r="E1165" s="5" t="inlineStr">
        <is>
          <t>Pieza de conexión. El material manda el precio tanto como la medida</t>
        </is>
      </c>
      <c r="F1165" s="5" t="inlineStr">
        <is>
          <t>Material retirado en almacén</t>
        </is>
      </c>
      <c r="G1165" s="5" t="inlineStr">
        <is>
          <t>conexión, accesorio, fitting, codo, tee, niple, reducción</t>
        </is>
      </c>
      <c r="H1165" s="7" t="inlineStr">
        <is>
          <t>unidad</t>
        </is>
      </c>
      <c r="I1165" s="7" t="inlineStr">
        <is>
          <t>Instalaciones</t>
        </is>
      </c>
      <c r="J1165" s="7" t="inlineStr">
        <is>
          <t>estandar</t>
        </is>
      </c>
      <c r="K1165" s="7" t="inlineStr">
        <is>
          <t>importado</t>
        </is>
      </c>
      <c r="L1165" s="7" t="inlineStr">
        <is>
          <t>Verificado</t>
        </is>
      </c>
      <c r="M1165" s="8" t="n">
        <v>1</v>
      </c>
      <c r="N1165" s="9" t="n">
        <v>280.01</v>
      </c>
      <c r="O1165" s="9" t="n">
        <v>280.01</v>
      </c>
      <c r="P1165" s="9" t="n">
        <v>280.01</v>
      </c>
      <c r="Q1165" s="7" t="inlineStr">
        <is>
          <t>Sí</t>
        </is>
      </c>
      <c r="R1165" s="9">
        <f>IF(N1165="","",IF(Q1165="Sí",ROUND(N1165/1.18,2),N1165))</f>
        <v/>
      </c>
      <c r="S1165" s="7" t="inlineStr">
        <is>
          <t>2026-09-09</t>
        </is>
      </c>
      <c r="T1165" s="5" t="inlineStr">
        <is>
          <t>1 cotización de proveedores</t>
        </is>
      </c>
      <c r="AK1165" s="5" t="inlineStr">
        <is>
          <t>tipo: reduccion-bushing · material: PVC drenaje · medida: 6" x 4"</t>
        </is>
      </c>
    </row>
    <row r="1166">
      <c r="A1166" s="7" t="inlineStr">
        <is>
          <t>MAT-32-207</t>
        </is>
      </c>
      <c r="B1166" s="7" t="inlineStr">
        <is>
          <t>Materiales</t>
        </is>
      </c>
      <c r="C1166" s="7" t="inlineStr">
        <is>
          <t>Tubería y conexiones</t>
        </is>
      </c>
      <c r="D1166" s="5" t="inlineStr">
        <is>
          <t>Reducción bushing de PVC drenaje 8" x 4"</t>
        </is>
      </c>
      <c r="E1166" s="5" t="inlineStr">
        <is>
          <t>Pieza de conexión. El material manda el precio tanto como la medida</t>
        </is>
      </c>
      <c r="F1166" s="5" t="inlineStr">
        <is>
          <t>Material retirado en almacén</t>
        </is>
      </c>
      <c r="G1166" s="5" t="inlineStr">
        <is>
          <t>conexión, accesorio, fitting, codo, tee, niple, reducción</t>
        </is>
      </c>
      <c r="H1166" s="7" t="inlineStr">
        <is>
          <t>unidad</t>
        </is>
      </c>
      <c r="I1166" s="7" t="inlineStr">
        <is>
          <t>Instalaciones</t>
        </is>
      </c>
      <c r="J1166" s="7" t="inlineStr">
        <is>
          <t>estandar</t>
        </is>
      </c>
      <c r="K1166" s="7" t="inlineStr">
        <is>
          <t>importado</t>
        </is>
      </c>
      <c r="L1166" s="7" t="inlineStr">
        <is>
          <t>Verificado</t>
        </is>
      </c>
      <c r="M1166" s="8" t="n">
        <v>1</v>
      </c>
      <c r="N1166" s="9" t="n">
        <v>2509.51</v>
      </c>
      <c r="O1166" s="9" t="n">
        <v>2509.51</v>
      </c>
      <c r="P1166" s="9" t="n">
        <v>2509.51</v>
      </c>
      <c r="Q1166" s="7" t="inlineStr">
        <is>
          <t>Sí</t>
        </is>
      </c>
      <c r="R1166" s="9">
        <f>IF(N1166="","",IF(Q1166="Sí",ROUND(N1166/1.18,2),N1166))</f>
        <v/>
      </c>
      <c r="S1166" s="7" t="inlineStr">
        <is>
          <t>2026-09-09</t>
        </is>
      </c>
      <c r="T1166" s="5" t="inlineStr">
        <is>
          <t>1 cotización de proveedores</t>
        </is>
      </c>
      <c r="AK1166" s="5" t="inlineStr">
        <is>
          <t>tipo: reduccion-bushing · material: PVC drenaje · medida: 8" x 4"</t>
        </is>
      </c>
    </row>
    <row r="1167">
      <c r="A1167" s="7" t="inlineStr">
        <is>
          <t>MAT-32-208</t>
        </is>
      </c>
      <c r="B1167" s="7" t="inlineStr">
        <is>
          <t>Materiales</t>
        </is>
      </c>
      <c r="C1167" s="7" t="inlineStr">
        <is>
          <t>Tubería y conexiones</t>
        </is>
      </c>
      <c r="D1167" s="5" t="inlineStr">
        <is>
          <t>Reducción bushing de PVC drenaje 8" x 6"</t>
        </is>
      </c>
      <c r="E1167" s="5" t="inlineStr">
        <is>
          <t>Pieza de conexión. El material manda el precio tanto como la medida</t>
        </is>
      </c>
      <c r="F1167" s="5" t="inlineStr">
        <is>
          <t>Material retirado en almacén</t>
        </is>
      </c>
      <c r="G1167" s="5" t="inlineStr">
        <is>
          <t>conexión, accesorio, fitting, codo, tee, niple, reducción</t>
        </is>
      </c>
      <c r="H1167" s="7" t="inlineStr">
        <is>
          <t>unidad</t>
        </is>
      </c>
      <c r="I1167" s="7" t="inlineStr">
        <is>
          <t>Instalaciones</t>
        </is>
      </c>
      <c r="J1167" s="7" t="inlineStr">
        <is>
          <t>estandar</t>
        </is>
      </c>
      <c r="K1167" s="7" t="inlineStr">
        <is>
          <t>importado</t>
        </is>
      </c>
      <c r="L1167" s="7" t="inlineStr">
        <is>
          <t>Verificado</t>
        </is>
      </c>
      <c r="M1167" s="8" t="n">
        <v>1</v>
      </c>
      <c r="N1167" s="9" t="n">
        <v>1918.68</v>
      </c>
      <c r="O1167" s="9" t="n">
        <v>1918.68</v>
      </c>
      <c r="P1167" s="9" t="n">
        <v>1918.68</v>
      </c>
      <c r="Q1167" s="7" t="inlineStr">
        <is>
          <t>Sí</t>
        </is>
      </c>
      <c r="R1167" s="9">
        <f>IF(N1167="","",IF(Q1167="Sí",ROUND(N1167/1.18,2),N1167))</f>
        <v/>
      </c>
      <c r="S1167" s="7" t="inlineStr">
        <is>
          <t>2026-09-09</t>
        </is>
      </c>
      <c r="T1167" s="5" t="inlineStr">
        <is>
          <t>1 cotización de proveedores</t>
        </is>
      </c>
      <c r="AK1167" s="5" t="inlineStr">
        <is>
          <t>tipo: reduccion-bushing · material: PVC drenaje · medida: 8" x 6"</t>
        </is>
      </c>
    </row>
    <row r="1168">
      <c r="A1168" s="7" t="inlineStr">
        <is>
          <t>MAT-32-209</t>
        </is>
      </c>
      <c r="B1168" s="7" t="inlineStr">
        <is>
          <t>Materiales</t>
        </is>
      </c>
      <c r="C1168" s="7" t="inlineStr">
        <is>
          <t>Tubería y conexiones</t>
        </is>
      </c>
      <c r="D1168" s="5" t="inlineStr">
        <is>
          <t>Reducción bushing de PVC 1 1/2" x 1"</t>
        </is>
      </c>
      <c r="E1168" s="5" t="inlineStr">
        <is>
          <t>Pieza de conexión. El material manda el precio tanto como la medida</t>
        </is>
      </c>
      <c r="F1168" s="5" t="inlineStr">
        <is>
          <t>Material retirado en almacén</t>
        </is>
      </c>
      <c r="G1168" s="5" t="inlineStr">
        <is>
          <t>conexión, accesorio, fitting, codo, tee, niple, reducción</t>
        </is>
      </c>
      <c r="H1168" s="7" t="inlineStr">
        <is>
          <t>unidad</t>
        </is>
      </c>
      <c r="I1168" s="7" t="inlineStr">
        <is>
          <t>Instalaciones</t>
        </is>
      </c>
      <c r="J1168" s="7" t="inlineStr">
        <is>
          <t>estandar</t>
        </is>
      </c>
      <c r="K1168" s="7" t="inlineStr">
        <is>
          <t>importado</t>
        </is>
      </c>
      <c r="L1168" s="7" t="inlineStr">
        <is>
          <t>Verificado</t>
        </is>
      </c>
      <c r="M1168" s="8" t="n">
        <v>1</v>
      </c>
      <c r="N1168" s="9" t="n">
        <v>87</v>
      </c>
      <c r="O1168" s="9" t="n">
        <v>87</v>
      </c>
      <c r="P1168" s="9" t="n">
        <v>87</v>
      </c>
      <c r="Q1168" s="7" t="inlineStr">
        <is>
          <t>Sí</t>
        </is>
      </c>
      <c r="R1168" s="9">
        <f>IF(N1168="","",IF(Q1168="Sí",ROUND(N1168/1.18,2),N1168))</f>
        <v/>
      </c>
      <c r="S1168" s="7" t="inlineStr">
        <is>
          <t>2026-09-09</t>
        </is>
      </c>
      <c r="T1168" s="5" t="inlineStr">
        <is>
          <t>1 cotización de proveedores</t>
        </is>
      </c>
      <c r="AK1168" s="5" t="inlineStr">
        <is>
          <t>tipo: reduccion-bushing · material: PVC · medida: 1 1/2" x 1"</t>
        </is>
      </c>
    </row>
    <row r="1169">
      <c r="A1169" s="7" t="inlineStr">
        <is>
          <t>MAT-32-210</t>
        </is>
      </c>
      <c r="B1169" s="7" t="inlineStr">
        <is>
          <t>Materiales</t>
        </is>
      </c>
      <c r="C1169" s="7" t="inlineStr">
        <is>
          <t>Tubería y conexiones</t>
        </is>
      </c>
      <c r="D1169" s="5" t="inlineStr">
        <is>
          <t>Reducción bushing de PVC 1 1/2" x 3/4"</t>
        </is>
      </c>
      <c r="E1169" s="5" t="inlineStr">
        <is>
          <t>Pieza de conexión. El material manda el precio tanto como la medida</t>
        </is>
      </c>
      <c r="F1169" s="5" t="inlineStr">
        <is>
          <t>Material retirado en almacén</t>
        </is>
      </c>
      <c r="G1169" s="5" t="inlineStr">
        <is>
          <t>conexión, accesorio, fitting, codo, tee, niple, reducción</t>
        </is>
      </c>
      <c r="H1169" s="7" t="inlineStr">
        <is>
          <t>unidad</t>
        </is>
      </c>
      <c r="I1169" s="7" t="inlineStr">
        <is>
          <t>Instalaciones</t>
        </is>
      </c>
      <c r="J1169" s="7" t="inlineStr">
        <is>
          <t>estandar</t>
        </is>
      </c>
      <c r="K1169" s="7" t="inlineStr">
        <is>
          <t>importado</t>
        </is>
      </c>
      <c r="L1169" s="7" t="inlineStr">
        <is>
          <t>Verificado</t>
        </is>
      </c>
      <c r="M1169" s="8" t="n">
        <v>1</v>
      </c>
      <c r="N1169" s="9" t="n">
        <v>85</v>
      </c>
      <c r="O1169" s="9" t="n">
        <v>85</v>
      </c>
      <c r="P1169" s="9" t="n">
        <v>85</v>
      </c>
      <c r="Q1169" s="7" t="inlineStr">
        <is>
          <t>Sí</t>
        </is>
      </c>
      <c r="R1169" s="9">
        <f>IF(N1169="","",IF(Q1169="Sí",ROUND(N1169/1.18,2),N1169))</f>
        <v/>
      </c>
      <c r="S1169" s="7" t="inlineStr">
        <is>
          <t>2026-09-09</t>
        </is>
      </c>
      <c r="T1169" s="5" t="inlineStr">
        <is>
          <t>1 cotización de proveedores</t>
        </is>
      </c>
      <c r="AK1169" s="5" t="inlineStr">
        <is>
          <t>tipo: reduccion-bushing · material: PVC · medida: 1 1/2" x 3/4"</t>
        </is>
      </c>
    </row>
    <row r="1170">
      <c r="A1170" s="7" t="inlineStr">
        <is>
          <t>MAT-32-211</t>
        </is>
      </c>
      <c r="B1170" s="7" t="inlineStr">
        <is>
          <t>Materiales</t>
        </is>
      </c>
      <c r="C1170" s="7" t="inlineStr">
        <is>
          <t>Tubería y conexiones</t>
        </is>
      </c>
      <c r="D1170" s="5" t="inlineStr">
        <is>
          <t>Reducción bushing de PVC 1" x 1/2"</t>
        </is>
      </c>
      <c r="E1170" s="5" t="inlineStr">
        <is>
          <t>Pieza de conexión. El material manda el precio tanto como la medida</t>
        </is>
      </c>
      <c r="F1170" s="5" t="inlineStr">
        <is>
          <t>Material retirado en almacén</t>
        </is>
      </c>
      <c r="G1170" s="5" t="inlineStr">
        <is>
          <t>conexión, accesorio, fitting, codo, tee, niple, reducción</t>
        </is>
      </c>
      <c r="H1170" s="7" t="inlineStr">
        <is>
          <t>unidad</t>
        </is>
      </c>
      <c r="I1170" s="7" t="inlineStr">
        <is>
          <t>Instalaciones</t>
        </is>
      </c>
      <c r="J1170" s="7" t="inlineStr">
        <is>
          <t>estandar</t>
        </is>
      </c>
      <c r="K1170" s="7" t="inlineStr">
        <is>
          <t>importado</t>
        </is>
      </c>
      <c r="L1170" s="7" t="inlineStr">
        <is>
          <t>Verificado</t>
        </is>
      </c>
      <c r="M1170" s="8" t="n">
        <v>1</v>
      </c>
      <c r="N1170" s="9" t="n">
        <v>35</v>
      </c>
      <c r="O1170" s="9" t="n">
        <v>35</v>
      </c>
      <c r="P1170" s="9" t="n">
        <v>35</v>
      </c>
      <c r="Q1170" s="7" t="inlineStr">
        <is>
          <t>Sí</t>
        </is>
      </c>
      <c r="R1170" s="9">
        <f>IF(N1170="","",IF(Q1170="Sí",ROUND(N1170/1.18,2),N1170))</f>
        <v/>
      </c>
      <c r="S1170" s="7" t="inlineStr">
        <is>
          <t>2026-09-09</t>
        </is>
      </c>
      <c r="T1170" s="5" t="inlineStr">
        <is>
          <t>1 cotización de proveedores</t>
        </is>
      </c>
      <c r="AK1170" s="5" t="inlineStr">
        <is>
          <t>tipo: reduccion-bushing · material: PVC · medida: 1" x 1/2"</t>
        </is>
      </c>
    </row>
    <row r="1171">
      <c r="A1171" s="7" t="inlineStr">
        <is>
          <t>MAT-32-212</t>
        </is>
      </c>
      <c r="B1171" s="7" t="inlineStr">
        <is>
          <t>Materiales</t>
        </is>
      </c>
      <c r="C1171" s="7" t="inlineStr">
        <is>
          <t>Tubería y conexiones</t>
        </is>
      </c>
      <c r="D1171" s="5" t="inlineStr">
        <is>
          <t>Reducción bushing de PVC 1" x 3/4"</t>
        </is>
      </c>
      <c r="E1171" s="5" t="inlineStr">
        <is>
          <t>Pieza de conexión. El material manda el precio tanto como la medida</t>
        </is>
      </c>
      <c r="F1171" s="5" t="inlineStr">
        <is>
          <t>Material retirado en almacén</t>
        </is>
      </c>
      <c r="G1171" s="5" t="inlineStr">
        <is>
          <t>conexión, accesorio, fitting, codo, tee, niple, reducción</t>
        </is>
      </c>
      <c r="H1171" s="7" t="inlineStr">
        <is>
          <t>unidad</t>
        </is>
      </c>
      <c r="I1171" s="7" t="inlineStr">
        <is>
          <t>Instalaciones</t>
        </is>
      </c>
      <c r="J1171" s="7" t="inlineStr">
        <is>
          <t>estandar</t>
        </is>
      </c>
      <c r="K1171" s="7" t="inlineStr">
        <is>
          <t>importado</t>
        </is>
      </c>
      <c r="L1171" s="7" t="inlineStr">
        <is>
          <t>Verificado</t>
        </is>
      </c>
      <c r="M1171" s="8" t="n">
        <v>1</v>
      </c>
      <c r="N1171" s="9" t="n">
        <v>26</v>
      </c>
      <c r="O1171" s="9" t="n">
        <v>26</v>
      </c>
      <c r="P1171" s="9" t="n">
        <v>26</v>
      </c>
      <c r="Q1171" s="7" t="inlineStr">
        <is>
          <t>Sí</t>
        </is>
      </c>
      <c r="R1171" s="9">
        <f>IF(N1171="","",IF(Q1171="Sí",ROUND(N1171/1.18,2),N1171))</f>
        <v/>
      </c>
      <c r="S1171" s="7" t="inlineStr">
        <is>
          <t>2026-09-09</t>
        </is>
      </c>
      <c r="T1171" s="5" t="inlineStr">
        <is>
          <t>1 cotización de proveedores</t>
        </is>
      </c>
      <c r="AK1171" s="5" t="inlineStr">
        <is>
          <t>tipo: reduccion-bushing · material: PVC · medida: 1" x 3/4"</t>
        </is>
      </c>
    </row>
    <row r="1172">
      <c r="A1172" s="7" t="inlineStr">
        <is>
          <t>MAT-32-213</t>
        </is>
      </c>
      <c r="B1172" s="7" t="inlineStr">
        <is>
          <t>Materiales</t>
        </is>
      </c>
      <c r="C1172" s="7" t="inlineStr">
        <is>
          <t>Tubería y conexiones</t>
        </is>
      </c>
      <c r="D1172" s="5" t="inlineStr">
        <is>
          <t>Reducción bushing de PVC 2" x 1 1/2"</t>
        </is>
      </c>
      <c r="E1172" s="5" t="inlineStr">
        <is>
          <t>Pieza de conexión. El material manda el precio tanto como la medida</t>
        </is>
      </c>
      <c r="F1172" s="5" t="inlineStr">
        <is>
          <t>Material retirado en almacén</t>
        </is>
      </c>
      <c r="G1172" s="5" t="inlineStr">
        <is>
          <t>conexión, accesorio, fitting, codo, tee, niple, reducción</t>
        </is>
      </c>
      <c r="H1172" s="7" t="inlineStr">
        <is>
          <t>unidad</t>
        </is>
      </c>
      <c r="I1172" s="7" t="inlineStr">
        <is>
          <t>Instalaciones</t>
        </is>
      </c>
      <c r="J1172" s="7" t="inlineStr">
        <is>
          <t>estandar</t>
        </is>
      </c>
      <c r="K1172" s="7" t="inlineStr">
        <is>
          <t>importado</t>
        </is>
      </c>
      <c r="L1172" s="7" t="inlineStr">
        <is>
          <t>Verificado</t>
        </is>
      </c>
      <c r="M1172" s="8" t="n">
        <v>1</v>
      </c>
      <c r="N1172" s="9" t="n">
        <v>65</v>
      </c>
      <c r="O1172" s="9" t="n">
        <v>65</v>
      </c>
      <c r="P1172" s="9" t="n">
        <v>65</v>
      </c>
      <c r="Q1172" s="7" t="inlineStr">
        <is>
          <t>Sí</t>
        </is>
      </c>
      <c r="R1172" s="9">
        <f>IF(N1172="","",IF(Q1172="Sí",ROUND(N1172/1.18,2),N1172))</f>
        <v/>
      </c>
      <c r="S1172" s="7" t="inlineStr">
        <is>
          <t>2026-09-09</t>
        </is>
      </c>
      <c r="T1172" s="5" t="inlineStr">
        <is>
          <t>1 cotización de proveedores</t>
        </is>
      </c>
      <c r="AK1172" s="5" t="inlineStr">
        <is>
          <t>tipo: reduccion-bushing · material: PVC · medida: 2" x 1 1/2"</t>
        </is>
      </c>
    </row>
    <row r="1173">
      <c r="A1173" s="7" t="inlineStr">
        <is>
          <t>MAT-32-214</t>
        </is>
      </c>
      <c r="B1173" s="7" t="inlineStr">
        <is>
          <t>Materiales</t>
        </is>
      </c>
      <c r="C1173" s="7" t="inlineStr">
        <is>
          <t>Tubería y conexiones</t>
        </is>
      </c>
      <c r="D1173" s="5" t="inlineStr">
        <is>
          <t>Reducción bushing de PVC 2" x 1"</t>
        </is>
      </c>
      <c r="E1173" s="5" t="inlineStr">
        <is>
          <t>Pieza de conexión. El material manda el precio tanto como la medida</t>
        </is>
      </c>
      <c r="F1173" s="5" t="inlineStr">
        <is>
          <t>Material retirado en almacén</t>
        </is>
      </c>
      <c r="G1173" s="5" t="inlineStr">
        <is>
          <t>conexión, accesorio, fitting, codo, tee, niple, reducción</t>
        </is>
      </c>
      <c r="H1173" s="7" t="inlineStr">
        <is>
          <t>unidad</t>
        </is>
      </c>
      <c r="I1173" s="7" t="inlineStr">
        <is>
          <t>Instalaciones</t>
        </is>
      </c>
      <c r="J1173" s="7" t="inlineStr">
        <is>
          <t>estandar</t>
        </is>
      </c>
      <c r="K1173" s="7" t="inlineStr">
        <is>
          <t>importado</t>
        </is>
      </c>
      <c r="L1173" s="7" t="inlineStr">
        <is>
          <t>Verificado</t>
        </is>
      </c>
      <c r="M1173" s="8" t="n">
        <v>1</v>
      </c>
      <c r="N1173" s="9" t="n">
        <v>64</v>
      </c>
      <c r="O1173" s="9" t="n">
        <v>64</v>
      </c>
      <c r="P1173" s="9" t="n">
        <v>64</v>
      </c>
      <c r="Q1173" s="7" t="inlineStr">
        <is>
          <t>Sí</t>
        </is>
      </c>
      <c r="R1173" s="9">
        <f>IF(N1173="","",IF(Q1173="Sí",ROUND(N1173/1.18,2),N1173))</f>
        <v/>
      </c>
      <c r="S1173" s="7" t="inlineStr">
        <is>
          <t>2026-09-09</t>
        </is>
      </c>
      <c r="T1173" s="5" t="inlineStr">
        <is>
          <t>1 cotización de proveedores</t>
        </is>
      </c>
      <c r="AK1173" s="5" t="inlineStr">
        <is>
          <t>tipo: reduccion-bushing · material: PVC · medida: 2" x 1"</t>
        </is>
      </c>
    </row>
    <row r="1174">
      <c r="A1174" s="7" t="inlineStr">
        <is>
          <t>MAT-32-215</t>
        </is>
      </c>
      <c r="B1174" s="7" t="inlineStr">
        <is>
          <t>Materiales</t>
        </is>
      </c>
      <c r="C1174" s="7" t="inlineStr">
        <is>
          <t>Tubería y conexiones</t>
        </is>
      </c>
      <c r="D1174" s="5" t="inlineStr">
        <is>
          <t>Reducción bushing de PVC 2" x 3/4"</t>
        </is>
      </c>
      <c r="E1174" s="5" t="inlineStr">
        <is>
          <t>Pieza de conexión. El material manda el precio tanto como la medida</t>
        </is>
      </c>
      <c r="F1174" s="5" t="inlineStr">
        <is>
          <t>Material retirado en almacén</t>
        </is>
      </c>
      <c r="G1174" s="5" t="inlineStr">
        <is>
          <t>conexión, accesorio, fitting, codo, tee, niple, reducción</t>
        </is>
      </c>
      <c r="H1174" s="7" t="inlineStr">
        <is>
          <t>unidad</t>
        </is>
      </c>
      <c r="I1174" s="7" t="inlineStr">
        <is>
          <t>Instalaciones</t>
        </is>
      </c>
      <c r="J1174" s="7" t="inlineStr">
        <is>
          <t>estandar</t>
        </is>
      </c>
      <c r="K1174" s="7" t="inlineStr">
        <is>
          <t>importado</t>
        </is>
      </c>
      <c r="L1174" s="7" t="inlineStr">
        <is>
          <t>Verificado</t>
        </is>
      </c>
      <c r="M1174" s="8" t="n">
        <v>1</v>
      </c>
      <c r="N1174" s="9" t="n">
        <v>41</v>
      </c>
      <c r="O1174" s="9" t="n">
        <v>41</v>
      </c>
      <c r="P1174" s="9" t="n">
        <v>41</v>
      </c>
      <c r="Q1174" s="7" t="inlineStr">
        <is>
          <t>Sí</t>
        </is>
      </c>
      <c r="R1174" s="9">
        <f>IF(N1174="","",IF(Q1174="Sí",ROUND(N1174/1.18,2),N1174))</f>
        <v/>
      </c>
      <c r="S1174" s="7" t="inlineStr">
        <is>
          <t>2026-09-09</t>
        </is>
      </c>
      <c r="T1174" s="5" t="inlineStr">
        <is>
          <t>1 cotización de proveedores</t>
        </is>
      </c>
      <c r="AK1174" s="5" t="inlineStr">
        <is>
          <t>tipo: reduccion-bushing · material: PVC · medida: 2" x 3/4"</t>
        </is>
      </c>
    </row>
    <row r="1175">
      <c r="A1175" s="7" t="inlineStr">
        <is>
          <t>MAT-32-216</t>
        </is>
      </c>
      <c r="B1175" s="7" t="inlineStr">
        <is>
          <t>Materiales</t>
        </is>
      </c>
      <c r="C1175" s="7" t="inlineStr">
        <is>
          <t>Tubería y conexiones</t>
        </is>
      </c>
      <c r="D1175" s="5" t="inlineStr">
        <is>
          <t>Reducción bushing de PVC 3/4" x 1/2"</t>
        </is>
      </c>
      <c r="E1175" s="5" t="inlineStr">
        <is>
          <t>Pieza de conexión. El material manda el precio tanto como la medida</t>
        </is>
      </c>
      <c r="F1175" s="5" t="inlineStr">
        <is>
          <t>Material retirado en almacén</t>
        </is>
      </c>
      <c r="G1175" s="5" t="inlineStr">
        <is>
          <t>conexión, accesorio, fitting, codo, tee, niple, reducción</t>
        </is>
      </c>
      <c r="H1175" s="7" t="inlineStr">
        <is>
          <t>unidad</t>
        </is>
      </c>
      <c r="I1175" s="7" t="inlineStr">
        <is>
          <t>Instalaciones</t>
        </is>
      </c>
      <c r="J1175" s="7" t="inlineStr">
        <is>
          <t>estandar</t>
        </is>
      </c>
      <c r="K1175" s="7" t="inlineStr">
        <is>
          <t>importado</t>
        </is>
      </c>
      <c r="L1175" s="7" t="inlineStr">
        <is>
          <t>Verificado</t>
        </is>
      </c>
      <c r="M1175" s="8" t="n">
        <v>1</v>
      </c>
      <c r="N1175" s="9" t="n">
        <v>20</v>
      </c>
      <c r="O1175" s="9" t="n">
        <v>20</v>
      </c>
      <c r="P1175" s="9" t="n">
        <v>20</v>
      </c>
      <c r="Q1175" s="7" t="inlineStr">
        <is>
          <t>Sí</t>
        </is>
      </c>
      <c r="R1175" s="9">
        <f>IF(N1175="","",IF(Q1175="Sí",ROUND(N1175/1.18,2),N1175))</f>
        <v/>
      </c>
      <c r="S1175" s="7" t="inlineStr">
        <is>
          <t>2026-09-09</t>
        </is>
      </c>
      <c r="T1175" s="5" t="inlineStr">
        <is>
          <t>1 cotización de proveedores</t>
        </is>
      </c>
      <c r="AK1175" s="5" t="inlineStr">
        <is>
          <t>tipo: reduccion-bushing · material: PVC · medida: 3/4" x 1/2"</t>
        </is>
      </c>
    </row>
    <row r="1176">
      <c r="A1176" s="7" t="inlineStr">
        <is>
          <t>MAT-32-217</t>
        </is>
      </c>
      <c r="B1176" s="7" t="inlineStr">
        <is>
          <t>Materiales</t>
        </is>
      </c>
      <c r="C1176" s="7" t="inlineStr">
        <is>
          <t>Tubería y conexiones</t>
        </is>
      </c>
      <c r="D1176" s="5" t="inlineStr">
        <is>
          <t>Reducción bushing de PVC 3" x 2"</t>
        </is>
      </c>
      <c r="E1176" s="5" t="inlineStr">
        <is>
          <t>Pieza de conexión. El material manda el precio tanto como la medida</t>
        </is>
      </c>
      <c r="F1176" s="5" t="inlineStr">
        <is>
          <t>Material retirado en almacén</t>
        </is>
      </c>
      <c r="G1176" s="5" t="inlineStr">
        <is>
          <t>conexión, accesorio, fitting, codo, tee, niple, reducción</t>
        </is>
      </c>
      <c r="H1176" s="7" t="inlineStr">
        <is>
          <t>unidad</t>
        </is>
      </c>
      <c r="I1176" s="7" t="inlineStr">
        <is>
          <t>Instalaciones</t>
        </is>
      </c>
      <c r="J1176" s="7" t="inlineStr">
        <is>
          <t>estandar</t>
        </is>
      </c>
      <c r="K1176" s="7" t="inlineStr">
        <is>
          <t>importado</t>
        </is>
      </c>
      <c r="L1176" s="7" t="inlineStr">
        <is>
          <t>Verificado</t>
        </is>
      </c>
      <c r="M1176" s="8" t="n">
        <v>1</v>
      </c>
      <c r="N1176" s="9" t="n">
        <v>210</v>
      </c>
      <c r="O1176" s="9" t="n">
        <v>210</v>
      </c>
      <c r="P1176" s="9" t="n">
        <v>210</v>
      </c>
      <c r="Q1176" s="7" t="inlineStr">
        <is>
          <t>Sí</t>
        </is>
      </c>
      <c r="R1176" s="9">
        <f>IF(N1176="","",IF(Q1176="Sí",ROUND(N1176/1.18,2),N1176))</f>
        <v/>
      </c>
      <c r="S1176" s="7" t="inlineStr">
        <is>
          <t>2026-09-09</t>
        </is>
      </c>
      <c r="T1176" s="5" t="inlineStr">
        <is>
          <t>1 cotización de proveedores</t>
        </is>
      </c>
      <c r="AK1176" s="5" t="inlineStr">
        <is>
          <t>tipo: reduccion-bushing · material: PVC · medida: 3" x 2"</t>
        </is>
      </c>
    </row>
    <row r="1177">
      <c r="A1177" s="7" t="inlineStr">
        <is>
          <t>MAT-32-218</t>
        </is>
      </c>
      <c r="B1177" s="7" t="inlineStr">
        <is>
          <t>Materiales</t>
        </is>
      </c>
      <c r="C1177" s="7" t="inlineStr">
        <is>
          <t>Tubería y conexiones</t>
        </is>
      </c>
      <c r="D1177" s="5" t="inlineStr">
        <is>
          <t>Reducción bushing de PVC 4" x 2"</t>
        </is>
      </c>
      <c r="E1177" s="5" t="inlineStr">
        <is>
          <t>Pieza de conexión. El material manda el precio tanto como la medida</t>
        </is>
      </c>
      <c r="F1177" s="5" t="inlineStr">
        <is>
          <t>Material retirado en almacén</t>
        </is>
      </c>
      <c r="G1177" s="5" t="inlineStr">
        <is>
          <t>conexión, accesorio, fitting, codo, tee, niple, reducción</t>
        </is>
      </c>
      <c r="H1177" s="7" t="inlineStr">
        <is>
          <t>unidad</t>
        </is>
      </c>
      <c r="I1177" s="7" t="inlineStr">
        <is>
          <t>Instalaciones</t>
        </is>
      </c>
      <c r="J1177" s="7" t="inlineStr">
        <is>
          <t>estandar</t>
        </is>
      </c>
      <c r="K1177" s="7" t="inlineStr">
        <is>
          <t>importado</t>
        </is>
      </c>
      <c r="L1177" s="7" t="inlineStr">
        <is>
          <t>Verificado</t>
        </is>
      </c>
      <c r="M1177" s="8" t="n">
        <v>1</v>
      </c>
      <c r="N1177" s="9" t="n">
        <v>175</v>
      </c>
      <c r="O1177" s="9" t="n">
        <v>175</v>
      </c>
      <c r="P1177" s="9" t="n">
        <v>175</v>
      </c>
      <c r="Q1177" s="7" t="inlineStr">
        <is>
          <t>Sí</t>
        </is>
      </c>
      <c r="R1177" s="9">
        <f>IF(N1177="","",IF(Q1177="Sí",ROUND(N1177/1.18,2),N1177))</f>
        <v/>
      </c>
      <c r="S1177" s="7" t="inlineStr">
        <is>
          <t>2026-09-09</t>
        </is>
      </c>
      <c r="T1177" s="5" t="inlineStr">
        <is>
          <t>1 cotización de proveedores</t>
        </is>
      </c>
      <c r="AK1177" s="5" t="inlineStr">
        <is>
          <t>tipo: reduccion-bushing · material: PVC · medida: 4" x 2"</t>
        </is>
      </c>
    </row>
    <row r="1178">
      <c r="A1178" s="7" t="inlineStr">
        <is>
          <t>MAT-32-219</t>
        </is>
      </c>
      <c r="B1178" s="7" t="inlineStr">
        <is>
          <t>Materiales</t>
        </is>
      </c>
      <c r="C1178" s="7" t="inlineStr">
        <is>
          <t>Tubería y conexiones</t>
        </is>
      </c>
      <c r="D1178" s="5" t="inlineStr">
        <is>
          <t>Reducción bushing de PVC 4" x 3"</t>
        </is>
      </c>
      <c r="E1178" s="5" t="inlineStr">
        <is>
          <t>Pieza de conexión. El material manda el precio tanto como la medida</t>
        </is>
      </c>
      <c r="F1178" s="5" t="inlineStr">
        <is>
          <t>Material retirado en almacén</t>
        </is>
      </c>
      <c r="G1178" s="5" t="inlineStr">
        <is>
          <t>conexión, accesorio, fitting, codo, tee, niple, reducción</t>
        </is>
      </c>
      <c r="H1178" s="7" t="inlineStr">
        <is>
          <t>unidad</t>
        </is>
      </c>
      <c r="I1178" s="7" t="inlineStr">
        <is>
          <t>Instalaciones</t>
        </is>
      </c>
      <c r="J1178" s="7" t="inlineStr">
        <is>
          <t>estandar</t>
        </is>
      </c>
      <c r="K1178" s="7" t="inlineStr">
        <is>
          <t>importado</t>
        </is>
      </c>
      <c r="L1178" s="7" t="inlineStr">
        <is>
          <t>Verificado</t>
        </is>
      </c>
      <c r="M1178" s="8" t="n">
        <v>1</v>
      </c>
      <c r="N1178" s="9" t="n">
        <v>195</v>
      </c>
      <c r="O1178" s="9" t="n">
        <v>195</v>
      </c>
      <c r="P1178" s="9" t="n">
        <v>195</v>
      </c>
      <c r="Q1178" s="7" t="inlineStr">
        <is>
          <t>Sí</t>
        </is>
      </c>
      <c r="R1178" s="9">
        <f>IF(N1178="","",IF(Q1178="Sí",ROUND(N1178/1.18,2),N1178))</f>
        <v/>
      </c>
      <c r="S1178" s="7" t="inlineStr">
        <is>
          <t>2026-09-09</t>
        </is>
      </c>
      <c r="T1178" s="5" t="inlineStr">
        <is>
          <t>1 cotización de proveedores</t>
        </is>
      </c>
      <c r="AK1178" s="5" t="inlineStr">
        <is>
          <t>tipo: reduccion-bushing · material: PVC · medida: 4" x 3"</t>
        </is>
      </c>
    </row>
    <row r="1179">
      <c r="A1179" s="7" t="inlineStr">
        <is>
          <t>MAT-32-220</t>
        </is>
      </c>
      <c r="B1179" s="7" t="inlineStr">
        <is>
          <t>Materiales</t>
        </is>
      </c>
      <c r="C1179" s="7" t="inlineStr">
        <is>
          <t>Tubería y conexiones</t>
        </is>
      </c>
      <c r="D1179" s="5" t="inlineStr">
        <is>
          <t>Reducción bushing de PVC 6" x 4"</t>
        </is>
      </c>
      <c r="E1179" s="5" t="inlineStr">
        <is>
          <t>Pieza de conexión. El material manda el precio tanto como la medida</t>
        </is>
      </c>
      <c r="F1179" s="5" t="inlineStr">
        <is>
          <t>Material retirado en almacén</t>
        </is>
      </c>
      <c r="G1179" s="5" t="inlineStr">
        <is>
          <t>conexión, accesorio, fitting, codo, tee, niple, reducción</t>
        </is>
      </c>
      <c r="H1179" s="7" t="inlineStr">
        <is>
          <t>unidad</t>
        </is>
      </c>
      <c r="I1179" s="7" t="inlineStr">
        <is>
          <t>Instalaciones</t>
        </is>
      </c>
      <c r="J1179" s="7" t="inlineStr">
        <is>
          <t>estandar</t>
        </is>
      </c>
      <c r="K1179" s="7" t="inlineStr">
        <is>
          <t>importado</t>
        </is>
      </c>
      <c r="L1179" s="7" t="inlineStr">
        <is>
          <t>Verificado</t>
        </is>
      </c>
      <c r="M1179" s="8" t="n">
        <v>1</v>
      </c>
      <c r="N1179" s="9" t="n">
        <v>702</v>
      </c>
      <c r="O1179" s="9" t="n">
        <v>702</v>
      </c>
      <c r="P1179" s="9" t="n">
        <v>702</v>
      </c>
      <c r="Q1179" s="7" t="inlineStr">
        <is>
          <t>Sí</t>
        </is>
      </c>
      <c r="R1179" s="9">
        <f>IF(N1179="","",IF(Q1179="Sí",ROUND(N1179/1.18,2),N1179))</f>
        <v/>
      </c>
      <c r="S1179" s="7" t="inlineStr">
        <is>
          <t>2026-09-09</t>
        </is>
      </c>
      <c r="T1179" s="5" t="inlineStr">
        <is>
          <t>1 cotización de proveedores</t>
        </is>
      </c>
      <c r="AK1179" s="5" t="inlineStr">
        <is>
          <t>tipo: reduccion-bushing · material: PVC · medida: 6" x 4"</t>
        </is>
      </c>
    </row>
    <row r="1180">
      <c r="A1180" s="7" t="inlineStr">
        <is>
          <t>MAT-32-221</t>
        </is>
      </c>
      <c r="B1180" s="7" t="inlineStr">
        <is>
          <t>Materiales</t>
        </is>
      </c>
      <c r="C1180" s="7" t="inlineStr">
        <is>
          <t>Tubería y conexiones</t>
        </is>
      </c>
      <c r="D1180" s="5" t="inlineStr">
        <is>
          <t>Reducción bushing de PVC presión 1 1/2" x 1/2"</t>
        </is>
      </c>
      <c r="E1180" s="5" t="inlineStr">
        <is>
          <t>Pieza de conexión. El material manda el precio tanto como la medida</t>
        </is>
      </c>
      <c r="F1180" s="5" t="inlineStr">
        <is>
          <t>Material retirado en almacén</t>
        </is>
      </c>
      <c r="G1180" s="5" t="inlineStr">
        <is>
          <t>conexión, accesorio, fitting, codo, tee, niple, reducción</t>
        </is>
      </c>
      <c r="H1180" s="7" t="inlineStr">
        <is>
          <t>unidad</t>
        </is>
      </c>
      <c r="I1180" s="7" t="inlineStr">
        <is>
          <t>Instalaciones</t>
        </is>
      </c>
      <c r="J1180" s="7" t="inlineStr">
        <is>
          <t>estandar</t>
        </is>
      </c>
      <c r="K1180" s="7" t="inlineStr">
        <is>
          <t>importado</t>
        </is>
      </c>
      <c r="L1180" s="7" t="inlineStr">
        <is>
          <t>Verificado</t>
        </is>
      </c>
      <c r="M1180" s="8" t="n">
        <v>1</v>
      </c>
      <c r="N1180" s="9" t="n">
        <v>26.85</v>
      </c>
      <c r="O1180" s="9" t="n">
        <v>26.85</v>
      </c>
      <c r="P1180" s="9" t="n">
        <v>26.85</v>
      </c>
      <c r="Q1180" s="7" t="inlineStr">
        <is>
          <t>Sí</t>
        </is>
      </c>
      <c r="R1180" s="9">
        <f>IF(N1180="","",IF(Q1180="Sí",ROUND(N1180/1.18,2),N1180))</f>
        <v/>
      </c>
      <c r="S1180" s="7" t="inlineStr">
        <is>
          <t>2026-09-09</t>
        </is>
      </c>
      <c r="T1180" s="5" t="inlineStr">
        <is>
          <t>1 cotización de proveedores</t>
        </is>
      </c>
      <c r="AK1180" s="5" t="inlineStr">
        <is>
          <t>tipo: reduccion-bushing · material: PVC presión · medida: 1 1/2" x 1/2"</t>
        </is>
      </c>
    </row>
    <row r="1181">
      <c r="A1181" s="7" t="inlineStr">
        <is>
          <t>MAT-32-222</t>
        </is>
      </c>
      <c r="B1181" s="7" t="inlineStr">
        <is>
          <t>Materiales</t>
        </is>
      </c>
      <c r="C1181" s="7" t="inlineStr">
        <is>
          <t>Tubería y conexiones</t>
        </is>
      </c>
      <c r="D1181" s="5" t="inlineStr">
        <is>
          <t>Reducción bushing de PVC presión 1 1/2" x 1"</t>
        </is>
      </c>
      <c r="E1181" s="5" t="inlineStr">
        <is>
          <t>Pieza de conexión. El material manda el precio tanto como la medida</t>
        </is>
      </c>
      <c r="F1181" s="5" t="inlineStr">
        <is>
          <t>Material retirado en almacén</t>
        </is>
      </c>
      <c r="G1181" s="5" t="inlineStr">
        <is>
          <t>conexión, accesorio, fitting, codo, tee, niple, reducción</t>
        </is>
      </c>
      <c r="H1181" s="7" t="inlineStr">
        <is>
          <t>unidad</t>
        </is>
      </c>
      <c r="I1181" s="7" t="inlineStr">
        <is>
          <t>Instalaciones</t>
        </is>
      </c>
      <c r="J1181" s="7" t="inlineStr">
        <is>
          <t>estandar</t>
        </is>
      </c>
      <c r="K1181" s="7" t="inlineStr">
        <is>
          <t>importado</t>
        </is>
      </c>
      <c r="L1181" s="7" t="inlineStr">
        <is>
          <t>Verificado</t>
        </is>
      </c>
      <c r="M1181" s="8" t="n">
        <v>1</v>
      </c>
      <c r="N1181" s="9" t="n">
        <v>26.41</v>
      </c>
      <c r="O1181" s="9" t="n">
        <v>26.41</v>
      </c>
      <c r="P1181" s="9" t="n">
        <v>26.41</v>
      </c>
      <c r="Q1181" s="7" t="inlineStr">
        <is>
          <t>Sí</t>
        </is>
      </c>
      <c r="R1181" s="9">
        <f>IF(N1181="","",IF(Q1181="Sí",ROUND(N1181/1.18,2),N1181))</f>
        <v/>
      </c>
      <c r="S1181" s="7" t="inlineStr">
        <is>
          <t>2026-09-09</t>
        </is>
      </c>
      <c r="T1181" s="5" t="inlineStr">
        <is>
          <t>1 cotización de proveedores</t>
        </is>
      </c>
      <c r="AK1181" s="5" t="inlineStr">
        <is>
          <t>tipo: reduccion-bushing · material: PVC presión · medida: 1 1/2" x 1"</t>
        </is>
      </c>
    </row>
    <row r="1182">
      <c r="A1182" s="7" t="inlineStr">
        <is>
          <t>MAT-32-223</t>
        </is>
      </c>
      <c r="B1182" s="7" t="inlineStr">
        <is>
          <t>Materiales</t>
        </is>
      </c>
      <c r="C1182" s="7" t="inlineStr">
        <is>
          <t>Tubería y conexiones</t>
        </is>
      </c>
      <c r="D1182" s="5" t="inlineStr">
        <is>
          <t>Reducción bushing de PVC presión 1 1/2" x 3/4"</t>
        </is>
      </c>
      <c r="E1182" s="5" t="inlineStr">
        <is>
          <t>Pieza de conexión. El material manda el precio tanto como la medida</t>
        </is>
      </c>
      <c r="F1182" s="5" t="inlineStr">
        <is>
          <t>Material retirado en almacén</t>
        </is>
      </c>
      <c r="G1182" s="5" t="inlineStr">
        <is>
          <t>conexión, accesorio, fitting, codo, tee, niple, reducción</t>
        </is>
      </c>
      <c r="H1182" s="7" t="inlineStr">
        <is>
          <t>unidad</t>
        </is>
      </c>
      <c r="I1182" s="7" t="inlineStr">
        <is>
          <t>Instalaciones</t>
        </is>
      </c>
      <c r="J1182" s="7" t="inlineStr">
        <is>
          <t>estandar</t>
        </is>
      </c>
      <c r="K1182" s="7" t="inlineStr">
        <is>
          <t>importado</t>
        </is>
      </c>
      <c r="L1182" s="7" t="inlineStr">
        <is>
          <t>Verificado</t>
        </is>
      </c>
      <c r="M1182" s="8" t="n">
        <v>1</v>
      </c>
      <c r="N1182" s="9" t="n">
        <v>21.36</v>
      </c>
      <c r="O1182" s="9" t="n">
        <v>21.36</v>
      </c>
      <c r="P1182" s="9" t="n">
        <v>21.36</v>
      </c>
      <c r="Q1182" s="7" t="inlineStr">
        <is>
          <t>Sí</t>
        </is>
      </c>
      <c r="R1182" s="9">
        <f>IF(N1182="","",IF(Q1182="Sí",ROUND(N1182/1.18,2),N1182))</f>
        <v/>
      </c>
      <c r="S1182" s="7" t="inlineStr">
        <is>
          <t>2026-09-09</t>
        </is>
      </c>
      <c r="T1182" s="5" t="inlineStr">
        <is>
          <t>1 cotización de proveedores</t>
        </is>
      </c>
      <c r="AK1182" s="5" t="inlineStr">
        <is>
          <t>tipo: reduccion-bushing · material: PVC presión · medida: 1 1/2" x 3/4"</t>
        </is>
      </c>
    </row>
    <row r="1183">
      <c r="A1183" s="7" t="inlineStr">
        <is>
          <t>MAT-32-224</t>
        </is>
      </c>
      <c r="B1183" s="7" t="inlineStr">
        <is>
          <t>Materiales</t>
        </is>
      </c>
      <c r="C1183" s="7" t="inlineStr">
        <is>
          <t>Tubería y conexiones</t>
        </is>
      </c>
      <c r="D1183" s="5" t="inlineStr">
        <is>
          <t>Reducción bushing de PVC presión 1" x 1/2"</t>
        </is>
      </c>
      <c r="E1183" s="5" t="inlineStr">
        <is>
          <t>Pieza de conexión. El material manda el precio tanto como la medida</t>
        </is>
      </c>
      <c r="F1183" s="5" t="inlineStr">
        <is>
          <t>Material retirado en almacén</t>
        </is>
      </c>
      <c r="G1183" s="5" t="inlineStr">
        <is>
          <t>conexión, accesorio, fitting, codo, tee, niple, reducción</t>
        </is>
      </c>
      <c r="H1183" s="7" t="inlineStr">
        <is>
          <t>unidad</t>
        </is>
      </c>
      <c r="I1183" s="7" t="inlineStr">
        <is>
          <t>Instalaciones</t>
        </is>
      </c>
      <c r="J1183" s="7" t="inlineStr">
        <is>
          <t>estandar</t>
        </is>
      </c>
      <c r="K1183" s="7" t="inlineStr">
        <is>
          <t>importado</t>
        </is>
      </c>
      <c r="L1183" s="7" t="inlineStr">
        <is>
          <t>Verificado</t>
        </is>
      </c>
      <c r="M1183" s="8" t="n">
        <v>1</v>
      </c>
      <c r="N1183" s="9" t="n">
        <v>10.56</v>
      </c>
      <c r="O1183" s="9" t="n">
        <v>10.56</v>
      </c>
      <c r="P1183" s="9" t="n">
        <v>10.56</v>
      </c>
      <c r="Q1183" s="7" t="inlineStr">
        <is>
          <t>Sí</t>
        </is>
      </c>
      <c r="R1183" s="9">
        <f>IF(N1183="","",IF(Q1183="Sí",ROUND(N1183/1.18,2),N1183))</f>
        <v/>
      </c>
      <c r="S1183" s="7" t="inlineStr">
        <is>
          <t>2026-09-09</t>
        </is>
      </c>
      <c r="T1183" s="5" t="inlineStr">
        <is>
          <t>1 cotización de proveedores</t>
        </is>
      </c>
      <c r="AK1183" s="5" t="inlineStr">
        <is>
          <t>tipo: reduccion-bushing · material: PVC presión · medida: 1" x 1/2"</t>
        </is>
      </c>
    </row>
    <row r="1184">
      <c r="A1184" s="7" t="inlineStr">
        <is>
          <t>MAT-32-225</t>
        </is>
      </c>
      <c r="B1184" s="7" t="inlineStr">
        <is>
          <t>Materiales</t>
        </is>
      </c>
      <c r="C1184" s="7" t="inlineStr">
        <is>
          <t>Tubería y conexiones</t>
        </is>
      </c>
      <c r="D1184" s="5" t="inlineStr">
        <is>
          <t>Reducción bushing de PVC presión 1" x 3/4"</t>
        </is>
      </c>
      <c r="E1184" s="5" t="inlineStr">
        <is>
          <t>Pieza de conexión. El material manda el precio tanto como la medida</t>
        </is>
      </c>
      <c r="F1184" s="5" t="inlineStr">
        <is>
          <t>Material retirado en almacén</t>
        </is>
      </c>
      <c r="G1184" s="5" t="inlineStr">
        <is>
          <t>conexión, accesorio, fitting, codo, tee, niple, reducción</t>
        </is>
      </c>
      <c r="H1184" s="7" t="inlineStr">
        <is>
          <t>unidad</t>
        </is>
      </c>
      <c r="I1184" s="7" t="inlineStr">
        <is>
          <t>Instalaciones</t>
        </is>
      </c>
      <c r="J1184" s="7" t="inlineStr">
        <is>
          <t>estandar</t>
        </is>
      </c>
      <c r="K1184" s="7" t="inlineStr">
        <is>
          <t>importado</t>
        </is>
      </c>
      <c r="L1184" s="7" t="inlineStr">
        <is>
          <t>Verificado</t>
        </is>
      </c>
      <c r="M1184" s="8" t="n">
        <v>1</v>
      </c>
      <c r="N1184" s="9" t="n">
        <v>8.300000000000001</v>
      </c>
      <c r="O1184" s="9" t="n">
        <v>8.300000000000001</v>
      </c>
      <c r="P1184" s="9" t="n">
        <v>8.300000000000001</v>
      </c>
      <c r="Q1184" s="7" t="inlineStr">
        <is>
          <t>Sí</t>
        </is>
      </c>
      <c r="R1184" s="9">
        <f>IF(N1184="","",IF(Q1184="Sí",ROUND(N1184/1.18,2),N1184))</f>
        <v/>
      </c>
      <c r="S1184" s="7" t="inlineStr">
        <is>
          <t>2026-09-09</t>
        </is>
      </c>
      <c r="T1184" s="5" t="inlineStr">
        <is>
          <t>1 cotización de proveedores</t>
        </is>
      </c>
      <c r="AK1184" s="5" t="inlineStr">
        <is>
          <t>tipo: reduccion-bushing · material: PVC presión · medida: 1" x 3/4"</t>
        </is>
      </c>
    </row>
    <row r="1185">
      <c r="A1185" s="7" t="inlineStr">
        <is>
          <t>MAT-32-226</t>
        </is>
      </c>
      <c r="B1185" s="7" t="inlineStr">
        <is>
          <t>Materiales</t>
        </is>
      </c>
      <c r="C1185" s="7" t="inlineStr">
        <is>
          <t>Tubería y conexiones</t>
        </is>
      </c>
      <c r="D1185" s="5" t="inlineStr">
        <is>
          <t>Reducción bushing de PVC presión 2" x 1 1/2"</t>
        </is>
      </c>
      <c r="E1185" s="5" t="inlineStr">
        <is>
          <t>Pieza de conexión. El material manda el precio tanto como la medida</t>
        </is>
      </c>
      <c r="F1185" s="5" t="inlineStr">
        <is>
          <t>Material retirado en almacén</t>
        </is>
      </c>
      <c r="G1185" s="5" t="inlineStr">
        <is>
          <t>conexión, accesorio, fitting, codo, tee, niple, reducción</t>
        </is>
      </c>
      <c r="H1185" s="7" t="inlineStr">
        <is>
          <t>unidad</t>
        </is>
      </c>
      <c r="I1185" s="7" t="inlineStr">
        <is>
          <t>Instalaciones</t>
        </is>
      </c>
      <c r="J1185" s="7" t="inlineStr">
        <is>
          <t>estandar</t>
        </is>
      </c>
      <c r="K1185" s="7" t="inlineStr">
        <is>
          <t>importado</t>
        </is>
      </c>
      <c r="L1185" s="7" t="inlineStr">
        <is>
          <t>Verificado</t>
        </is>
      </c>
      <c r="M1185" s="8" t="n">
        <v>1</v>
      </c>
      <c r="N1185" s="9" t="n">
        <v>22.93</v>
      </c>
      <c r="O1185" s="9" t="n">
        <v>22.93</v>
      </c>
      <c r="P1185" s="9" t="n">
        <v>22.93</v>
      </c>
      <c r="Q1185" s="7" t="inlineStr">
        <is>
          <t>Sí</t>
        </is>
      </c>
      <c r="R1185" s="9">
        <f>IF(N1185="","",IF(Q1185="Sí",ROUND(N1185/1.18,2),N1185))</f>
        <v/>
      </c>
      <c r="S1185" s="7" t="inlineStr">
        <is>
          <t>2026-09-09</t>
        </is>
      </c>
      <c r="T1185" s="5" t="inlineStr">
        <is>
          <t>1 cotización de proveedores</t>
        </is>
      </c>
      <c r="AK1185" s="5" t="inlineStr">
        <is>
          <t>tipo: reduccion-bushing · material: PVC presión · medida: 2" x 1 1/2"</t>
        </is>
      </c>
    </row>
    <row r="1186">
      <c r="A1186" s="7" t="inlineStr">
        <is>
          <t>MAT-32-227</t>
        </is>
      </c>
      <c r="B1186" s="7" t="inlineStr">
        <is>
          <t>Materiales</t>
        </is>
      </c>
      <c r="C1186" s="7" t="inlineStr">
        <is>
          <t>Tubería y conexiones</t>
        </is>
      </c>
      <c r="D1186" s="5" t="inlineStr">
        <is>
          <t>Reducción bushing de PVC presión 2" x 1/2"</t>
        </is>
      </c>
      <c r="E1186" s="5" t="inlineStr">
        <is>
          <t>Pieza de conexión. El material manda el precio tanto como la medida</t>
        </is>
      </c>
      <c r="F1186" s="5" t="inlineStr">
        <is>
          <t>Material retirado en almacén</t>
        </is>
      </c>
      <c r="G1186" s="5" t="inlineStr">
        <is>
          <t>conexión, accesorio, fitting, codo, tee, niple, reducción</t>
        </is>
      </c>
      <c r="H1186" s="7" t="inlineStr">
        <is>
          <t>unidad</t>
        </is>
      </c>
      <c r="I1186" s="7" t="inlineStr">
        <is>
          <t>Instalaciones</t>
        </is>
      </c>
      <c r="J1186" s="7" t="inlineStr">
        <is>
          <t>estandar</t>
        </is>
      </c>
      <c r="K1186" s="7" t="inlineStr">
        <is>
          <t>importado</t>
        </is>
      </c>
      <c r="L1186" s="7" t="inlineStr">
        <is>
          <t>Verificado</t>
        </is>
      </c>
      <c r="M1186" s="8" t="n">
        <v>1</v>
      </c>
      <c r="N1186" s="9" t="n">
        <v>30.85</v>
      </c>
      <c r="O1186" s="9" t="n">
        <v>30.85</v>
      </c>
      <c r="P1186" s="9" t="n">
        <v>30.85</v>
      </c>
      <c r="Q1186" s="7" t="inlineStr">
        <is>
          <t>Sí</t>
        </is>
      </c>
      <c r="R1186" s="9">
        <f>IF(N1186="","",IF(Q1186="Sí",ROUND(N1186/1.18,2),N1186))</f>
        <v/>
      </c>
      <c r="S1186" s="7" t="inlineStr">
        <is>
          <t>2026-09-09</t>
        </is>
      </c>
      <c r="T1186" s="5" t="inlineStr">
        <is>
          <t>1 cotización de proveedores</t>
        </is>
      </c>
      <c r="AK1186" s="5" t="inlineStr">
        <is>
          <t>tipo: reduccion-bushing · material: PVC presión · medida: 2" x 1/2"</t>
        </is>
      </c>
    </row>
    <row r="1187">
      <c r="A1187" s="7" t="inlineStr">
        <is>
          <t>MAT-32-228</t>
        </is>
      </c>
      <c r="B1187" s="7" t="inlineStr">
        <is>
          <t>Materiales</t>
        </is>
      </c>
      <c r="C1187" s="7" t="inlineStr">
        <is>
          <t>Tubería y conexiones</t>
        </is>
      </c>
      <c r="D1187" s="5" t="inlineStr">
        <is>
          <t>Reducción bushing de PVC presión 2" x 1"</t>
        </is>
      </c>
      <c r="E1187" s="5" t="inlineStr">
        <is>
          <t>Pieza de conexión. El material manda el precio tanto como la medida</t>
        </is>
      </c>
      <c r="F1187" s="5" t="inlineStr">
        <is>
          <t>Material retirado en almacén</t>
        </is>
      </c>
      <c r="G1187" s="5" t="inlineStr">
        <is>
          <t>conexión, accesorio, fitting, codo, tee, niple, reducción</t>
        </is>
      </c>
      <c r="H1187" s="7" t="inlineStr">
        <is>
          <t>unidad</t>
        </is>
      </c>
      <c r="I1187" s="7" t="inlineStr">
        <is>
          <t>Instalaciones</t>
        </is>
      </c>
      <c r="J1187" s="7" t="inlineStr">
        <is>
          <t>estandar</t>
        </is>
      </c>
      <c r="K1187" s="7" t="inlineStr">
        <is>
          <t>importado</t>
        </is>
      </c>
      <c r="L1187" s="7" t="inlineStr">
        <is>
          <t>Verificado</t>
        </is>
      </c>
      <c r="M1187" s="8" t="n">
        <v>1</v>
      </c>
      <c r="N1187" s="9" t="n">
        <v>33.22</v>
      </c>
      <c r="O1187" s="9" t="n">
        <v>33.22</v>
      </c>
      <c r="P1187" s="9" t="n">
        <v>33.22</v>
      </c>
      <c r="Q1187" s="7" t="inlineStr">
        <is>
          <t>Sí</t>
        </is>
      </c>
      <c r="R1187" s="9">
        <f>IF(N1187="","",IF(Q1187="Sí",ROUND(N1187/1.18,2),N1187))</f>
        <v/>
      </c>
      <c r="S1187" s="7" t="inlineStr">
        <is>
          <t>2026-09-09</t>
        </is>
      </c>
      <c r="T1187" s="5" t="inlineStr">
        <is>
          <t>1 cotización de proveedores</t>
        </is>
      </c>
      <c r="AK1187" s="5" t="inlineStr">
        <is>
          <t>tipo: reduccion-bushing · material: PVC presión · medida: 2" x 1"</t>
        </is>
      </c>
    </row>
    <row r="1188">
      <c r="A1188" s="7" t="inlineStr">
        <is>
          <t>MAT-32-229</t>
        </is>
      </c>
      <c r="B1188" s="7" t="inlineStr">
        <is>
          <t>Materiales</t>
        </is>
      </c>
      <c r="C1188" s="7" t="inlineStr">
        <is>
          <t>Tubería y conexiones</t>
        </is>
      </c>
      <c r="D1188" s="5" t="inlineStr">
        <is>
          <t>Reducción bushing de PVC presión 2" x 3/4"</t>
        </is>
      </c>
      <c r="E1188" s="5" t="inlineStr">
        <is>
          <t>Pieza de conexión. El material manda el precio tanto como la medida</t>
        </is>
      </c>
      <c r="F1188" s="5" t="inlineStr">
        <is>
          <t>Material retirado en almacén</t>
        </is>
      </c>
      <c r="G1188" s="5" t="inlineStr">
        <is>
          <t>conexión, accesorio, fitting, codo, tee, niple, reducción</t>
        </is>
      </c>
      <c r="H1188" s="7" t="inlineStr">
        <is>
          <t>unidad</t>
        </is>
      </c>
      <c r="I1188" s="7" t="inlineStr">
        <is>
          <t>Instalaciones</t>
        </is>
      </c>
      <c r="J1188" s="7" t="inlineStr">
        <is>
          <t>estandar</t>
        </is>
      </c>
      <c r="K1188" s="7" t="inlineStr">
        <is>
          <t>importado</t>
        </is>
      </c>
      <c r="L1188" s="7" t="inlineStr">
        <is>
          <t>Verificado</t>
        </is>
      </c>
      <c r="M1188" s="8" t="n">
        <v>1</v>
      </c>
      <c r="N1188" s="9" t="n">
        <v>40.34</v>
      </c>
      <c r="O1188" s="9" t="n">
        <v>40.34</v>
      </c>
      <c r="P1188" s="9" t="n">
        <v>40.34</v>
      </c>
      <c r="Q1188" s="7" t="inlineStr">
        <is>
          <t>Sí</t>
        </is>
      </c>
      <c r="R1188" s="9">
        <f>IF(N1188="","",IF(Q1188="Sí",ROUND(N1188/1.18,2),N1188))</f>
        <v/>
      </c>
      <c r="S1188" s="7" t="inlineStr">
        <is>
          <t>2026-09-09</t>
        </is>
      </c>
      <c r="T1188" s="5" t="inlineStr">
        <is>
          <t>1 cotización de proveedores</t>
        </is>
      </c>
      <c r="AK1188" s="5" t="inlineStr">
        <is>
          <t>tipo: reduccion-bushing · material: PVC presión · medida: 2" x 3/4"</t>
        </is>
      </c>
    </row>
    <row r="1189">
      <c r="A1189" s="7" t="inlineStr">
        <is>
          <t>MAT-32-230</t>
        </is>
      </c>
      <c r="B1189" s="7" t="inlineStr">
        <is>
          <t>Materiales</t>
        </is>
      </c>
      <c r="C1189" s="7" t="inlineStr">
        <is>
          <t>Tubería y conexiones</t>
        </is>
      </c>
      <c r="D1189" s="5" t="inlineStr">
        <is>
          <t>Reducción bushing de PVC presión 3/4" x 1/2"</t>
        </is>
      </c>
      <c r="E1189" s="5" t="inlineStr">
        <is>
          <t>Pieza de conexión. El material manda el precio tanto como la medida</t>
        </is>
      </c>
      <c r="F1189" s="5" t="inlineStr">
        <is>
          <t>Material retirado en almacén</t>
        </is>
      </c>
      <c r="G1189" s="5" t="inlineStr">
        <is>
          <t>conexión, accesorio, fitting, codo, tee, niple, reducción</t>
        </is>
      </c>
      <c r="H1189" s="7" t="inlineStr">
        <is>
          <t>unidad</t>
        </is>
      </c>
      <c r="I1189" s="7" t="inlineStr">
        <is>
          <t>Instalaciones</t>
        </is>
      </c>
      <c r="J1189" s="7" t="inlineStr">
        <is>
          <t>estandar</t>
        </is>
      </c>
      <c r="K1189" s="7" t="inlineStr">
        <is>
          <t>importado</t>
        </is>
      </c>
      <c r="L1189" s="7" t="inlineStr">
        <is>
          <t>Verificado</t>
        </is>
      </c>
      <c r="M1189" s="8" t="n">
        <v>1</v>
      </c>
      <c r="N1189" s="9" t="n">
        <v>4.96</v>
      </c>
      <c r="O1189" s="9" t="n">
        <v>4.96</v>
      </c>
      <c r="P1189" s="9" t="n">
        <v>4.96</v>
      </c>
      <c r="Q1189" s="7" t="inlineStr">
        <is>
          <t>Sí</t>
        </is>
      </c>
      <c r="R1189" s="9">
        <f>IF(N1189="","",IF(Q1189="Sí",ROUND(N1189/1.18,2),N1189))</f>
        <v/>
      </c>
      <c r="S1189" s="7" t="inlineStr">
        <is>
          <t>2026-09-09</t>
        </is>
      </c>
      <c r="T1189" s="5" t="inlineStr">
        <is>
          <t>1 cotización de proveedores</t>
        </is>
      </c>
      <c r="AK1189" s="5" t="inlineStr">
        <is>
          <t>tipo: reduccion-bushing · material: PVC presión · medida: 3/4" x 1/2"</t>
        </is>
      </c>
    </row>
    <row r="1190">
      <c r="A1190" s="7" t="inlineStr">
        <is>
          <t>MAT-32-231</t>
        </is>
      </c>
      <c r="B1190" s="7" t="inlineStr">
        <is>
          <t>Materiales</t>
        </is>
      </c>
      <c r="C1190" s="7" t="inlineStr">
        <is>
          <t>Tubería y conexiones</t>
        </is>
      </c>
      <c r="D1190" s="5" t="inlineStr">
        <is>
          <t>Reducción de HG 1 1/2" x 1"</t>
        </is>
      </c>
      <c r="E1190" s="5" t="inlineStr">
        <is>
          <t>Pieza de conexión. El material manda el precio tanto como la medida</t>
        </is>
      </c>
      <c r="F1190" s="5" t="inlineStr">
        <is>
          <t>Material retirado en almacén</t>
        </is>
      </c>
      <c r="G1190" s="5" t="inlineStr">
        <is>
          <t>conexión, accesorio, fitting, codo, tee, niple, reducción</t>
        </is>
      </c>
      <c r="H1190" s="7" t="inlineStr">
        <is>
          <t>unidad</t>
        </is>
      </c>
      <c r="I1190" s="7" t="inlineStr">
        <is>
          <t>Instalaciones</t>
        </is>
      </c>
      <c r="J1190" s="7" t="inlineStr">
        <is>
          <t>estandar</t>
        </is>
      </c>
      <c r="K1190" s="7" t="inlineStr">
        <is>
          <t>importado</t>
        </is>
      </c>
      <c r="L1190" s="7" t="inlineStr">
        <is>
          <t>Verificado</t>
        </is>
      </c>
      <c r="M1190" s="8" t="n">
        <v>1</v>
      </c>
      <c r="N1190" s="9" t="n">
        <v>237</v>
      </c>
      <c r="O1190" s="9" t="n">
        <v>237</v>
      </c>
      <c r="P1190" s="9" t="n">
        <v>237</v>
      </c>
      <c r="Q1190" s="7" t="inlineStr">
        <is>
          <t>Sí</t>
        </is>
      </c>
      <c r="R1190" s="9">
        <f>IF(N1190="","",IF(Q1190="Sí",ROUND(N1190/1.18,2),N1190))</f>
        <v/>
      </c>
      <c r="S1190" s="7" t="inlineStr">
        <is>
          <t>2026-09-09</t>
        </is>
      </c>
      <c r="T1190" s="5" t="inlineStr">
        <is>
          <t>1 cotización de proveedores</t>
        </is>
      </c>
      <c r="AK1190" s="5" t="inlineStr">
        <is>
          <t>tipo: reduccion · material: HG · medida: 1 1/2" x 1"</t>
        </is>
      </c>
    </row>
    <row r="1191">
      <c r="A1191" s="7" t="inlineStr">
        <is>
          <t>MAT-32-232</t>
        </is>
      </c>
      <c r="B1191" s="7" t="inlineStr">
        <is>
          <t>Materiales</t>
        </is>
      </c>
      <c r="C1191" s="7" t="inlineStr">
        <is>
          <t>Tubería y conexiones</t>
        </is>
      </c>
      <c r="D1191" s="5" t="inlineStr">
        <is>
          <t>Reducción de HG 1/2" x 3/8"</t>
        </is>
      </c>
      <c r="E1191" s="5" t="inlineStr">
        <is>
          <t>Pieza de conexión. El material manda el precio tanto como la medida</t>
        </is>
      </c>
      <c r="F1191" s="5" t="inlineStr">
        <is>
          <t>Material retirado en almacén</t>
        </is>
      </c>
      <c r="G1191" s="5" t="inlineStr">
        <is>
          <t>conexión, accesorio, fitting, codo, tee, niple, reducción</t>
        </is>
      </c>
      <c r="H1191" s="7" t="inlineStr">
        <is>
          <t>unidad</t>
        </is>
      </c>
      <c r="I1191" s="7" t="inlineStr">
        <is>
          <t>Instalaciones</t>
        </is>
      </c>
      <c r="J1191" s="7" t="inlineStr">
        <is>
          <t>estandar</t>
        </is>
      </c>
      <c r="K1191" s="7" t="inlineStr">
        <is>
          <t>importado</t>
        </is>
      </c>
      <c r="L1191" s="7" t="inlineStr">
        <is>
          <t>Verificado</t>
        </is>
      </c>
      <c r="M1191" s="8" t="n">
        <v>1</v>
      </c>
      <c r="N1191" s="9" t="n">
        <v>70</v>
      </c>
      <c r="O1191" s="9" t="n">
        <v>70</v>
      </c>
      <c r="P1191" s="9" t="n">
        <v>70</v>
      </c>
      <c r="Q1191" s="7" t="inlineStr">
        <is>
          <t>Sí</t>
        </is>
      </c>
      <c r="R1191" s="9">
        <f>IF(N1191="","",IF(Q1191="Sí",ROUND(N1191/1.18,2),N1191))</f>
        <v/>
      </c>
      <c r="S1191" s="7" t="inlineStr">
        <is>
          <t>2026-09-09</t>
        </is>
      </c>
      <c r="T1191" s="5" t="inlineStr">
        <is>
          <t>1 cotización de proveedores</t>
        </is>
      </c>
      <c r="AK1191" s="5" t="inlineStr">
        <is>
          <t>tipo: reduccion · material: HG · medida: 1/2" x 3/8"</t>
        </is>
      </c>
    </row>
    <row r="1192">
      <c r="A1192" s="7" t="inlineStr">
        <is>
          <t>MAT-32-233</t>
        </is>
      </c>
      <c r="B1192" s="7" t="inlineStr">
        <is>
          <t>Materiales</t>
        </is>
      </c>
      <c r="C1192" s="7" t="inlineStr">
        <is>
          <t>Tubería y conexiones</t>
        </is>
      </c>
      <c r="D1192" s="5" t="inlineStr">
        <is>
          <t>Reducción de HG 1" x 1/2"</t>
        </is>
      </c>
      <c r="E1192" s="5" t="inlineStr">
        <is>
          <t>Pieza de conexión. El material manda el precio tanto como la medida</t>
        </is>
      </c>
      <c r="F1192" s="5" t="inlineStr">
        <is>
          <t>Material retirado en almacén</t>
        </is>
      </c>
      <c r="G1192" s="5" t="inlineStr">
        <is>
          <t>conexión, accesorio, fitting, codo, tee, niple, reducción</t>
        </is>
      </c>
      <c r="H1192" s="7" t="inlineStr">
        <is>
          <t>unidad</t>
        </is>
      </c>
      <c r="I1192" s="7" t="inlineStr">
        <is>
          <t>Instalaciones</t>
        </is>
      </c>
      <c r="J1192" s="7" t="inlineStr">
        <is>
          <t>estandar</t>
        </is>
      </c>
      <c r="K1192" s="7" t="inlineStr">
        <is>
          <t>importado</t>
        </is>
      </c>
      <c r="L1192" s="7" t="inlineStr">
        <is>
          <t>Verificado</t>
        </is>
      </c>
      <c r="M1192" s="8" t="n">
        <v>1</v>
      </c>
      <c r="N1192" s="9" t="n">
        <v>95</v>
      </c>
      <c r="O1192" s="9" t="n">
        <v>95</v>
      </c>
      <c r="P1192" s="9" t="n">
        <v>95</v>
      </c>
      <c r="Q1192" s="7" t="inlineStr">
        <is>
          <t>Sí</t>
        </is>
      </c>
      <c r="R1192" s="9">
        <f>IF(N1192="","",IF(Q1192="Sí",ROUND(N1192/1.18,2),N1192))</f>
        <v/>
      </c>
      <c r="S1192" s="7" t="inlineStr">
        <is>
          <t>2026-09-09</t>
        </is>
      </c>
      <c r="T1192" s="5" t="inlineStr">
        <is>
          <t>1 cotización de proveedores</t>
        </is>
      </c>
      <c r="AK1192" s="5" t="inlineStr">
        <is>
          <t>tipo: reduccion · material: HG · medida: 1" x 1/2"</t>
        </is>
      </c>
    </row>
    <row r="1193">
      <c r="A1193" s="7" t="inlineStr">
        <is>
          <t>MAT-32-234</t>
        </is>
      </c>
      <c r="B1193" s="7" t="inlineStr">
        <is>
          <t>Materiales</t>
        </is>
      </c>
      <c r="C1193" s="7" t="inlineStr">
        <is>
          <t>Tubería y conexiones</t>
        </is>
      </c>
      <c r="D1193" s="5" t="inlineStr">
        <is>
          <t>Reducción de HG 1" x 3/4"</t>
        </is>
      </c>
      <c r="E1193" s="5" t="inlineStr">
        <is>
          <t>Pieza de conexión. El material manda el precio tanto como la medida</t>
        </is>
      </c>
      <c r="F1193" s="5" t="inlineStr">
        <is>
          <t>Material retirado en almacén</t>
        </is>
      </c>
      <c r="G1193" s="5" t="inlineStr">
        <is>
          <t>conexión, accesorio, fitting, codo, tee, niple, reducción</t>
        </is>
      </c>
      <c r="H1193" s="7" t="inlineStr">
        <is>
          <t>unidad</t>
        </is>
      </c>
      <c r="I1193" s="7" t="inlineStr">
        <is>
          <t>Instalaciones</t>
        </is>
      </c>
      <c r="J1193" s="7" t="inlineStr">
        <is>
          <t>estandar</t>
        </is>
      </c>
      <c r="K1193" s="7" t="inlineStr">
        <is>
          <t>importado</t>
        </is>
      </c>
      <c r="L1193" s="7" t="inlineStr">
        <is>
          <t>Verificado</t>
        </is>
      </c>
      <c r="M1193" s="8" t="n">
        <v>1</v>
      </c>
      <c r="N1193" s="9" t="n">
        <v>101</v>
      </c>
      <c r="O1193" s="9" t="n">
        <v>101</v>
      </c>
      <c r="P1193" s="9" t="n">
        <v>101</v>
      </c>
      <c r="Q1193" s="7" t="inlineStr">
        <is>
          <t>Sí</t>
        </is>
      </c>
      <c r="R1193" s="9">
        <f>IF(N1193="","",IF(Q1193="Sí",ROUND(N1193/1.18,2),N1193))</f>
        <v/>
      </c>
      <c r="S1193" s="7" t="inlineStr">
        <is>
          <t>2026-09-09</t>
        </is>
      </c>
      <c r="T1193" s="5" t="inlineStr">
        <is>
          <t>1 cotización de proveedores</t>
        </is>
      </c>
      <c r="AK1193" s="5" t="inlineStr">
        <is>
          <t>tipo: reduccion · material: HG · medida: 1" x 3/4"</t>
        </is>
      </c>
    </row>
    <row r="1194">
      <c r="A1194" s="7" t="inlineStr">
        <is>
          <t>MAT-32-235</t>
        </is>
      </c>
      <c r="B1194" s="7" t="inlineStr">
        <is>
          <t>Materiales</t>
        </is>
      </c>
      <c r="C1194" s="7" t="inlineStr">
        <is>
          <t>Tubería y conexiones</t>
        </is>
      </c>
      <c r="D1194" s="5" t="inlineStr">
        <is>
          <t>Reducción de PPR 25 mm x 20 mm</t>
        </is>
      </c>
      <c r="E1194" s="5" t="inlineStr">
        <is>
          <t>Pieza de conexión. El material manda el precio tanto como la medida</t>
        </is>
      </c>
      <c r="F1194" s="5" t="inlineStr">
        <is>
          <t>Material retirado en almacén</t>
        </is>
      </c>
      <c r="G1194" s="5" t="inlineStr">
        <is>
          <t>conexión, accesorio, fitting, codo, tee, niple, reducción</t>
        </is>
      </c>
      <c r="H1194" s="7" t="inlineStr">
        <is>
          <t>unidad</t>
        </is>
      </c>
      <c r="I1194" s="7" t="inlineStr">
        <is>
          <t>Instalaciones</t>
        </is>
      </c>
      <c r="J1194" s="7" t="inlineStr">
        <is>
          <t>estandar</t>
        </is>
      </c>
      <c r="K1194" s="7" t="inlineStr">
        <is>
          <t>importado</t>
        </is>
      </c>
      <c r="L1194" s="7" t="inlineStr">
        <is>
          <t>Verificado</t>
        </is>
      </c>
      <c r="M1194" s="8" t="n">
        <v>1</v>
      </c>
      <c r="N1194" s="9" t="n">
        <v>53</v>
      </c>
      <c r="O1194" s="9" t="n">
        <v>53</v>
      </c>
      <c r="P1194" s="9" t="n">
        <v>53</v>
      </c>
      <c r="Q1194" s="7" t="inlineStr">
        <is>
          <t>Sí</t>
        </is>
      </c>
      <c r="R1194" s="9">
        <f>IF(N1194="","",IF(Q1194="Sí",ROUND(N1194/1.18,2),N1194))</f>
        <v/>
      </c>
      <c r="S1194" s="7" t="inlineStr">
        <is>
          <t>2026-09-09</t>
        </is>
      </c>
      <c r="T1194" s="5" t="inlineStr">
        <is>
          <t>1 cotización de proveedores</t>
        </is>
      </c>
      <c r="AK1194" s="5" t="inlineStr">
        <is>
          <t>tipo: reduccion · material: PPR · medida: 25 mm x 20 mm</t>
        </is>
      </c>
    </row>
    <row r="1195">
      <c r="A1195" s="7" t="inlineStr">
        <is>
          <t>MAT-32-236</t>
        </is>
      </c>
      <c r="B1195" s="7" t="inlineStr">
        <is>
          <t>Materiales</t>
        </is>
      </c>
      <c r="C1195" s="7" t="inlineStr">
        <is>
          <t>Tubería y conexiones</t>
        </is>
      </c>
      <c r="D1195" s="5" t="inlineStr">
        <is>
          <t>Reducción de PVC 1 1/2" x 1/2"</t>
        </is>
      </c>
      <c r="E1195" s="5" t="inlineStr">
        <is>
          <t>Pieza de conexión. El material manda el precio tanto como la medida</t>
        </is>
      </c>
      <c r="F1195" s="5" t="inlineStr">
        <is>
          <t>Material retirado en almacén</t>
        </is>
      </c>
      <c r="G1195" s="5" t="inlineStr">
        <is>
          <t>conexión, accesorio, fitting, codo, tee, niple, reducción</t>
        </is>
      </c>
      <c r="H1195" s="7" t="inlineStr">
        <is>
          <t>unidad</t>
        </is>
      </c>
      <c r="I1195" s="7" t="inlineStr">
        <is>
          <t>Instalaciones</t>
        </is>
      </c>
      <c r="J1195" s="7" t="inlineStr">
        <is>
          <t>estandar</t>
        </is>
      </c>
      <c r="K1195" s="7" t="inlineStr">
        <is>
          <t>importado</t>
        </is>
      </c>
      <c r="L1195" s="7" t="inlineStr">
        <is>
          <t>Verificado</t>
        </is>
      </c>
      <c r="M1195" s="8" t="n">
        <v>1</v>
      </c>
      <c r="N1195" s="9" t="n">
        <v>63</v>
      </c>
      <c r="O1195" s="9" t="n">
        <v>63</v>
      </c>
      <c r="P1195" s="9" t="n">
        <v>63</v>
      </c>
      <c r="Q1195" s="7" t="inlineStr">
        <is>
          <t>Sí</t>
        </is>
      </c>
      <c r="R1195" s="9">
        <f>IF(N1195="","",IF(Q1195="Sí",ROUND(N1195/1.18,2),N1195))</f>
        <v/>
      </c>
      <c r="S1195" s="7" t="inlineStr">
        <is>
          <t>2026-09-09</t>
        </is>
      </c>
      <c r="T1195" s="5" t="inlineStr">
        <is>
          <t>1 cotización de proveedores</t>
        </is>
      </c>
      <c r="AK1195" s="5" t="inlineStr">
        <is>
          <t>tipo: reduccion · material: PVC · medida: 1 1/2" x 1/2"</t>
        </is>
      </c>
    </row>
    <row r="1196">
      <c r="A1196" s="7" t="inlineStr">
        <is>
          <t>MAT-32-237</t>
        </is>
      </c>
      <c r="B1196" s="7" t="inlineStr">
        <is>
          <t>Materiales</t>
        </is>
      </c>
      <c r="C1196" s="7" t="inlineStr">
        <is>
          <t>Tubería y conexiones</t>
        </is>
      </c>
      <c r="D1196" s="5" t="inlineStr">
        <is>
          <t>Reducción de PVC 1 1/2" x 1"</t>
        </is>
      </c>
      <c r="E1196" s="5" t="inlineStr">
        <is>
          <t>Pieza de conexión. El material manda el precio tanto como la medida</t>
        </is>
      </c>
      <c r="F1196" s="5" t="inlineStr">
        <is>
          <t>Material retirado en almacén</t>
        </is>
      </c>
      <c r="G1196" s="5" t="inlineStr">
        <is>
          <t>conexión, accesorio, fitting, codo, tee, niple, reducción</t>
        </is>
      </c>
      <c r="H1196" s="7" t="inlineStr">
        <is>
          <t>unidad</t>
        </is>
      </c>
      <c r="I1196" s="7" t="inlineStr">
        <is>
          <t>Instalaciones</t>
        </is>
      </c>
      <c r="J1196" s="7" t="inlineStr">
        <is>
          <t>estandar</t>
        </is>
      </c>
      <c r="K1196" s="7" t="inlineStr">
        <is>
          <t>importado</t>
        </is>
      </c>
      <c r="L1196" s="7" t="inlineStr">
        <is>
          <t>Verificado</t>
        </is>
      </c>
      <c r="M1196" s="8" t="n">
        <v>1</v>
      </c>
      <c r="N1196" s="9" t="n">
        <v>111</v>
      </c>
      <c r="O1196" s="9" t="n">
        <v>111</v>
      </c>
      <c r="P1196" s="9" t="n">
        <v>111</v>
      </c>
      <c r="Q1196" s="7" t="inlineStr">
        <is>
          <t>Sí</t>
        </is>
      </c>
      <c r="R1196" s="9">
        <f>IF(N1196="","",IF(Q1196="Sí",ROUND(N1196/1.18,2),N1196))</f>
        <v/>
      </c>
      <c r="S1196" s="7" t="inlineStr">
        <is>
          <t>2026-09-09</t>
        </is>
      </c>
      <c r="T1196" s="5" t="inlineStr">
        <is>
          <t>1 cotización de proveedores</t>
        </is>
      </c>
      <c r="AK1196" s="5" t="inlineStr">
        <is>
          <t>tipo: reduccion · material: PVC · medida: 1 1/2" x 1"</t>
        </is>
      </c>
    </row>
    <row r="1197">
      <c r="A1197" s="7" t="inlineStr">
        <is>
          <t>MAT-32-238</t>
        </is>
      </c>
      <c r="B1197" s="7" t="inlineStr">
        <is>
          <t>Materiales</t>
        </is>
      </c>
      <c r="C1197" s="7" t="inlineStr">
        <is>
          <t>Tubería y conexiones</t>
        </is>
      </c>
      <c r="D1197" s="5" t="inlineStr">
        <is>
          <t>Reducción de PVC 1 1/2" x 3/4"</t>
        </is>
      </c>
      <c r="E1197" s="5" t="inlineStr">
        <is>
          <t>Pieza de conexión. El material manda el precio tanto como la medida</t>
        </is>
      </c>
      <c r="F1197" s="5" t="inlineStr">
        <is>
          <t>Material retirado en almacén</t>
        </is>
      </c>
      <c r="G1197" s="5" t="inlineStr">
        <is>
          <t>conexión, accesorio, fitting, codo, tee, niple, reducción</t>
        </is>
      </c>
      <c r="H1197" s="7" t="inlineStr">
        <is>
          <t>unidad</t>
        </is>
      </c>
      <c r="I1197" s="7" t="inlineStr">
        <is>
          <t>Instalaciones</t>
        </is>
      </c>
      <c r="J1197" s="7" t="inlineStr">
        <is>
          <t>estandar</t>
        </is>
      </c>
      <c r="K1197" s="7" t="inlineStr">
        <is>
          <t>importado</t>
        </is>
      </c>
      <c r="L1197" s="7" t="inlineStr">
        <is>
          <t>Verificado</t>
        </is>
      </c>
      <c r="M1197" s="8" t="n">
        <v>1</v>
      </c>
      <c r="N1197" s="9" t="n">
        <v>85</v>
      </c>
      <c r="O1197" s="9" t="n">
        <v>85</v>
      </c>
      <c r="P1197" s="9" t="n">
        <v>85</v>
      </c>
      <c r="Q1197" s="7" t="inlineStr">
        <is>
          <t>Sí</t>
        </is>
      </c>
      <c r="R1197" s="9">
        <f>IF(N1197="","",IF(Q1197="Sí",ROUND(N1197/1.18,2),N1197))</f>
        <v/>
      </c>
      <c r="S1197" s="7" t="inlineStr">
        <is>
          <t>2026-09-09</t>
        </is>
      </c>
      <c r="T1197" s="5" t="inlineStr">
        <is>
          <t>1 cotización de proveedores</t>
        </is>
      </c>
      <c r="AK1197" s="5" t="inlineStr">
        <is>
          <t>tipo: reduccion · material: PVC · medida: 1 1/2" x 3/4"</t>
        </is>
      </c>
    </row>
    <row r="1198">
      <c r="A1198" s="7" t="inlineStr">
        <is>
          <t>MAT-32-239</t>
        </is>
      </c>
      <c r="B1198" s="7" t="inlineStr">
        <is>
          <t>Materiales</t>
        </is>
      </c>
      <c r="C1198" s="7" t="inlineStr">
        <is>
          <t>Tubería y conexiones</t>
        </is>
      </c>
      <c r="D1198" s="5" t="inlineStr">
        <is>
          <t>Reducción de PVC 2" x 1 1/2"</t>
        </is>
      </c>
      <c r="E1198" s="5" t="inlineStr">
        <is>
          <t>Pieza de conexión. El material manda el precio tanto como la medida</t>
        </is>
      </c>
      <c r="F1198" s="5" t="inlineStr">
        <is>
          <t>Material retirado en almacén</t>
        </is>
      </c>
      <c r="G1198" s="5" t="inlineStr">
        <is>
          <t>conexión, accesorio, fitting, codo, tee, niple, reducción</t>
        </is>
      </c>
      <c r="H1198" s="7" t="inlineStr">
        <is>
          <t>unidad</t>
        </is>
      </c>
      <c r="I1198" s="7" t="inlineStr">
        <is>
          <t>Instalaciones</t>
        </is>
      </c>
      <c r="J1198" s="7" t="inlineStr">
        <is>
          <t>estandar</t>
        </is>
      </c>
      <c r="K1198" s="7" t="inlineStr">
        <is>
          <t>importado</t>
        </is>
      </c>
      <c r="L1198" s="7" t="inlineStr">
        <is>
          <t>Verificado</t>
        </is>
      </c>
      <c r="M1198" s="8" t="n">
        <v>1</v>
      </c>
      <c r="N1198" s="9" t="n">
        <v>234</v>
      </c>
      <c r="O1198" s="9" t="n">
        <v>234</v>
      </c>
      <c r="P1198" s="9" t="n">
        <v>234</v>
      </c>
      <c r="Q1198" s="7" t="inlineStr">
        <is>
          <t>Sí</t>
        </is>
      </c>
      <c r="R1198" s="9">
        <f>IF(N1198="","",IF(Q1198="Sí",ROUND(N1198/1.18,2),N1198))</f>
        <v/>
      </c>
      <c r="S1198" s="7" t="inlineStr">
        <is>
          <t>2026-09-09</t>
        </is>
      </c>
      <c r="T1198" s="5" t="inlineStr">
        <is>
          <t>1 cotización de proveedores</t>
        </is>
      </c>
      <c r="AK1198" s="5" t="inlineStr">
        <is>
          <t>tipo: reduccion · material: PVC · medida: 2" x 1 1/2"</t>
        </is>
      </c>
    </row>
    <row r="1199">
      <c r="A1199" s="7" t="inlineStr">
        <is>
          <t>MAT-32-240</t>
        </is>
      </c>
      <c r="B1199" s="7" t="inlineStr">
        <is>
          <t>Materiales</t>
        </is>
      </c>
      <c r="C1199" s="7" t="inlineStr">
        <is>
          <t>Tubería y conexiones</t>
        </is>
      </c>
      <c r="D1199" s="5" t="inlineStr">
        <is>
          <t>Reducción de PVC 3/4" x 1/2"</t>
        </is>
      </c>
      <c r="E1199" s="5" t="inlineStr">
        <is>
          <t>Pieza de conexión. El material manda el precio tanto como la medida</t>
        </is>
      </c>
      <c r="F1199" s="5" t="inlineStr">
        <is>
          <t>Material retirado en almacén</t>
        </is>
      </c>
      <c r="G1199" s="5" t="inlineStr">
        <is>
          <t>conexión, accesorio, fitting, codo, tee, niple, reducción</t>
        </is>
      </c>
      <c r="H1199" s="7" t="inlineStr">
        <is>
          <t>unidad</t>
        </is>
      </c>
      <c r="I1199" s="7" t="inlineStr">
        <is>
          <t>Instalaciones</t>
        </is>
      </c>
      <c r="J1199" s="7" t="inlineStr">
        <is>
          <t>estandar</t>
        </is>
      </c>
      <c r="K1199" s="7" t="inlineStr">
        <is>
          <t>importado</t>
        </is>
      </c>
      <c r="L1199" s="7" t="inlineStr">
        <is>
          <t>Verificado</t>
        </is>
      </c>
      <c r="M1199" s="8" t="n">
        <v>1</v>
      </c>
      <c r="N1199" s="9" t="n">
        <v>46</v>
      </c>
      <c r="O1199" s="9" t="n">
        <v>46</v>
      </c>
      <c r="P1199" s="9" t="n">
        <v>46</v>
      </c>
      <c r="Q1199" s="7" t="inlineStr">
        <is>
          <t>Sí</t>
        </is>
      </c>
      <c r="R1199" s="9">
        <f>IF(N1199="","",IF(Q1199="Sí",ROUND(N1199/1.18,2),N1199))</f>
        <v/>
      </c>
      <c r="S1199" s="7" t="inlineStr">
        <is>
          <t>2026-09-09</t>
        </is>
      </c>
      <c r="T1199" s="5" t="inlineStr">
        <is>
          <t>1 cotización de proveedores</t>
        </is>
      </c>
      <c r="AK1199" s="5" t="inlineStr">
        <is>
          <t>tipo: reduccion · material: PVC · medida: 3/4" x 1/2"</t>
        </is>
      </c>
    </row>
    <row r="1200">
      <c r="A1200" s="7" t="inlineStr">
        <is>
          <t>MAT-32-241</t>
        </is>
      </c>
      <c r="B1200" s="7" t="inlineStr">
        <is>
          <t>Materiales</t>
        </is>
      </c>
      <c r="C1200" s="7" t="inlineStr">
        <is>
          <t>Tubería y conexiones</t>
        </is>
      </c>
      <c r="D1200" s="5" t="inlineStr">
        <is>
          <t>Tapón hembra de bronce 1/4"</t>
        </is>
      </c>
      <c r="E1200" s="5" t="inlineStr">
        <is>
          <t>Pieza de conexión. El material manda el precio tanto como la medida</t>
        </is>
      </c>
      <c r="F1200" s="5" t="inlineStr">
        <is>
          <t>Material retirado en almacén</t>
        </is>
      </c>
      <c r="G1200" s="5" t="inlineStr">
        <is>
          <t>conexión, accesorio, fitting, codo, tee, niple, reducción</t>
        </is>
      </c>
      <c r="H1200" s="7" t="inlineStr">
        <is>
          <t>unidad</t>
        </is>
      </c>
      <c r="I1200" s="7" t="inlineStr">
        <is>
          <t>Instalaciones</t>
        </is>
      </c>
      <c r="J1200" s="7" t="inlineStr">
        <is>
          <t>estandar</t>
        </is>
      </c>
      <c r="K1200" s="7" t="inlineStr">
        <is>
          <t>importado</t>
        </is>
      </c>
      <c r="L1200" s="7" t="inlineStr">
        <is>
          <t>Verificado</t>
        </is>
      </c>
      <c r="M1200" s="8" t="n">
        <v>1</v>
      </c>
      <c r="N1200" s="9" t="n">
        <v>101</v>
      </c>
      <c r="O1200" s="9" t="n">
        <v>101</v>
      </c>
      <c r="P1200" s="9" t="n">
        <v>101</v>
      </c>
      <c r="Q1200" s="7" t="inlineStr">
        <is>
          <t>Sí</t>
        </is>
      </c>
      <c r="R1200" s="9">
        <f>IF(N1200="","",IF(Q1200="Sí",ROUND(N1200/1.18,2),N1200))</f>
        <v/>
      </c>
      <c r="S1200" s="7" t="inlineStr">
        <is>
          <t>2026-09-09</t>
        </is>
      </c>
      <c r="T1200" s="5" t="inlineStr">
        <is>
          <t>1 cotización de proveedores</t>
        </is>
      </c>
      <c r="AK1200" s="5" t="inlineStr">
        <is>
          <t>tipo: tapon-hembra · material: bronce · medida: 1/4"</t>
        </is>
      </c>
    </row>
    <row r="1201">
      <c r="A1201" s="7" t="inlineStr">
        <is>
          <t>MAT-32-242</t>
        </is>
      </c>
      <c r="B1201" s="7" t="inlineStr">
        <is>
          <t>Materiales</t>
        </is>
      </c>
      <c r="C1201" s="7" t="inlineStr">
        <is>
          <t>Tubería y conexiones</t>
        </is>
      </c>
      <c r="D1201" s="5" t="inlineStr">
        <is>
          <t>Tapón hembra de bronce 3/8"</t>
        </is>
      </c>
      <c r="E1201" s="5" t="inlineStr">
        <is>
          <t>Pieza de conexión. El material manda el precio tanto como la medida</t>
        </is>
      </c>
      <c r="F1201" s="5" t="inlineStr">
        <is>
          <t>Material retirado en almacén</t>
        </is>
      </c>
      <c r="G1201" s="5" t="inlineStr">
        <is>
          <t>conexión, accesorio, fitting, codo, tee, niple, reducción</t>
        </is>
      </c>
      <c r="H1201" s="7" t="inlineStr">
        <is>
          <t>unidad</t>
        </is>
      </c>
      <c r="I1201" s="7" t="inlineStr">
        <is>
          <t>Instalaciones</t>
        </is>
      </c>
      <c r="J1201" s="7" t="inlineStr">
        <is>
          <t>estandar</t>
        </is>
      </c>
      <c r="K1201" s="7" t="inlineStr">
        <is>
          <t>importado</t>
        </is>
      </c>
      <c r="L1201" s="7" t="inlineStr">
        <is>
          <t>Verificado</t>
        </is>
      </c>
      <c r="M1201" s="8" t="n">
        <v>1</v>
      </c>
      <c r="N1201" s="9" t="n">
        <v>170</v>
      </c>
      <c r="O1201" s="9" t="n">
        <v>170</v>
      </c>
      <c r="P1201" s="9" t="n">
        <v>170</v>
      </c>
      <c r="Q1201" s="7" t="inlineStr">
        <is>
          <t>Sí</t>
        </is>
      </c>
      <c r="R1201" s="9">
        <f>IF(N1201="","",IF(Q1201="Sí",ROUND(N1201/1.18,2),N1201))</f>
        <v/>
      </c>
      <c r="S1201" s="7" t="inlineStr">
        <is>
          <t>2026-09-09</t>
        </is>
      </c>
      <c r="T1201" s="5" t="inlineStr">
        <is>
          <t>1 cotización de proveedores</t>
        </is>
      </c>
      <c r="AK1201" s="5" t="inlineStr">
        <is>
          <t>tipo: tapon-hembra · material: bronce · medida: 3/8"</t>
        </is>
      </c>
    </row>
    <row r="1202">
      <c r="A1202" s="7" t="inlineStr">
        <is>
          <t>MAT-32-243</t>
        </is>
      </c>
      <c r="B1202" s="7" t="inlineStr">
        <is>
          <t>Materiales</t>
        </is>
      </c>
      <c r="C1202" s="7" t="inlineStr">
        <is>
          <t>Tubería y conexiones</t>
        </is>
      </c>
      <c r="D1202" s="5" t="inlineStr">
        <is>
          <t>Tapón hembra de HG 1 1/2"</t>
        </is>
      </c>
      <c r="E1202" s="5" t="inlineStr">
        <is>
          <t>Pieza de conexión. El material manda el precio tanto como la medida</t>
        </is>
      </c>
      <c r="F1202" s="5" t="inlineStr">
        <is>
          <t>Material retirado en almacén</t>
        </is>
      </c>
      <c r="G1202" s="5" t="inlineStr">
        <is>
          <t>conexión, accesorio, fitting, codo, tee, niple, reducción</t>
        </is>
      </c>
      <c r="H1202" s="7" t="inlineStr">
        <is>
          <t>unidad</t>
        </is>
      </c>
      <c r="I1202" s="7" t="inlineStr">
        <is>
          <t>Instalaciones</t>
        </is>
      </c>
      <c r="J1202" s="7" t="inlineStr">
        <is>
          <t>estandar</t>
        </is>
      </c>
      <c r="K1202" s="7" t="inlineStr">
        <is>
          <t>importado</t>
        </is>
      </c>
      <c r="L1202" s="7" t="inlineStr">
        <is>
          <t>Verificado</t>
        </is>
      </c>
      <c r="M1202" s="8" t="n">
        <v>1</v>
      </c>
      <c r="N1202" s="9" t="n">
        <v>270</v>
      </c>
      <c r="O1202" s="9" t="n">
        <v>270</v>
      </c>
      <c r="P1202" s="9" t="n">
        <v>270</v>
      </c>
      <c r="Q1202" s="7" t="inlineStr">
        <is>
          <t>Sí</t>
        </is>
      </c>
      <c r="R1202" s="9">
        <f>IF(N1202="","",IF(Q1202="Sí",ROUND(N1202/1.18,2),N1202))</f>
        <v/>
      </c>
      <c r="S1202" s="7" t="inlineStr">
        <is>
          <t>2026-09-09</t>
        </is>
      </c>
      <c r="T1202" s="5" t="inlineStr">
        <is>
          <t>1 cotización de proveedores</t>
        </is>
      </c>
      <c r="AK1202" s="5" t="inlineStr">
        <is>
          <t>tipo: tapon-hembra · material: HG · medida: 1 1/2"</t>
        </is>
      </c>
    </row>
    <row r="1203">
      <c r="A1203" s="7" t="inlineStr">
        <is>
          <t>MAT-32-244</t>
        </is>
      </c>
      <c r="B1203" s="7" t="inlineStr">
        <is>
          <t>Materiales</t>
        </is>
      </c>
      <c r="C1203" s="7" t="inlineStr">
        <is>
          <t>Tubería y conexiones</t>
        </is>
      </c>
      <c r="D1203" s="5" t="inlineStr">
        <is>
          <t>Tapón hembra de HG 1/2"</t>
        </is>
      </c>
      <c r="E1203" s="5" t="inlineStr">
        <is>
          <t>Pieza de conexión. El material manda el precio tanto como la medida</t>
        </is>
      </c>
      <c r="F1203" s="5" t="inlineStr">
        <is>
          <t>Material retirado en almacén</t>
        </is>
      </c>
      <c r="G1203" s="5" t="inlineStr">
        <is>
          <t>conexión, accesorio, fitting, codo, tee, niple, reducción</t>
        </is>
      </c>
      <c r="H1203" s="7" t="inlineStr">
        <is>
          <t>unidad</t>
        </is>
      </c>
      <c r="I1203" s="7" t="inlineStr">
        <is>
          <t>Instalaciones</t>
        </is>
      </c>
      <c r="J1203" s="7" t="inlineStr">
        <is>
          <t>estandar</t>
        </is>
      </c>
      <c r="K1203" s="7" t="inlineStr">
        <is>
          <t>importado</t>
        </is>
      </c>
      <c r="L1203" s="7" t="inlineStr">
        <is>
          <t>Verificado</t>
        </is>
      </c>
      <c r="M1203" s="8" t="n">
        <v>1</v>
      </c>
      <c r="N1203" s="9" t="n">
        <v>20</v>
      </c>
      <c r="O1203" s="9" t="n">
        <v>20</v>
      </c>
      <c r="P1203" s="9" t="n">
        <v>20</v>
      </c>
      <c r="Q1203" s="7" t="inlineStr">
        <is>
          <t>Sí</t>
        </is>
      </c>
      <c r="R1203" s="9">
        <f>IF(N1203="","",IF(Q1203="Sí",ROUND(N1203/1.18,2),N1203))</f>
        <v/>
      </c>
      <c r="S1203" s="7" t="inlineStr">
        <is>
          <t>2026-09-09</t>
        </is>
      </c>
      <c r="T1203" s="5" t="inlineStr">
        <is>
          <t>1 cotización de proveedores</t>
        </is>
      </c>
      <c r="AK1203" s="5" t="inlineStr">
        <is>
          <t>tipo: tapon-hembra · material: HG · medida: 1/2"</t>
        </is>
      </c>
    </row>
    <row r="1204">
      <c r="A1204" s="7" t="inlineStr">
        <is>
          <t>MAT-32-245</t>
        </is>
      </c>
      <c r="B1204" s="7" t="inlineStr">
        <is>
          <t>Materiales</t>
        </is>
      </c>
      <c r="C1204" s="7" t="inlineStr">
        <is>
          <t>Tubería y conexiones</t>
        </is>
      </c>
      <c r="D1204" s="5" t="inlineStr">
        <is>
          <t>Tapón hembra de HG 1/4"</t>
        </is>
      </c>
      <c r="E1204" s="5" t="inlineStr">
        <is>
          <t>Pieza de conexión. El material manda el precio tanto como la medida</t>
        </is>
      </c>
      <c r="F1204" s="5" t="inlineStr">
        <is>
          <t>Material retirado en almacén</t>
        </is>
      </c>
      <c r="G1204" s="5" t="inlineStr">
        <is>
          <t>conexión, accesorio, fitting, codo, tee, niple, reducción</t>
        </is>
      </c>
      <c r="H1204" s="7" t="inlineStr">
        <is>
          <t>unidad</t>
        </is>
      </c>
      <c r="I1204" s="7" t="inlineStr">
        <is>
          <t>Instalaciones</t>
        </is>
      </c>
      <c r="J1204" s="7" t="inlineStr">
        <is>
          <t>estandar</t>
        </is>
      </c>
      <c r="K1204" s="7" t="inlineStr">
        <is>
          <t>importado</t>
        </is>
      </c>
      <c r="L1204" s="7" t="inlineStr">
        <is>
          <t>Verificado</t>
        </is>
      </c>
      <c r="M1204" s="8" t="n">
        <v>1</v>
      </c>
      <c r="N1204" s="9" t="n">
        <v>35</v>
      </c>
      <c r="O1204" s="9" t="n">
        <v>35</v>
      </c>
      <c r="P1204" s="9" t="n">
        <v>35</v>
      </c>
      <c r="Q1204" s="7" t="inlineStr">
        <is>
          <t>Sí</t>
        </is>
      </c>
      <c r="R1204" s="9">
        <f>IF(N1204="","",IF(Q1204="Sí",ROUND(N1204/1.18,2),N1204))</f>
        <v/>
      </c>
      <c r="S1204" s="7" t="inlineStr">
        <is>
          <t>2026-09-09</t>
        </is>
      </c>
      <c r="T1204" s="5" t="inlineStr">
        <is>
          <t>1 cotización de proveedores</t>
        </is>
      </c>
      <c r="AK1204" s="5" t="inlineStr">
        <is>
          <t>tipo: tapon-hembra · material: HG · medida: 1/4"</t>
        </is>
      </c>
    </row>
    <row r="1205">
      <c r="A1205" s="7" t="inlineStr">
        <is>
          <t>MAT-32-246</t>
        </is>
      </c>
      <c r="B1205" s="7" t="inlineStr">
        <is>
          <t>Materiales</t>
        </is>
      </c>
      <c r="C1205" s="7" t="inlineStr">
        <is>
          <t>Tubería y conexiones</t>
        </is>
      </c>
      <c r="D1205" s="5" t="inlineStr">
        <is>
          <t>Tapón hembra de HG 1"</t>
        </is>
      </c>
      <c r="E1205" s="5" t="inlineStr">
        <is>
          <t>Pieza de conexión. El material manda el precio tanto como la medida</t>
        </is>
      </c>
      <c r="F1205" s="5" t="inlineStr">
        <is>
          <t>Material retirado en almacén</t>
        </is>
      </c>
      <c r="G1205" s="5" t="inlineStr">
        <is>
          <t>conexión, accesorio, fitting, codo, tee, niple, reducción</t>
        </is>
      </c>
      <c r="H1205" s="7" t="inlineStr">
        <is>
          <t>unidad</t>
        </is>
      </c>
      <c r="I1205" s="7" t="inlineStr">
        <is>
          <t>Instalaciones</t>
        </is>
      </c>
      <c r="J1205" s="7" t="inlineStr">
        <is>
          <t>estandar</t>
        </is>
      </c>
      <c r="K1205" s="7" t="inlineStr">
        <is>
          <t>importado</t>
        </is>
      </c>
      <c r="L1205" s="7" t="inlineStr">
        <is>
          <t>Verificado</t>
        </is>
      </c>
      <c r="M1205" s="8" t="n">
        <v>1</v>
      </c>
      <c r="N1205" s="9" t="n">
        <v>44</v>
      </c>
      <c r="O1205" s="9" t="n">
        <v>44</v>
      </c>
      <c r="P1205" s="9" t="n">
        <v>44</v>
      </c>
      <c r="Q1205" s="7" t="inlineStr">
        <is>
          <t>Sí</t>
        </is>
      </c>
      <c r="R1205" s="9">
        <f>IF(N1205="","",IF(Q1205="Sí",ROUND(N1205/1.18,2),N1205))</f>
        <v/>
      </c>
      <c r="S1205" s="7" t="inlineStr">
        <is>
          <t>2026-09-09</t>
        </is>
      </c>
      <c r="T1205" s="5" t="inlineStr">
        <is>
          <t>1 cotización de proveedores</t>
        </is>
      </c>
      <c r="AK1205" s="5" t="inlineStr">
        <is>
          <t>tipo: tapon-hembra · material: HG · medida: 1"</t>
        </is>
      </c>
    </row>
    <row r="1206">
      <c r="A1206" s="7" t="inlineStr">
        <is>
          <t>MAT-32-247</t>
        </is>
      </c>
      <c r="B1206" s="7" t="inlineStr">
        <is>
          <t>Materiales</t>
        </is>
      </c>
      <c r="C1206" s="7" t="inlineStr">
        <is>
          <t>Tubería y conexiones</t>
        </is>
      </c>
      <c r="D1206" s="5" t="inlineStr">
        <is>
          <t>Tapón hembra de HG 2"</t>
        </is>
      </c>
      <c r="E1206" s="5" t="inlineStr">
        <is>
          <t>Pieza de conexión. El material manda el precio tanto como la medida</t>
        </is>
      </c>
      <c r="F1206" s="5" t="inlineStr">
        <is>
          <t>Material retirado en almacén</t>
        </is>
      </c>
      <c r="G1206" s="5" t="inlineStr">
        <is>
          <t>conexión, accesorio, fitting, codo, tee, niple, reducción</t>
        </is>
      </c>
      <c r="H1206" s="7" t="inlineStr">
        <is>
          <t>unidad</t>
        </is>
      </c>
      <c r="I1206" s="7" t="inlineStr">
        <is>
          <t>Instalaciones</t>
        </is>
      </c>
      <c r="J1206" s="7" t="inlineStr">
        <is>
          <t>estandar</t>
        </is>
      </c>
      <c r="K1206" s="7" t="inlineStr">
        <is>
          <t>importado</t>
        </is>
      </c>
      <c r="L1206" s="7" t="inlineStr">
        <is>
          <t>Verificado</t>
        </is>
      </c>
      <c r="M1206" s="8" t="n">
        <v>1</v>
      </c>
      <c r="N1206" s="9" t="n">
        <v>189</v>
      </c>
      <c r="O1206" s="9" t="n">
        <v>189</v>
      </c>
      <c r="P1206" s="9" t="n">
        <v>189</v>
      </c>
      <c r="Q1206" s="7" t="inlineStr">
        <is>
          <t>Sí</t>
        </is>
      </c>
      <c r="R1206" s="9">
        <f>IF(N1206="","",IF(Q1206="Sí",ROUND(N1206/1.18,2),N1206))</f>
        <v/>
      </c>
      <c r="S1206" s="7" t="inlineStr">
        <is>
          <t>2026-09-09</t>
        </is>
      </c>
      <c r="T1206" s="5" t="inlineStr">
        <is>
          <t>1 cotización de proveedores</t>
        </is>
      </c>
      <c r="AK1206" s="5" t="inlineStr">
        <is>
          <t>tipo: tapon-hembra · material: HG · medida: 2"</t>
        </is>
      </c>
    </row>
    <row r="1207">
      <c r="A1207" s="7" t="inlineStr">
        <is>
          <t>MAT-32-248</t>
        </is>
      </c>
      <c r="B1207" s="7" t="inlineStr">
        <is>
          <t>Materiales</t>
        </is>
      </c>
      <c r="C1207" s="7" t="inlineStr">
        <is>
          <t>Tubería y conexiones</t>
        </is>
      </c>
      <c r="D1207" s="5" t="inlineStr">
        <is>
          <t>Tapón hembra de PPR 20 mm</t>
        </is>
      </c>
      <c r="E1207" s="5" t="inlineStr">
        <is>
          <t>Pieza de conexión. El material manda el precio tanto como la medida</t>
        </is>
      </c>
      <c r="F1207" s="5" t="inlineStr">
        <is>
          <t>Material retirado en almacén</t>
        </is>
      </c>
      <c r="G1207" s="5" t="inlineStr">
        <is>
          <t>conexión, accesorio, fitting, codo, tee, niple, reducción</t>
        </is>
      </c>
      <c r="H1207" s="7" t="inlineStr">
        <is>
          <t>unidad</t>
        </is>
      </c>
      <c r="I1207" s="7" t="inlineStr">
        <is>
          <t>Instalaciones</t>
        </is>
      </c>
      <c r="J1207" s="7" t="inlineStr">
        <is>
          <t>estandar</t>
        </is>
      </c>
      <c r="K1207" s="7" t="inlineStr">
        <is>
          <t>importado</t>
        </is>
      </c>
      <c r="L1207" s="7" t="inlineStr">
        <is>
          <t>Verificado</t>
        </is>
      </c>
      <c r="M1207" s="8" t="n">
        <v>1</v>
      </c>
      <c r="N1207" s="9" t="n">
        <v>31</v>
      </c>
      <c r="O1207" s="9" t="n">
        <v>31</v>
      </c>
      <c r="P1207" s="9" t="n">
        <v>31</v>
      </c>
      <c r="Q1207" s="7" t="inlineStr">
        <is>
          <t>Sí</t>
        </is>
      </c>
      <c r="R1207" s="9">
        <f>IF(N1207="","",IF(Q1207="Sí",ROUND(N1207/1.18,2),N1207))</f>
        <v/>
      </c>
      <c r="S1207" s="7" t="inlineStr">
        <is>
          <t>2026-09-09</t>
        </is>
      </c>
      <c r="T1207" s="5" t="inlineStr">
        <is>
          <t>1 cotización de proveedores</t>
        </is>
      </c>
      <c r="AK1207" s="5" t="inlineStr">
        <is>
          <t>tipo: tapon-hembra · material: PPR · medida: 20 mm</t>
        </is>
      </c>
    </row>
    <row r="1208">
      <c r="A1208" s="7" t="inlineStr">
        <is>
          <t>MAT-32-249</t>
        </is>
      </c>
      <c r="B1208" s="7" t="inlineStr">
        <is>
          <t>Materiales</t>
        </is>
      </c>
      <c r="C1208" s="7" t="inlineStr">
        <is>
          <t>Tubería y conexiones</t>
        </is>
      </c>
      <c r="D1208" s="5" t="inlineStr">
        <is>
          <t>Tapón hembra de PVC presión 1 1/2"</t>
        </is>
      </c>
      <c r="E1208" s="5" t="inlineStr">
        <is>
          <t>Pieza de conexión. El material manda el precio tanto como la medida</t>
        </is>
      </c>
      <c r="F1208" s="5" t="inlineStr">
        <is>
          <t>Material retirado en almacén</t>
        </is>
      </c>
      <c r="G1208" s="5" t="inlineStr">
        <is>
          <t>conexión, accesorio, fitting, codo, tee, niple, reducción</t>
        </is>
      </c>
      <c r="H1208" s="7" t="inlineStr">
        <is>
          <t>unidad</t>
        </is>
      </c>
      <c r="I1208" s="7" t="inlineStr">
        <is>
          <t>Instalaciones</t>
        </is>
      </c>
      <c r="J1208" s="7" t="inlineStr">
        <is>
          <t>estandar</t>
        </is>
      </c>
      <c r="K1208" s="7" t="inlineStr">
        <is>
          <t>importado</t>
        </is>
      </c>
      <c r="L1208" s="7" t="inlineStr">
        <is>
          <t>Verificado</t>
        </is>
      </c>
      <c r="M1208" s="8" t="n">
        <v>1</v>
      </c>
      <c r="N1208" s="9" t="n">
        <v>50</v>
      </c>
      <c r="O1208" s="9" t="n">
        <v>50</v>
      </c>
      <c r="P1208" s="9" t="n">
        <v>50</v>
      </c>
      <c r="Q1208" s="7" t="inlineStr">
        <is>
          <t>Sí</t>
        </is>
      </c>
      <c r="R1208" s="9">
        <f>IF(N1208="","",IF(Q1208="Sí",ROUND(N1208/1.18,2),N1208))</f>
        <v/>
      </c>
      <c r="S1208" s="7" t="inlineStr">
        <is>
          <t>2026-09-09</t>
        </is>
      </c>
      <c r="T1208" s="5" t="inlineStr">
        <is>
          <t>1 cotización de proveedores</t>
        </is>
      </c>
      <c r="AK1208" s="5" t="inlineStr">
        <is>
          <t>tipo: tapon-hembra · material: PVC presión · medida: 1 1/2"</t>
        </is>
      </c>
    </row>
    <row r="1209">
      <c r="A1209" s="7" t="inlineStr">
        <is>
          <t>MAT-32-250</t>
        </is>
      </c>
      <c r="B1209" s="7" t="inlineStr">
        <is>
          <t>Materiales</t>
        </is>
      </c>
      <c r="C1209" s="7" t="inlineStr">
        <is>
          <t>Tubería y conexiones</t>
        </is>
      </c>
      <c r="D1209" s="5" t="inlineStr">
        <is>
          <t>Tapón hembra de PVC presión 1/2"</t>
        </is>
      </c>
      <c r="E1209" s="5" t="inlineStr">
        <is>
          <t>Pieza de conexión. El material manda el precio tanto como la medida</t>
        </is>
      </c>
      <c r="F1209" s="5" t="inlineStr">
        <is>
          <t>Material retirado en almacén</t>
        </is>
      </c>
      <c r="G1209" s="5" t="inlineStr">
        <is>
          <t>conexión, accesorio, fitting, codo, tee, niple, reducción</t>
        </is>
      </c>
      <c r="H1209" s="7" t="inlineStr">
        <is>
          <t>unidad</t>
        </is>
      </c>
      <c r="I1209" s="7" t="inlineStr">
        <is>
          <t>Instalaciones</t>
        </is>
      </c>
      <c r="J1209" s="7" t="inlineStr">
        <is>
          <t>estandar</t>
        </is>
      </c>
      <c r="K1209" s="7" t="inlineStr">
        <is>
          <t>importado</t>
        </is>
      </c>
      <c r="L1209" s="7" t="inlineStr">
        <is>
          <t>Verificado</t>
        </is>
      </c>
      <c r="M1209" s="8" t="n">
        <v>1</v>
      </c>
      <c r="N1209" s="9" t="n">
        <v>24.5</v>
      </c>
      <c r="O1209" s="9" t="n">
        <v>18</v>
      </c>
      <c r="P1209" s="9" t="n">
        <v>31</v>
      </c>
      <c r="Q1209" s="7" t="inlineStr">
        <is>
          <t>Sí</t>
        </is>
      </c>
      <c r="R1209" s="9">
        <f>IF(N1209="","",IF(Q1209="Sí",ROUND(N1209/1.18,2),N1209))</f>
        <v/>
      </c>
      <c r="S1209" s="7" t="inlineStr">
        <is>
          <t>2026-09-09</t>
        </is>
      </c>
      <c r="T1209" s="5" t="inlineStr">
        <is>
          <t>2 cotizaciones de proveedores</t>
        </is>
      </c>
      <c r="AK1209" s="5" t="inlineStr">
        <is>
          <t>tipo: tapon-hembra · material: PVC presión · medida: 1/2"</t>
        </is>
      </c>
    </row>
    <row r="1210">
      <c r="A1210" s="7" t="inlineStr">
        <is>
          <t>MAT-32-251</t>
        </is>
      </c>
      <c r="B1210" s="7" t="inlineStr">
        <is>
          <t>Materiales</t>
        </is>
      </c>
      <c r="C1210" s="7" t="inlineStr">
        <is>
          <t>Tubería y conexiones</t>
        </is>
      </c>
      <c r="D1210" s="5" t="inlineStr">
        <is>
          <t>Tapón hembra de PVC presión 1"</t>
        </is>
      </c>
      <c r="E1210" s="5" t="inlineStr">
        <is>
          <t>Pieza de conexión. El material manda el precio tanto como la medida</t>
        </is>
      </c>
      <c r="F1210" s="5" t="inlineStr">
        <is>
          <t>Material retirado en almacén</t>
        </is>
      </c>
      <c r="G1210" s="5" t="inlineStr">
        <is>
          <t>conexión, accesorio, fitting, codo, tee, niple, reducción</t>
        </is>
      </c>
      <c r="H1210" s="7" t="inlineStr">
        <is>
          <t>unidad</t>
        </is>
      </c>
      <c r="I1210" s="7" t="inlineStr">
        <is>
          <t>Instalaciones</t>
        </is>
      </c>
      <c r="J1210" s="7" t="inlineStr">
        <is>
          <t>estandar</t>
        </is>
      </c>
      <c r="K1210" s="7" t="inlineStr">
        <is>
          <t>importado</t>
        </is>
      </c>
      <c r="L1210" s="7" t="inlineStr">
        <is>
          <t>Verificado</t>
        </is>
      </c>
      <c r="M1210" s="8" t="n">
        <v>1</v>
      </c>
      <c r="N1210" s="9" t="n">
        <v>41.5</v>
      </c>
      <c r="O1210" s="9" t="n">
        <v>35</v>
      </c>
      <c r="P1210" s="9" t="n">
        <v>48</v>
      </c>
      <c r="Q1210" s="7" t="inlineStr">
        <is>
          <t>Sí</t>
        </is>
      </c>
      <c r="R1210" s="9">
        <f>IF(N1210="","",IF(Q1210="Sí",ROUND(N1210/1.18,2),N1210))</f>
        <v/>
      </c>
      <c r="S1210" s="7" t="inlineStr">
        <is>
          <t>2026-09-09</t>
        </is>
      </c>
      <c r="T1210" s="5" t="inlineStr">
        <is>
          <t>2 cotizaciones de proveedores</t>
        </is>
      </c>
      <c r="AK1210" s="5" t="inlineStr">
        <is>
          <t>tipo: tapon-hembra · material: PVC presión · medida: 1"</t>
        </is>
      </c>
    </row>
    <row r="1211">
      <c r="A1211" s="7" t="inlineStr">
        <is>
          <t>MAT-32-252</t>
        </is>
      </c>
      <c r="B1211" s="7" t="inlineStr">
        <is>
          <t>Materiales</t>
        </is>
      </c>
      <c r="C1211" s="7" t="inlineStr">
        <is>
          <t>Tubería y conexiones</t>
        </is>
      </c>
      <c r="D1211" s="5" t="inlineStr">
        <is>
          <t>Tapón hembra de PVC presión 3/4"</t>
        </is>
      </c>
      <c r="E1211" s="5" t="inlineStr">
        <is>
          <t>Pieza de conexión. El material manda el precio tanto como la medida</t>
        </is>
      </c>
      <c r="F1211" s="5" t="inlineStr">
        <is>
          <t>Material retirado en almacén</t>
        </is>
      </c>
      <c r="G1211" s="5" t="inlineStr">
        <is>
          <t>conexión, accesorio, fitting, codo, tee, niple, reducción</t>
        </is>
      </c>
      <c r="H1211" s="7" t="inlineStr">
        <is>
          <t>unidad</t>
        </is>
      </c>
      <c r="I1211" s="7" t="inlineStr">
        <is>
          <t>Instalaciones</t>
        </is>
      </c>
      <c r="J1211" s="7" t="inlineStr">
        <is>
          <t>estandar</t>
        </is>
      </c>
      <c r="K1211" s="7" t="inlineStr">
        <is>
          <t>importado</t>
        </is>
      </c>
      <c r="L1211" s="7" t="inlineStr">
        <is>
          <t>Verificado</t>
        </is>
      </c>
      <c r="M1211" s="8" t="n">
        <v>1</v>
      </c>
      <c r="N1211" s="9" t="n">
        <v>20</v>
      </c>
      <c r="O1211" s="9" t="n">
        <v>20</v>
      </c>
      <c r="P1211" s="9" t="n">
        <v>20</v>
      </c>
      <c r="Q1211" s="7" t="inlineStr">
        <is>
          <t>Sí</t>
        </is>
      </c>
      <c r="R1211" s="9">
        <f>IF(N1211="","",IF(Q1211="Sí",ROUND(N1211/1.18,2),N1211))</f>
        <v/>
      </c>
      <c r="S1211" s="7" t="inlineStr">
        <is>
          <t>2026-09-09</t>
        </is>
      </c>
      <c r="T1211" s="5" t="inlineStr">
        <is>
          <t>1 cotización de proveedores</t>
        </is>
      </c>
      <c r="AK1211" s="5" t="inlineStr">
        <is>
          <t>tipo: tapon-hembra · material: PVC presión · medida: 3/4"</t>
        </is>
      </c>
    </row>
    <row r="1212">
      <c r="A1212" s="7" t="inlineStr">
        <is>
          <t>MAT-32-253</t>
        </is>
      </c>
      <c r="B1212" s="7" t="inlineStr">
        <is>
          <t>Materiales</t>
        </is>
      </c>
      <c r="C1212" s="7" t="inlineStr">
        <is>
          <t>Tubería y conexiones</t>
        </is>
      </c>
      <c r="D1212" s="5" t="inlineStr">
        <is>
          <t>Tapón hembra de PVC presión 3"</t>
        </is>
      </c>
      <c r="E1212" s="5" t="inlineStr">
        <is>
          <t>Pieza de conexión. El material manda el precio tanto como la medida</t>
        </is>
      </c>
      <c r="F1212" s="5" t="inlineStr">
        <is>
          <t>Material retirado en almacén</t>
        </is>
      </c>
      <c r="G1212" s="5" t="inlineStr">
        <is>
          <t>conexión, accesorio, fitting, codo, tee, niple, reducción</t>
        </is>
      </c>
      <c r="H1212" s="7" t="inlineStr">
        <is>
          <t>unidad</t>
        </is>
      </c>
      <c r="I1212" s="7" t="inlineStr">
        <is>
          <t>Instalaciones</t>
        </is>
      </c>
      <c r="J1212" s="7" t="inlineStr">
        <is>
          <t>estandar</t>
        </is>
      </c>
      <c r="K1212" s="7" t="inlineStr">
        <is>
          <t>importado</t>
        </is>
      </c>
      <c r="L1212" s="7" t="inlineStr">
        <is>
          <t>Verificado</t>
        </is>
      </c>
      <c r="M1212" s="8" t="n">
        <v>1</v>
      </c>
      <c r="N1212" s="9" t="n">
        <v>205</v>
      </c>
      <c r="O1212" s="9" t="n">
        <v>205</v>
      </c>
      <c r="P1212" s="9" t="n">
        <v>205</v>
      </c>
      <c r="Q1212" s="7" t="inlineStr">
        <is>
          <t>Sí</t>
        </is>
      </c>
      <c r="R1212" s="9">
        <f>IF(N1212="","",IF(Q1212="Sí",ROUND(N1212/1.18,2),N1212))</f>
        <v/>
      </c>
      <c r="S1212" s="7" t="inlineStr">
        <is>
          <t>2026-09-09</t>
        </is>
      </c>
      <c r="T1212" s="5" t="inlineStr">
        <is>
          <t>1 cotización de proveedores</t>
        </is>
      </c>
      <c r="AK1212" s="5" t="inlineStr">
        <is>
          <t>tipo: tapon-hembra · material: PVC presión · medida: 3"</t>
        </is>
      </c>
    </row>
    <row r="1213">
      <c r="A1213" s="7" t="inlineStr">
        <is>
          <t>MAT-32-254</t>
        </is>
      </c>
      <c r="B1213" s="7" t="inlineStr">
        <is>
          <t>Materiales</t>
        </is>
      </c>
      <c r="C1213" s="7" t="inlineStr">
        <is>
          <t>Tubería y conexiones</t>
        </is>
      </c>
      <c r="D1213" s="5" t="inlineStr">
        <is>
          <t>Tapón macho de HG 1 1/2"</t>
        </is>
      </c>
      <c r="E1213" s="5" t="inlineStr">
        <is>
          <t>Pieza de conexión. El material manda el precio tanto como la medida</t>
        </is>
      </c>
      <c r="F1213" s="5" t="inlineStr">
        <is>
          <t>Material retirado en almacén</t>
        </is>
      </c>
      <c r="G1213" s="5" t="inlineStr">
        <is>
          <t>conexión, accesorio, fitting, codo, tee, niple, reducción</t>
        </is>
      </c>
      <c r="H1213" s="7" t="inlineStr">
        <is>
          <t>unidad</t>
        </is>
      </c>
      <c r="I1213" s="7" t="inlineStr">
        <is>
          <t>Instalaciones</t>
        </is>
      </c>
      <c r="J1213" s="7" t="inlineStr">
        <is>
          <t>estandar</t>
        </is>
      </c>
      <c r="K1213" s="7" t="inlineStr">
        <is>
          <t>importado</t>
        </is>
      </c>
      <c r="L1213" s="7" t="inlineStr">
        <is>
          <t>Verificado</t>
        </is>
      </c>
      <c r="M1213" s="8" t="n">
        <v>1</v>
      </c>
      <c r="N1213" s="9" t="n">
        <v>100</v>
      </c>
      <c r="O1213" s="9" t="n">
        <v>100</v>
      </c>
      <c r="P1213" s="9" t="n">
        <v>100</v>
      </c>
      <c r="Q1213" s="7" t="inlineStr">
        <is>
          <t>Sí</t>
        </is>
      </c>
      <c r="R1213" s="9">
        <f>IF(N1213="","",IF(Q1213="Sí",ROUND(N1213/1.18,2),N1213))</f>
        <v/>
      </c>
      <c r="S1213" s="7" t="inlineStr">
        <is>
          <t>2026-09-09</t>
        </is>
      </c>
      <c r="T1213" s="5" t="inlineStr">
        <is>
          <t>1 cotización de proveedores</t>
        </is>
      </c>
      <c r="AK1213" s="5" t="inlineStr">
        <is>
          <t>tipo: tapon-macho · material: HG · medida: 1 1/2"</t>
        </is>
      </c>
    </row>
    <row r="1214">
      <c r="A1214" s="7" t="inlineStr">
        <is>
          <t>MAT-32-255</t>
        </is>
      </c>
      <c r="B1214" s="7" t="inlineStr">
        <is>
          <t>Materiales</t>
        </is>
      </c>
      <c r="C1214" s="7" t="inlineStr">
        <is>
          <t>Tubería y conexiones</t>
        </is>
      </c>
      <c r="D1214" s="5" t="inlineStr">
        <is>
          <t>Tapón macho de HG 1 1/4"</t>
        </is>
      </c>
      <c r="E1214" s="5" t="inlineStr">
        <is>
          <t>Pieza de conexión. El material manda el precio tanto como la medida</t>
        </is>
      </c>
      <c r="F1214" s="5" t="inlineStr">
        <is>
          <t>Material retirado en almacén</t>
        </is>
      </c>
      <c r="G1214" s="5" t="inlineStr">
        <is>
          <t>conexión, accesorio, fitting, codo, tee, niple, reducción</t>
        </is>
      </c>
      <c r="H1214" s="7" t="inlineStr">
        <is>
          <t>unidad</t>
        </is>
      </c>
      <c r="I1214" s="7" t="inlineStr">
        <is>
          <t>Instalaciones</t>
        </is>
      </c>
      <c r="J1214" s="7" t="inlineStr">
        <is>
          <t>estandar</t>
        </is>
      </c>
      <c r="K1214" s="7" t="inlineStr">
        <is>
          <t>importado</t>
        </is>
      </c>
      <c r="L1214" s="7" t="inlineStr">
        <is>
          <t>Verificado</t>
        </is>
      </c>
      <c r="M1214" s="8" t="n">
        <v>1</v>
      </c>
      <c r="N1214" s="9" t="n">
        <v>141</v>
      </c>
      <c r="O1214" s="9" t="n">
        <v>141</v>
      </c>
      <c r="P1214" s="9" t="n">
        <v>141</v>
      </c>
      <c r="Q1214" s="7" t="inlineStr">
        <is>
          <t>Sí</t>
        </is>
      </c>
      <c r="R1214" s="9">
        <f>IF(N1214="","",IF(Q1214="Sí",ROUND(N1214/1.18,2),N1214))</f>
        <v/>
      </c>
      <c r="S1214" s="7" t="inlineStr">
        <is>
          <t>2026-09-09</t>
        </is>
      </c>
      <c r="T1214" s="5" t="inlineStr">
        <is>
          <t>1 cotización de proveedores</t>
        </is>
      </c>
      <c r="AK1214" s="5" t="inlineStr">
        <is>
          <t>tipo: tapon-macho · material: HG · medida: 1 1/4"</t>
        </is>
      </c>
    </row>
    <row r="1215">
      <c r="A1215" s="7" t="inlineStr">
        <is>
          <t>MAT-32-256</t>
        </is>
      </c>
      <c r="B1215" s="7" t="inlineStr">
        <is>
          <t>Materiales</t>
        </is>
      </c>
      <c r="C1215" s="7" t="inlineStr">
        <is>
          <t>Tubería y conexiones</t>
        </is>
      </c>
      <c r="D1215" s="5" t="inlineStr">
        <is>
          <t>Tapón macho de HG 1/2"</t>
        </is>
      </c>
      <c r="E1215" s="5" t="inlineStr">
        <is>
          <t>Pieza de conexión. El material manda el precio tanto como la medida</t>
        </is>
      </c>
      <c r="F1215" s="5" t="inlineStr">
        <is>
          <t>Material retirado en almacén</t>
        </is>
      </c>
      <c r="G1215" s="5" t="inlineStr">
        <is>
          <t>conexión, accesorio, fitting, codo, tee, niple, reducción</t>
        </is>
      </c>
      <c r="H1215" s="7" t="inlineStr">
        <is>
          <t>unidad</t>
        </is>
      </c>
      <c r="I1215" s="7" t="inlineStr">
        <is>
          <t>Instalaciones</t>
        </is>
      </c>
      <c r="J1215" s="7" t="inlineStr">
        <is>
          <t>estandar</t>
        </is>
      </c>
      <c r="K1215" s="7" t="inlineStr">
        <is>
          <t>importado</t>
        </is>
      </c>
      <c r="L1215" s="7" t="inlineStr">
        <is>
          <t>Verificado</t>
        </is>
      </c>
      <c r="M1215" s="8" t="n">
        <v>1</v>
      </c>
      <c r="N1215" s="9" t="n">
        <v>15</v>
      </c>
      <c r="O1215" s="9" t="n">
        <v>15</v>
      </c>
      <c r="P1215" s="9" t="n">
        <v>15</v>
      </c>
      <c r="Q1215" s="7" t="inlineStr">
        <is>
          <t>Sí</t>
        </is>
      </c>
      <c r="R1215" s="9">
        <f>IF(N1215="","",IF(Q1215="Sí",ROUND(N1215/1.18,2),N1215))</f>
        <v/>
      </c>
      <c r="S1215" s="7" t="inlineStr">
        <is>
          <t>2026-09-09</t>
        </is>
      </c>
      <c r="T1215" s="5" t="inlineStr">
        <is>
          <t>1 cotización de proveedores</t>
        </is>
      </c>
      <c r="AK1215" s="5" t="inlineStr">
        <is>
          <t>tipo: tapon-macho · material: HG · medida: 1/2"</t>
        </is>
      </c>
    </row>
    <row r="1216">
      <c r="A1216" s="7" t="inlineStr">
        <is>
          <t>MAT-32-257</t>
        </is>
      </c>
      <c r="B1216" s="7" t="inlineStr">
        <is>
          <t>Materiales</t>
        </is>
      </c>
      <c r="C1216" s="7" t="inlineStr">
        <is>
          <t>Tubería y conexiones</t>
        </is>
      </c>
      <c r="D1216" s="5" t="inlineStr">
        <is>
          <t>Tapón macho de HG 1/4"</t>
        </is>
      </c>
      <c r="E1216" s="5" t="inlineStr">
        <is>
          <t>Pieza de conexión. El material manda el precio tanto como la medida</t>
        </is>
      </c>
      <c r="F1216" s="5" t="inlineStr">
        <is>
          <t>Material retirado en almacén</t>
        </is>
      </c>
      <c r="G1216" s="5" t="inlineStr">
        <is>
          <t>conexión, accesorio, fitting, codo, tee, niple, reducción</t>
        </is>
      </c>
      <c r="H1216" s="7" t="inlineStr">
        <is>
          <t>unidad</t>
        </is>
      </c>
      <c r="I1216" s="7" t="inlineStr">
        <is>
          <t>Instalaciones</t>
        </is>
      </c>
      <c r="J1216" s="7" t="inlineStr">
        <is>
          <t>estandar</t>
        </is>
      </c>
      <c r="K1216" s="7" t="inlineStr">
        <is>
          <t>importado</t>
        </is>
      </c>
      <c r="L1216" s="7" t="inlineStr">
        <is>
          <t>Verificado</t>
        </is>
      </c>
      <c r="M1216" s="8" t="n">
        <v>1</v>
      </c>
      <c r="N1216" s="9" t="n">
        <v>23</v>
      </c>
      <c r="O1216" s="9" t="n">
        <v>23</v>
      </c>
      <c r="P1216" s="9" t="n">
        <v>23</v>
      </c>
      <c r="Q1216" s="7" t="inlineStr">
        <is>
          <t>Sí</t>
        </is>
      </c>
      <c r="R1216" s="9">
        <f>IF(N1216="","",IF(Q1216="Sí",ROUND(N1216/1.18,2),N1216))</f>
        <v/>
      </c>
      <c r="S1216" s="7" t="inlineStr">
        <is>
          <t>2026-09-09</t>
        </is>
      </c>
      <c r="T1216" s="5" t="inlineStr">
        <is>
          <t>1 cotización de proveedores</t>
        </is>
      </c>
      <c r="AK1216" s="5" t="inlineStr">
        <is>
          <t>tipo: tapon-macho · material: HG · medida: 1/4"</t>
        </is>
      </c>
    </row>
    <row r="1217">
      <c r="A1217" s="7" t="inlineStr">
        <is>
          <t>MAT-32-258</t>
        </is>
      </c>
      <c r="B1217" s="7" t="inlineStr">
        <is>
          <t>Materiales</t>
        </is>
      </c>
      <c r="C1217" s="7" t="inlineStr">
        <is>
          <t>Tubería y conexiones</t>
        </is>
      </c>
      <c r="D1217" s="5" t="inlineStr">
        <is>
          <t>Tapón macho de HG 1"</t>
        </is>
      </c>
      <c r="E1217" s="5" t="inlineStr">
        <is>
          <t>Pieza de conexión. El material manda el precio tanto como la medida</t>
        </is>
      </c>
      <c r="F1217" s="5" t="inlineStr">
        <is>
          <t>Material retirado en almacén</t>
        </is>
      </c>
      <c r="G1217" s="5" t="inlineStr">
        <is>
          <t>conexión, accesorio, fitting, codo, tee, niple, reducción</t>
        </is>
      </c>
      <c r="H1217" s="7" t="inlineStr">
        <is>
          <t>unidad</t>
        </is>
      </c>
      <c r="I1217" s="7" t="inlineStr">
        <is>
          <t>Instalaciones</t>
        </is>
      </c>
      <c r="J1217" s="7" t="inlineStr">
        <is>
          <t>estandar</t>
        </is>
      </c>
      <c r="K1217" s="7" t="inlineStr">
        <is>
          <t>importado</t>
        </is>
      </c>
      <c r="L1217" s="7" t="inlineStr">
        <is>
          <t>Verificado</t>
        </is>
      </c>
      <c r="M1217" s="8" t="n">
        <v>1</v>
      </c>
      <c r="N1217" s="9" t="n">
        <v>101</v>
      </c>
      <c r="O1217" s="9" t="n">
        <v>101</v>
      </c>
      <c r="P1217" s="9" t="n">
        <v>101</v>
      </c>
      <c r="Q1217" s="7" t="inlineStr">
        <is>
          <t>Sí</t>
        </is>
      </c>
      <c r="R1217" s="9">
        <f>IF(N1217="","",IF(Q1217="Sí",ROUND(N1217/1.18,2),N1217))</f>
        <v/>
      </c>
      <c r="S1217" s="7" t="inlineStr">
        <is>
          <t>2026-09-09</t>
        </is>
      </c>
      <c r="T1217" s="5" t="inlineStr">
        <is>
          <t>1 cotización de proveedores</t>
        </is>
      </c>
      <c r="AK1217" s="5" t="inlineStr">
        <is>
          <t>tipo: tapon-macho · material: HG · medida: 1"</t>
        </is>
      </c>
    </row>
    <row r="1218">
      <c r="A1218" s="7" t="inlineStr">
        <is>
          <t>MAT-32-259</t>
        </is>
      </c>
      <c r="B1218" s="7" t="inlineStr">
        <is>
          <t>Materiales</t>
        </is>
      </c>
      <c r="C1218" s="7" t="inlineStr">
        <is>
          <t>Tubería y conexiones</t>
        </is>
      </c>
      <c r="D1218" s="5" t="inlineStr">
        <is>
          <t>Tapón macho de HG 3/4"</t>
        </is>
      </c>
      <c r="E1218" s="5" t="inlineStr">
        <is>
          <t>Pieza de conexión. El material manda el precio tanto como la medida</t>
        </is>
      </c>
      <c r="F1218" s="5" t="inlineStr">
        <is>
          <t>Material retirado en almacén</t>
        </is>
      </c>
      <c r="G1218" s="5" t="inlineStr">
        <is>
          <t>conexión, accesorio, fitting, codo, tee, niple, reducción</t>
        </is>
      </c>
      <c r="H1218" s="7" t="inlineStr">
        <is>
          <t>unidad</t>
        </is>
      </c>
      <c r="I1218" s="7" t="inlineStr">
        <is>
          <t>Instalaciones</t>
        </is>
      </c>
      <c r="J1218" s="7" t="inlineStr">
        <is>
          <t>estandar</t>
        </is>
      </c>
      <c r="K1218" s="7" t="inlineStr">
        <is>
          <t>importado</t>
        </is>
      </c>
      <c r="L1218" s="7" t="inlineStr">
        <is>
          <t>Verificado</t>
        </is>
      </c>
      <c r="M1218" s="8" t="n">
        <v>1</v>
      </c>
      <c r="N1218" s="9" t="n">
        <v>33</v>
      </c>
      <c r="O1218" s="9" t="n">
        <v>33</v>
      </c>
      <c r="P1218" s="9" t="n">
        <v>33</v>
      </c>
      <c r="Q1218" s="7" t="inlineStr">
        <is>
          <t>Sí</t>
        </is>
      </c>
      <c r="R1218" s="9">
        <f>IF(N1218="","",IF(Q1218="Sí",ROUND(N1218/1.18,2),N1218))</f>
        <v/>
      </c>
      <c r="S1218" s="7" t="inlineStr">
        <is>
          <t>2026-09-09</t>
        </is>
      </c>
      <c r="T1218" s="5" t="inlineStr">
        <is>
          <t>1 cotización de proveedores</t>
        </is>
      </c>
      <c r="AK1218" s="5" t="inlineStr">
        <is>
          <t>tipo: tapon-macho · material: HG · medida: 3/4"</t>
        </is>
      </c>
    </row>
    <row r="1219">
      <c r="A1219" s="7" t="inlineStr">
        <is>
          <t>MAT-32-260</t>
        </is>
      </c>
      <c r="B1219" s="7" t="inlineStr">
        <is>
          <t>Materiales</t>
        </is>
      </c>
      <c r="C1219" s="7" t="inlineStr">
        <is>
          <t>Tubería y conexiones</t>
        </is>
      </c>
      <c r="D1219" s="5" t="inlineStr">
        <is>
          <t>Tapón macho de HG 3/8"</t>
        </is>
      </c>
      <c r="E1219" s="5" t="inlineStr">
        <is>
          <t>Pieza de conexión. El material manda el precio tanto como la medida</t>
        </is>
      </c>
      <c r="F1219" s="5" t="inlineStr">
        <is>
          <t>Material retirado en almacén</t>
        </is>
      </c>
      <c r="G1219" s="5" t="inlineStr">
        <is>
          <t>conexión, accesorio, fitting, codo, tee, niple, reducción</t>
        </is>
      </c>
      <c r="H1219" s="7" t="inlineStr">
        <is>
          <t>unidad</t>
        </is>
      </c>
      <c r="I1219" s="7" t="inlineStr">
        <is>
          <t>Instalaciones</t>
        </is>
      </c>
      <c r="J1219" s="7" t="inlineStr">
        <is>
          <t>estandar</t>
        </is>
      </c>
      <c r="K1219" s="7" t="inlineStr">
        <is>
          <t>importado</t>
        </is>
      </c>
      <c r="L1219" s="7" t="inlineStr">
        <is>
          <t>Verificado</t>
        </is>
      </c>
      <c r="M1219" s="8" t="n">
        <v>1</v>
      </c>
      <c r="N1219" s="9" t="n">
        <v>22</v>
      </c>
      <c r="O1219" s="9" t="n">
        <v>22</v>
      </c>
      <c r="P1219" s="9" t="n">
        <v>22</v>
      </c>
      <c r="Q1219" s="7" t="inlineStr">
        <is>
          <t>Sí</t>
        </is>
      </c>
      <c r="R1219" s="9">
        <f>IF(N1219="","",IF(Q1219="Sí",ROUND(N1219/1.18,2),N1219))</f>
        <v/>
      </c>
      <c r="S1219" s="7" t="inlineStr">
        <is>
          <t>2026-09-09</t>
        </is>
      </c>
      <c r="T1219" s="5" t="inlineStr">
        <is>
          <t>1 cotización de proveedores</t>
        </is>
      </c>
      <c r="AK1219" s="5" t="inlineStr">
        <is>
          <t>tipo: tapon-macho · material: HG · medida: 3/8"</t>
        </is>
      </c>
    </row>
    <row r="1220">
      <c r="A1220" s="7" t="inlineStr">
        <is>
          <t>MAT-32-261</t>
        </is>
      </c>
      <c r="B1220" s="7" t="inlineStr">
        <is>
          <t>Materiales</t>
        </is>
      </c>
      <c r="C1220" s="7" t="inlineStr">
        <is>
          <t>Tubería y conexiones</t>
        </is>
      </c>
      <c r="D1220" s="5" t="inlineStr">
        <is>
          <t>Tapón macho de HG 3"</t>
        </is>
      </c>
      <c r="E1220" s="5" t="inlineStr">
        <is>
          <t>Pieza de conexión. El material manda el precio tanto como la medida</t>
        </is>
      </c>
      <c r="F1220" s="5" t="inlineStr">
        <is>
          <t>Material retirado en almacén</t>
        </is>
      </c>
      <c r="G1220" s="5" t="inlineStr">
        <is>
          <t>conexión, accesorio, fitting, codo, tee, niple, reducción</t>
        </is>
      </c>
      <c r="H1220" s="7" t="inlineStr">
        <is>
          <t>unidad</t>
        </is>
      </c>
      <c r="I1220" s="7" t="inlineStr">
        <is>
          <t>Instalaciones</t>
        </is>
      </c>
      <c r="J1220" s="7" t="inlineStr">
        <is>
          <t>estandar</t>
        </is>
      </c>
      <c r="K1220" s="7" t="inlineStr">
        <is>
          <t>importado</t>
        </is>
      </c>
      <c r="L1220" s="7" t="inlineStr">
        <is>
          <t>Verificado</t>
        </is>
      </c>
      <c r="M1220" s="8" t="n">
        <v>1</v>
      </c>
      <c r="N1220" s="9" t="n">
        <v>206</v>
      </c>
      <c r="O1220" s="9" t="n">
        <v>206</v>
      </c>
      <c r="P1220" s="9" t="n">
        <v>206</v>
      </c>
      <c r="Q1220" s="7" t="inlineStr">
        <is>
          <t>Sí</t>
        </is>
      </c>
      <c r="R1220" s="9">
        <f>IF(N1220="","",IF(Q1220="Sí",ROUND(N1220/1.18,2),N1220))</f>
        <v/>
      </c>
      <c r="S1220" s="7" t="inlineStr">
        <is>
          <t>2026-09-09</t>
        </is>
      </c>
      <c r="T1220" s="5" t="inlineStr">
        <is>
          <t>1 cotización de proveedores</t>
        </is>
      </c>
      <c r="AK1220" s="5" t="inlineStr">
        <is>
          <t>tipo: tapon-macho · material: HG · medida: 3"</t>
        </is>
      </c>
    </row>
    <row r="1221">
      <c r="A1221" s="7" t="inlineStr">
        <is>
          <t>MAT-32-262</t>
        </is>
      </c>
      <c r="B1221" s="7" t="inlineStr">
        <is>
          <t>Materiales</t>
        </is>
      </c>
      <c r="C1221" s="7" t="inlineStr">
        <is>
          <t>Tubería y conexiones</t>
        </is>
      </c>
      <c r="D1221" s="5" t="inlineStr">
        <is>
          <t>Tapón macho de PVC 1"</t>
        </is>
      </c>
      <c r="E1221" s="5" t="inlineStr">
        <is>
          <t>Pieza de conexión. El material manda el precio tanto como la medida</t>
        </is>
      </c>
      <c r="F1221" s="5" t="inlineStr">
        <is>
          <t>Material retirado en almacén</t>
        </is>
      </c>
      <c r="G1221" s="5" t="inlineStr">
        <is>
          <t>conexión, accesorio, fitting, codo, tee, niple, reducción</t>
        </is>
      </c>
      <c r="H1221" s="7" t="inlineStr">
        <is>
          <t>unidad</t>
        </is>
      </c>
      <c r="I1221" s="7" t="inlineStr">
        <is>
          <t>Instalaciones</t>
        </is>
      </c>
      <c r="J1221" s="7" t="inlineStr">
        <is>
          <t>estandar</t>
        </is>
      </c>
      <c r="K1221" s="7" t="inlineStr">
        <is>
          <t>importado</t>
        </is>
      </c>
      <c r="L1221" s="7" t="inlineStr">
        <is>
          <t>Verificado</t>
        </is>
      </c>
      <c r="M1221" s="8" t="n">
        <v>1</v>
      </c>
      <c r="N1221" s="9" t="n">
        <v>62</v>
      </c>
      <c r="O1221" s="9" t="n">
        <v>62</v>
      </c>
      <c r="P1221" s="9" t="n">
        <v>62</v>
      </c>
      <c r="Q1221" s="7" t="inlineStr">
        <is>
          <t>Sí</t>
        </is>
      </c>
      <c r="R1221" s="9">
        <f>IF(N1221="","",IF(Q1221="Sí",ROUND(N1221/1.18,2),N1221))</f>
        <v/>
      </c>
      <c r="S1221" s="7" t="inlineStr">
        <is>
          <t>2026-09-09</t>
        </is>
      </c>
      <c r="T1221" s="5" t="inlineStr">
        <is>
          <t>1 cotización de proveedores</t>
        </is>
      </c>
      <c r="AK1221" s="5" t="inlineStr">
        <is>
          <t>tipo: tapon-macho · material: PVC · medida: 1"</t>
        </is>
      </c>
    </row>
    <row r="1222">
      <c r="A1222" s="7" t="inlineStr">
        <is>
          <t>MAT-32-263</t>
        </is>
      </c>
      <c r="B1222" s="7" t="inlineStr">
        <is>
          <t>Materiales</t>
        </is>
      </c>
      <c r="C1222" s="7" t="inlineStr">
        <is>
          <t>Tubería y conexiones</t>
        </is>
      </c>
      <c r="D1222" s="5" t="inlineStr">
        <is>
          <t>Tapón de PVC 1 1/2"</t>
        </is>
      </c>
      <c r="E1222" s="5" t="inlineStr">
        <is>
          <t>Pieza de conexión. El material manda el precio tanto como la medida</t>
        </is>
      </c>
      <c r="F1222" s="5" t="inlineStr">
        <is>
          <t>Material retirado en almacén</t>
        </is>
      </c>
      <c r="G1222" s="5" t="inlineStr">
        <is>
          <t>conexión, accesorio, fitting, codo, tee, niple, reducción</t>
        </is>
      </c>
      <c r="H1222" s="7" t="inlineStr">
        <is>
          <t>unidad</t>
        </is>
      </c>
      <c r="I1222" s="7" t="inlineStr">
        <is>
          <t>Instalaciones</t>
        </is>
      </c>
      <c r="J1222" s="7" t="inlineStr">
        <is>
          <t>estandar</t>
        </is>
      </c>
      <c r="K1222" s="7" t="inlineStr">
        <is>
          <t>importado</t>
        </is>
      </c>
      <c r="L1222" s="7" t="inlineStr">
        <is>
          <t>Verificado</t>
        </is>
      </c>
      <c r="M1222" s="8" t="n">
        <v>1</v>
      </c>
      <c r="N1222" s="9" t="n">
        <v>101</v>
      </c>
      <c r="O1222" s="9" t="n">
        <v>101</v>
      </c>
      <c r="P1222" s="9" t="n">
        <v>101</v>
      </c>
      <c r="Q1222" s="7" t="inlineStr">
        <is>
          <t>Sí</t>
        </is>
      </c>
      <c r="R1222" s="9">
        <f>IF(N1222="","",IF(Q1222="Sí",ROUND(N1222/1.18,2),N1222))</f>
        <v/>
      </c>
      <c r="S1222" s="7" t="inlineStr">
        <is>
          <t>2026-09-09</t>
        </is>
      </c>
      <c r="T1222" s="5" t="inlineStr">
        <is>
          <t>1 cotización de proveedores</t>
        </is>
      </c>
      <c r="AK1222" s="5" t="inlineStr">
        <is>
          <t>tipo: tapon · material: PVC · medida: 1 1/2"</t>
        </is>
      </c>
    </row>
    <row r="1223">
      <c r="A1223" s="7" t="inlineStr">
        <is>
          <t>MAT-32-264</t>
        </is>
      </c>
      <c r="B1223" s="7" t="inlineStr">
        <is>
          <t>Materiales</t>
        </is>
      </c>
      <c r="C1223" s="7" t="inlineStr">
        <is>
          <t>Tubería y conexiones</t>
        </is>
      </c>
      <c r="D1223" s="5" t="inlineStr">
        <is>
          <t>Tapón de PVC 2"</t>
        </is>
      </c>
      <c r="E1223" s="5" t="inlineStr">
        <is>
          <t>Pieza de conexión. El material manda el precio tanto como la medida</t>
        </is>
      </c>
      <c r="F1223" s="5" t="inlineStr">
        <is>
          <t>Material retirado en almacén</t>
        </is>
      </c>
      <c r="G1223" s="5" t="inlineStr">
        <is>
          <t>conexión, accesorio, fitting, codo, tee, niple, reducción</t>
        </is>
      </c>
      <c r="H1223" s="7" t="inlineStr">
        <is>
          <t>unidad</t>
        </is>
      </c>
      <c r="I1223" s="7" t="inlineStr">
        <is>
          <t>Instalaciones</t>
        </is>
      </c>
      <c r="J1223" s="7" t="inlineStr">
        <is>
          <t>estandar</t>
        </is>
      </c>
      <c r="K1223" s="7" t="inlineStr">
        <is>
          <t>importado</t>
        </is>
      </c>
      <c r="L1223" s="7" t="inlineStr">
        <is>
          <t>Verificado</t>
        </is>
      </c>
      <c r="M1223" s="8" t="n">
        <v>1</v>
      </c>
      <c r="N1223" s="9" t="n">
        <v>135</v>
      </c>
      <c r="O1223" s="9" t="n">
        <v>135</v>
      </c>
      <c r="P1223" s="9" t="n">
        <v>135</v>
      </c>
      <c r="Q1223" s="7" t="inlineStr">
        <is>
          <t>Sí</t>
        </is>
      </c>
      <c r="R1223" s="9">
        <f>IF(N1223="","",IF(Q1223="Sí",ROUND(N1223/1.18,2),N1223))</f>
        <v/>
      </c>
      <c r="S1223" s="7" t="inlineStr">
        <is>
          <t>2026-09-09</t>
        </is>
      </c>
      <c r="T1223" s="5" t="inlineStr">
        <is>
          <t>1 cotización de proveedores</t>
        </is>
      </c>
      <c r="AK1223" s="5" t="inlineStr">
        <is>
          <t>tipo: tapon · material: PVC · medida: 2"</t>
        </is>
      </c>
    </row>
    <row r="1224">
      <c r="A1224" s="7" t="inlineStr">
        <is>
          <t>MAT-32-265</t>
        </is>
      </c>
      <c r="B1224" s="7" t="inlineStr">
        <is>
          <t>Materiales</t>
        </is>
      </c>
      <c r="C1224" s="7" t="inlineStr">
        <is>
          <t>Tubería y conexiones</t>
        </is>
      </c>
      <c r="D1224" s="5" t="inlineStr">
        <is>
          <t>Tapón de PVC 3"</t>
        </is>
      </c>
      <c r="E1224" s="5" t="inlineStr">
        <is>
          <t>Pieza de conexión. El material manda el precio tanto como la medida</t>
        </is>
      </c>
      <c r="F1224" s="5" t="inlineStr">
        <is>
          <t>Material retirado en almacén</t>
        </is>
      </c>
      <c r="G1224" s="5" t="inlineStr">
        <is>
          <t>conexión, accesorio, fitting, codo, tee, niple, reducción</t>
        </is>
      </c>
      <c r="H1224" s="7" t="inlineStr">
        <is>
          <t>unidad</t>
        </is>
      </c>
      <c r="I1224" s="7" t="inlineStr">
        <is>
          <t>Instalaciones</t>
        </is>
      </c>
      <c r="J1224" s="7" t="inlineStr">
        <is>
          <t>estandar</t>
        </is>
      </c>
      <c r="K1224" s="7" t="inlineStr">
        <is>
          <t>importado</t>
        </is>
      </c>
      <c r="L1224" s="7" t="inlineStr">
        <is>
          <t>Verificado</t>
        </is>
      </c>
      <c r="M1224" s="8" t="n">
        <v>1</v>
      </c>
      <c r="N1224" s="9" t="n">
        <v>263</v>
      </c>
      <c r="O1224" s="9" t="n">
        <v>263</v>
      </c>
      <c r="P1224" s="9" t="n">
        <v>263</v>
      </c>
      <c r="Q1224" s="7" t="inlineStr">
        <is>
          <t>Sí</t>
        </is>
      </c>
      <c r="R1224" s="9">
        <f>IF(N1224="","",IF(Q1224="Sí",ROUND(N1224/1.18,2),N1224))</f>
        <v/>
      </c>
      <c r="S1224" s="7" t="inlineStr">
        <is>
          <t>2026-09-09</t>
        </is>
      </c>
      <c r="T1224" s="5" t="inlineStr">
        <is>
          <t>1 cotización de proveedores</t>
        </is>
      </c>
      <c r="AK1224" s="5" t="inlineStr">
        <is>
          <t>tipo: tapon · material: PVC · medida: 3"</t>
        </is>
      </c>
    </row>
    <row r="1225">
      <c r="A1225" s="7" t="inlineStr">
        <is>
          <t>MAT-32-266</t>
        </is>
      </c>
      <c r="B1225" s="7" t="inlineStr">
        <is>
          <t>Materiales</t>
        </is>
      </c>
      <c r="C1225" s="7" t="inlineStr">
        <is>
          <t>Tubería y conexiones</t>
        </is>
      </c>
      <c r="D1225" s="5" t="inlineStr">
        <is>
          <t>Tapón de PVC 4"</t>
        </is>
      </c>
      <c r="E1225" s="5" t="inlineStr">
        <is>
          <t>Pieza de conexión. El material manda el precio tanto como la medida</t>
        </is>
      </c>
      <c r="F1225" s="5" t="inlineStr">
        <is>
          <t>Material retirado en almacén</t>
        </is>
      </c>
      <c r="G1225" s="5" t="inlineStr">
        <is>
          <t>conexión, accesorio, fitting, codo, tee, niple, reducción</t>
        </is>
      </c>
      <c r="H1225" s="7" t="inlineStr">
        <is>
          <t>unidad</t>
        </is>
      </c>
      <c r="I1225" s="7" t="inlineStr">
        <is>
          <t>Instalaciones</t>
        </is>
      </c>
      <c r="J1225" s="7" t="inlineStr">
        <is>
          <t>estandar</t>
        </is>
      </c>
      <c r="K1225" s="7" t="inlineStr">
        <is>
          <t>importado</t>
        </is>
      </c>
      <c r="L1225" s="7" t="inlineStr">
        <is>
          <t>Verificado</t>
        </is>
      </c>
      <c r="M1225" s="8" t="n">
        <v>1</v>
      </c>
      <c r="N1225" s="9" t="n">
        <v>372</v>
      </c>
      <c r="O1225" s="9" t="n">
        <v>372</v>
      </c>
      <c r="P1225" s="9" t="n">
        <v>372</v>
      </c>
      <c r="Q1225" s="7" t="inlineStr">
        <is>
          <t>Sí</t>
        </is>
      </c>
      <c r="R1225" s="9">
        <f>IF(N1225="","",IF(Q1225="Sí",ROUND(N1225/1.18,2),N1225))</f>
        <v/>
      </c>
      <c r="S1225" s="7" t="inlineStr">
        <is>
          <t>2026-09-09</t>
        </is>
      </c>
      <c r="T1225" s="5" t="inlineStr">
        <is>
          <t>1 cotización de proveedores</t>
        </is>
      </c>
      <c r="AK1225" s="5" t="inlineStr">
        <is>
          <t>tipo: tapon · material: PVC · medida: 4"</t>
        </is>
      </c>
    </row>
    <row r="1226">
      <c r="A1226" s="7" t="inlineStr">
        <is>
          <t>MAT-32-267</t>
        </is>
      </c>
      <c r="B1226" s="7" t="inlineStr">
        <is>
          <t>Materiales</t>
        </is>
      </c>
      <c r="C1226" s="7" t="inlineStr">
        <is>
          <t>Tubería y conexiones</t>
        </is>
      </c>
      <c r="D1226" s="5" t="inlineStr">
        <is>
          <t>Tee de bronce 3/8"</t>
        </is>
      </c>
      <c r="E1226" s="5" t="inlineStr">
        <is>
          <t>Pieza de conexión. El material manda el precio tanto como la medida</t>
        </is>
      </c>
      <c r="F1226" s="5" t="inlineStr">
        <is>
          <t>Material retirado en almacén</t>
        </is>
      </c>
      <c r="G1226" s="5" t="inlineStr">
        <is>
          <t>conexión, accesorio, fitting, codo, tee, niple, reducción</t>
        </is>
      </c>
      <c r="H1226" s="7" t="inlineStr">
        <is>
          <t>unidad</t>
        </is>
      </c>
      <c r="I1226" s="7" t="inlineStr">
        <is>
          <t>Instalaciones</t>
        </is>
      </c>
      <c r="J1226" s="7" t="inlineStr">
        <is>
          <t>estandar</t>
        </is>
      </c>
      <c r="K1226" s="7" t="inlineStr">
        <is>
          <t>importado</t>
        </is>
      </c>
      <c r="L1226" s="7" t="inlineStr">
        <is>
          <t>Verificado</t>
        </is>
      </c>
      <c r="M1226" s="8" t="n">
        <v>1</v>
      </c>
      <c r="N1226" s="9" t="n">
        <v>186</v>
      </c>
      <c r="O1226" s="9" t="n">
        <v>186</v>
      </c>
      <c r="P1226" s="9" t="n">
        <v>186</v>
      </c>
      <c r="Q1226" s="7" t="inlineStr">
        <is>
          <t>Sí</t>
        </is>
      </c>
      <c r="R1226" s="9">
        <f>IF(N1226="","",IF(Q1226="Sí",ROUND(N1226/1.18,2),N1226))</f>
        <v/>
      </c>
      <c r="S1226" s="7" t="inlineStr">
        <is>
          <t>2026-09-09</t>
        </is>
      </c>
      <c r="T1226" s="5" t="inlineStr">
        <is>
          <t>1 cotización de proveedores</t>
        </is>
      </c>
      <c r="AK1226" s="5" t="inlineStr">
        <is>
          <t>tipo: tee · material: bronce · medida: 3/8"</t>
        </is>
      </c>
    </row>
    <row r="1227">
      <c r="A1227" s="7" t="inlineStr">
        <is>
          <t>MAT-32-268</t>
        </is>
      </c>
      <c r="B1227" s="7" t="inlineStr">
        <is>
          <t>Materiales</t>
        </is>
      </c>
      <c r="C1227" s="7" t="inlineStr">
        <is>
          <t>Tubería y conexiones</t>
        </is>
      </c>
      <c r="D1227" s="5" t="inlineStr">
        <is>
          <t>Tee de cobre 3/8"</t>
        </is>
      </c>
      <c r="E1227" s="5" t="inlineStr">
        <is>
          <t>Pieza de conexión. El material manda el precio tanto como la medida</t>
        </is>
      </c>
      <c r="F1227" s="5" t="inlineStr">
        <is>
          <t>Material retirado en almacén</t>
        </is>
      </c>
      <c r="G1227" s="5" t="inlineStr">
        <is>
          <t>conexión, accesorio, fitting, codo, tee, niple, reducción</t>
        </is>
      </c>
      <c r="H1227" s="7" t="inlineStr">
        <is>
          <t>unidad</t>
        </is>
      </c>
      <c r="I1227" s="7" t="inlineStr">
        <is>
          <t>Instalaciones</t>
        </is>
      </c>
      <c r="J1227" s="7" t="inlineStr">
        <is>
          <t>estandar</t>
        </is>
      </c>
      <c r="K1227" s="7" t="inlineStr">
        <is>
          <t>importado</t>
        </is>
      </c>
      <c r="L1227" s="7" t="inlineStr">
        <is>
          <t>Verificado</t>
        </is>
      </c>
      <c r="M1227" s="8" t="n">
        <v>1</v>
      </c>
      <c r="N1227" s="9" t="n">
        <v>256</v>
      </c>
      <c r="O1227" s="9" t="n">
        <v>256</v>
      </c>
      <c r="P1227" s="9" t="n">
        <v>256</v>
      </c>
      <c r="Q1227" s="7" t="inlineStr">
        <is>
          <t>Sí</t>
        </is>
      </c>
      <c r="R1227" s="9">
        <f>IF(N1227="","",IF(Q1227="Sí",ROUND(N1227/1.18,2),N1227))</f>
        <v/>
      </c>
      <c r="S1227" s="7" t="inlineStr">
        <is>
          <t>2026-09-09</t>
        </is>
      </c>
      <c r="T1227" s="5" t="inlineStr">
        <is>
          <t>1 cotización de proveedores</t>
        </is>
      </c>
      <c r="AK1227" s="5" t="inlineStr">
        <is>
          <t>tipo: tee · material: cobre · medida: 3/8"</t>
        </is>
      </c>
    </row>
    <row r="1228">
      <c r="A1228" s="7" t="inlineStr">
        <is>
          <t>MAT-32-269</t>
        </is>
      </c>
      <c r="B1228" s="7" t="inlineStr">
        <is>
          <t>Materiales</t>
        </is>
      </c>
      <c r="C1228" s="7" t="inlineStr">
        <is>
          <t>Tubería y conexiones</t>
        </is>
      </c>
      <c r="D1228" s="5" t="inlineStr">
        <is>
          <t>Tee de HG 1 1/2"</t>
        </is>
      </c>
      <c r="E1228" s="5" t="inlineStr">
        <is>
          <t>Pieza de conexión. El material manda el precio tanto como la medida</t>
        </is>
      </c>
      <c r="F1228" s="5" t="inlineStr">
        <is>
          <t>Material retirado en almacén</t>
        </is>
      </c>
      <c r="G1228" s="5" t="inlineStr">
        <is>
          <t>conexión, accesorio, fitting, codo, tee, niple, reducción</t>
        </is>
      </c>
      <c r="H1228" s="7" t="inlineStr">
        <is>
          <t>unidad</t>
        </is>
      </c>
      <c r="I1228" s="7" t="inlineStr">
        <is>
          <t>Instalaciones</t>
        </is>
      </c>
      <c r="J1228" s="7" t="inlineStr">
        <is>
          <t>estandar</t>
        </is>
      </c>
      <c r="K1228" s="7" t="inlineStr">
        <is>
          <t>importado</t>
        </is>
      </c>
      <c r="L1228" s="7" t="inlineStr">
        <is>
          <t>Verificado</t>
        </is>
      </c>
      <c r="M1228" s="8" t="n">
        <v>1</v>
      </c>
      <c r="N1228" s="9" t="n">
        <v>277</v>
      </c>
      <c r="O1228" s="9" t="n">
        <v>277</v>
      </c>
      <c r="P1228" s="9" t="n">
        <v>277</v>
      </c>
      <c r="Q1228" s="7" t="inlineStr">
        <is>
          <t>Sí</t>
        </is>
      </c>
      <c r="R1228" s="9">
        <f>IF(N1228="","",IF(Q1228="Sí",ROUND(N1228/1.18,2),N1228))</f>
        <v/>
      </c>
      <c r="S1228" s="7" t="inlineStr">
        <is>
          <t>2026-09-09</t>
        </is>
      </c>
      <c r="T1228" s="5" t="inlineStr">
        <is>
          <t>1 cotización de proveedores</t>
        </is>
      </c>
      <c r="AK1228" s="5" t="inlineStr">
        <is>
          <t>tipo: tee · material: HG · medida: 1 1/2"</t>
        </is>
      </c>
    </row>
    <row r="1229">
      <c r="A1229" s="7" t="inlineStr">
        <is>
          <t>MAT-32-270</t>
        </is>
      </c>
      <c r="B1229" s="7" t="inlineStr">
        <is>
          <t>Materiales</t>
        </is>
      </c>
      <c r="C1229" s="7" t="inlineStr">
        <is>
          <t>Tubería y conexiones</t>
        </is>
      </c>
      <c r="D1229" s="5" t="inlineStr">
        <is>
          <t>Tee de HG 1/2"</t>
        </is>
      </c>
      <c r="E1229" s="5" t="inlineStr">
        <is>
          <t>Pieza de conexión. El material manda el precio tanto como la medida</t>
        </is>
      </c>
      <c r="F1229" s="5" t="inlineStr">
        <is>
          <t>Material retirado en almacén</t>
        </is>
      </c>
      <c r="G1229" s="5" t="inlineStr">
        <is>
          <t>conexión, accesorio, fitting, codo, tee, niple, reducción</t>
        </is>
      </c>
      <c r="H1229" s="7" t="inlineStr">
        <is>
          <t>unidad</t>
        </is>
      </c>
      <c r="I1229" s="7" t="inlineStr">
        <is>
          <t>Instalaciones</t>
        </is>
      </c>
      <c r="J1229" s="7" t="inlineStr">
        <is>
          <t>estandar</t>
        </is>
      </c>
      <c r="K1229" s="7" t="inlineStr">
        <is>
          <t>importado</t>
        </is>
      </c>
      <c r="L1229" s="7" t="inlineStr">
        <is>
          <t>Verificado</t>
        </is>
      </c>
      <c r="M1229" s="8" t="n">
        <v>1</v>
      </c>
      <c r="N1229" s="9" t="n">
        <v>40</v>
      </c>
      <c r="O1229" s="9" t="n">
        <v>40</v>
      </c>
      <c r="P1229" s="9" t="n">
        <v>40</v>
      </c>
      <c r="Q1229" s="7" t="inlineStr">
        <is>
          <t>Sí</t>
        </is>
      </c>
      <c r="R1229" s="9">
        <f>IF(N1229="","",IF(Q1229="Sí",ROUND(N1229/1.18,2),N1229))</f>
        <v/>
      </c>
      <c r="S1229" s="7" t="inlineStr">
        <is>
          <t>2026-09-09</t>
        </is>
      </c>
      <c r="T1229" s="5" t="inlineStr">
        <is>
          <t>1 cotización de proveedores</t>
        </is>
      </c>
      <c r="AK1229" s="5" t="inlineStr">
        <is>
          <t>tipo: tee · material: HG · medida: 1/2"</t>
        </is>
      </c>
    </row>
    <row r="1230">
      <c r="A1230" s="7" t="inlineStr">
        <is>
          <t>MAT-32-271</t>
        </is>
      </c>
      <c r="B1230" s="7" t="inlineStr">
        <is>
          <t>Materiales</t>
        </is>
      </c>
      <c r="C1230" s="7" t="inlineStr">
        <is>
          <t>Tubería y conexiones</t>
        </is>
      </c>
      <c r="D1230" s="5" t="inlineStr">
        <is>
          <t>Tee de HG 1/4"</t>
        </is>
      </c>
      <c r="E1230" s="5" t="inlineStr">
        <is>
          <t>Pieza de conexión. El material manda el precio tanto como la medida</t>
        </is>
      </c>
      <c r="F1230" s="5" t="inlineStr">
        <is>
          <t>Material retirado en almacén</t>
        </is>
      </c>
      <c r="G1230" s="5" t="inlineStr">
        <is>
          <t>conexión, accesorio, fitting, codo, tee, niple, reducción</t>
        </is>
      </c>
      <c r="H1230" s="7" t="inlineStr">
        <is>
          <t>unidad</t>
        </is>
      </c>
      <c r="I1230" s="7" t="inlineStr">
        <is>
          <t>Instalaciones</t>
        </is>
      </c>
      <c r="J1230" s="7" t="inlineStr">
        <is>
          <t>estandar</t>
        </is>
      </c>
      <c r="K1230" s="7" t="inlineStr">
        <is>
          <t>importado</t>
        </is>
      </c>
      <c r="L1230" s="7" t="inlineStr">
        <is>
          <t>Verificado</t>
        </is>
      </c>
      <c r="M1230" s="8" t="n">
        <v>1</v>
      </c>
      <c r="N1230" s="9" t="n">
        <v>130</v>
      </c>
      <c r="O1230" s="9" t="n">
        <v>130</v>
      </c>
      <c r="P1230" s="9" t="n">
        <v>130</v>
      </c>
      <c r="Q1230" s="7" t="inlineStr">
        <is>
          <t>Sí</t>
        </is>
      </c>
      <c r="R1230" s="9">
        <f>IF(N1230="","",IF(Q1230="Sí",ROUND(N1230/1.18,2),N1230))</f>
        <v/>
      </c>
      <c r="S1230" s="7" t="inlineStr">
        <is>
          <t>2026-09-09</t>
        </is>
      </c>
      <c r="T1230" s="5" t="inlineStr">
        <is>
          <t>1 cotización de proveedores</t>
        </is>
      </c>
      <c r="AK1230" s="5" t="inlineStr">
        <is>
          <t>tipo: tee · material: HG · medida: 1/4"</t>
        </is>
      </c>
    </row>
    <row r="1231">
      <c r="A1231" s="7" t="inlineStr">
        <is>
          <t>MAT-32-272</t>
        </is>
      </c>
      <c r="B1231" s="7" t="inlineStr">
        <is>
          <t>Materiales</t>
        </is>
      </c>
      <c r="C1231" s="7" t="inlineStr">
        <is>
          <t>Tubería y conexiones</t>
        </is>
      </c>
      <c r="D1231" s="5" t="inlineStr">
        <is>
          <t>Tee de HG 1"</t>
        </is>
      </c>
      <c r="E1231" s="5" t="inlineStr">
        <is>
          <t>Pieza de conexión. El material manda el precio tanto como la medida</t>
        </is>
      </c>
      <c r="F1231" s="5" t="inlineStr">
        <is>
          <t>Material retirado en almacén</t>
        </is>
      </c>
      <c r="G1231" s="5" t="inlineStr">
        <is>
          <t>conexión, accesorio, fitting, codo, tee, niple, reducción</t>
        </is>
      </c>
      <c r="H1231" s="7" t="inlineStr">
        <is>
          <t>unidad</t>
        </is>
      </c>
      <c r="I1231" s="7" t="inlineStr">
        <is>
          <t>Instalaciones</t>
        </is>
      </c>
      <c r="J1231" s="7" t="inlineStr">
        <is>
          <t>estandar</t>
        </is>
      </c>
      <c r="K1231" s="7" t="inlineStr">
        <is>
          <t>importado</t>
        </is>
      </c>
      <c r="L1231" s="7" t="inlineStr">
        <is>
          <t>Verificado</t>
        </is>
      </c>
      <c r="M1231" s="8" t="n">
        <v>1</v>
      </c>
      <c r="N1231" s="9" t="n">
        <v>160</v>
      </c>
      <c r="O1231" s="9" t="n">
        <v>160</v>
      </c>
      <c r="P1231" s="9" t="n">
        <v>160</v>
      </c>
      <c r="Q1231" s="7" t="inlineStr">
        <is>
          <t>Sí</t>
        </is>
      </c>
      <c r="R1231" s="9">
        <f>IF(N1231="","",IF(Q1231="Sí",ROUND(N1231/1.18,2),N1231))</f>
        <v/>
      </c>
      <c r="S1231" s="7" t="inlineStr">
        <is>
          <t>2026-09-09</t>
        </is>
      </c>
      <c r="T1231" s="5" t="inlineStr">
        <is>
          <t>1 cotización de proveedores</t>
        </is>
      </c>
      <c r="AK1231" s="5" t="inlineStr">
        <is>
          <t>tipo: tee · material: HG · medida: 1"</t>
        </is>
      </c>
    </row>
    <row r="1232">
      <c r="A1232" s="7" t="inlineStr">
        <is>
          <t>MAT-32-273</t>
        </is>
      </c>
      <c r="B1232" s="7" t="inlineStr">
        <is>
          <t>Materiales</t>
        </is>
      </c>
      <c r="C1232" s="7" t="inlineStr">
        <is>
          <t>Tubería y conexiones</t>
        </is>
      </c>
      <c r="D1232" s="5" t="inlineStr">
        <is>
          <t>Tee de HG 2"</t>
        </is>
      </c>
      <c r="E1232" s="5" t="inlineStr">
        <is>
          <t>Pieza de conexión. El material manda el precio tanto como la medida</t>
        </is>
      </c>
      <c r="F1232" s="5" t="inlineStr">
        <is>
          <t>Material retirado en almacén</t>
        </is>
      </c>
      <c r="G1232" s="5" t="inlineStr">
        <is>
          <t>conexión, accesorio, fitting, codo, tee, niple, reducción</t>
        </is>
      </c>
      <c r="H1232" s="7" t="inlineStr">
        <is>
          <t>unidad</t>
        </is>
      </c>
      <c r="I1232" s="7" t="inlineStr">
        <is>
          <t>Instalaciones</t>
        </is>
      </c>
      <c r="J1232" s="7" t="inlineStr">
        <is>
          <t>estandar</t>
        </is>
      </c>
      <c r="K1232" s="7" t="inlineStr">
        <is>
          <t>importado</t>
        </is>
      </c>
      <c r="L1232" s="7" t="inlineStr">
        <is>
          <t>Verificado</t>
        </is>
      </c>
      <c r="M1232" s="8" t="n">
        <v>1</v>
      </c>
      <c r="N1232" s="9" t="n">
        <v>383</v>
      </c>
      <c r="O1232" s="9" t="n">
        <v>383</v>
      </c>
      <c r="P1232" s="9" t="n">
        <v>383</v>
      </c>
      <c r="Q1232" s="7" t="inlineStr">
        <is>
          <t>Sí</t>
        </is>
      </c>
      <c r="R1232" s="9">
        <f>IF(N1232="","",IF(Q1232="Sí",ROUND(N1232/1.18,2),N1232))</f>
        <v/>
      </c>
      <c r="S1232" s="7" t="inlineStr">
        <is>
          <t>2026-09-09</t>
        </is>
      </c>
      <c r="T1232" s="5" t="inlineStr">
        <is>
          <t>1 cotización de proveedores</t>
        </is>
      </c>
      <c r="AK1232" s="5" t="inlineStr">
        <is>
          <t>tipo: tee · material: HG · medida: 2"</t>
        </is>
      </c>
    </row>
    <row r="1233">
      <c r="A1233" s="7" t="inlineStr">
        <is>
          <t>MAT-32-274</t>
        </is>
      </c>
      <c r="B1233" s="7" t="inlineStr">
        <is>
          <t>Materiales</t>
        </is>
      </c>
      <c r="C1233" s="7" t="inlineStr">
        <is>
          <t>Tubería y conexiones</t>
        </is>
      </c>
      <c r="D1233" s="5" t="inlineStr">
        <is>
          <t>Tee de HG 3/4"</t>
        </is>
      </c>
      <c r="E1233" s="5" t="inlineStr">
        <is>
          <t>Pieza de conexión. El material manda el precio tanto como la medida</t>
        </is>
      </c>
      <c r="F1233" s="5" t="inlineStr">
        <is>
          <t>Material retirado en almacén</t>
        </is>
      </c>
      <c r="G1233" s="5" t="inlineStr">
        <is>
          <t>conexión, accesorio, fitting, codo, tee, niple, reducción</t>
        </is>
      </c>
      <c r="H1233" s="7" t="inlineStr">
        <is>
          <t>unidad</t>
        </is>
      </c>
      <c r="I1233" s="7" t="inlineStr">
        <is>
          <t>Instalaciones</t>
        </is>
      </c>
      <c r="J1233" s="7" t="inlineStr">
        <is>
          <t>estandar</t>
        </is>
      </c>
      <c r="K1233" s="7" t="inlineStr">
        <is>
          <t>importado</t>
        </is>
      </c>
      <c r="L1233" s="7" t="inlineStr">
        <is>
          <t>Verificado</t>
        </is>
      </c>
      <c r="M1233" s="8" t="n">
        <v>1</v>
      </c>
      <c r="N1233" s="9" t="n">
        <v>95</v>
      </c>
      <c r="O1233" s="9" t="n">
        <v>95</v>
      </c>
      <c r="P1233" s="9" t="n">
        <v>95</v>
      </c>
      <c r="Q1233" s="7" t="inlineStr">
        <is>
          <t>Sí</t>
        </is>
      </c>
      <c r="R1233" s="9">
        <f>IF(N1233="","",IF(Q1233="Sí",ROUND(N1233/1.18,2),N1233))</f>
        <v/>
      </c>
      <c r="S1233" s="7" t="inlineStr">
        <is>
          <t>2026-09-09</t>
        </is>
      </c>
      <c r="T1233" s="5" t="inlineStr">
        <is>
          <t>1 cotización de proveedores</t>
        </is>
      </c>
      <c r="AK1233" s="5" t="inlineStr">
        <is>
          <t>tipo: tee · material: HG · medida: 3/4"</t>
        </is>
      </c>
    </row>
    <row r="1234">
      <c r="A1234" s="7" t="inlineStr">
        <is>
          <t>MAT-32-275</t>
        </is>
      </c>
      <c r="B1234" s="7" t="inlineStr">
        <is>
          <t>Materiales</t>
        </is>
      </c>
      <c r="C1234" s="7" t="inlineStr">
        <is>
          <t>Tubería y conexiones</t>
        </is>
      </c>
      <c r="D1234" s="5" t="inlineStr">
        <is>
          <t>Tee de HG 3/8"</t>
        </is>
      </c>
      <c r="E1234" s="5" t="inlineStr">
        <is>
          <t>Pieza de conexión. El material manda el precio tanto como la medida</t>
        </is>
      </c>
      <c r="F1234" s="5" t="inlineStr">
        <is>
          <t>Material retirado en almacén</t>
        </is>
      </c>
      <c r="G1234" s="5" t="inlineStr">
        <is>
          <t>conexión, accesorio, fitting, codo, tee, niple, reducción</t>
        </is>
      </c>
      <c r="H1234" s="7" t="inlineStr">
        <is>
          <t>unidad</t>
        </is>
      </c>
      <c r="I1234" s="7" t="inlineStr">
        <is>
          <t>Instalaciones</t>
        </is>
      </c>
      <c r="J1234" s="7" t="inlineStr">
        <is>
          <t>estandar</t>
        </is>
      </c>
      <c r="K1234" s="7" t="inlineStr">
        <is>
          <t>importado</t>
        </is>
      </c>
      <c r="L1234" s="7" t="inlineStr">
        <is>
          <t>Verificado</t>
        </is>
      </c>
      <c r="M1234" s="8" t="n">
        <v>1</v>
      </c>
      <c r="N1234" s="9" t="n">
        <v>58</v>
      </c>
      <c r="O1234" s="9" t="n">
        <v>58</v>
      </c>
      <c r="P1234" s="9" t="n">
        <v>58</v>
      </c>
      <c r="Q1234" s="7" t="inlineStr">
        <is>
          <t>Sí</t>
        </is>
      </c>
      <c r="R1234" s="9">
        <f>IF(N1234="","",IF(Q1234="Sí",ROUND(N1234/1.18,2),N1234))</f>
        <v/>
      </c>
      <c r="S1234" s="7" t="inlineStr">
        <is>
          <t>2026-09-09</t>
        </is>
      </c>
      <c r="T1234" s="5" t="inlineStr">
        <is>
          <t>1 cotización de proveedores</t>
        </is>
      </c>
      <c r="AK1234" s="5" t="inlineStr">
        <is>
          <t>tipo: tee · material: HG · medida: 3/8"</t>
        </is>
      </c>
    </row>
    <row r="1235">
      <c r="A1235" s="7" t="inlineStr">
        <is>
          <t>MAT-32-276</t>
        </is>
      </c>
      <c r="B1235" s="7" t="inlineStr">
        <is>
          <t>Materiales</t>
        </is>
      </c>
      <c r="C1235" s="7" t="inlineStr">
        <is>
          <t>Tubería y conexiones</t>
        </is>
      </c>
      <c r="D1235" s="5" t="inlineStr">
        <is>
          <t>Tee de niquelado 1/2"</t>
        </is>
      </c>
      <c r="E1235" s="5" t="inlineStr">
        <is>
          <t>Pieza de conexión. El material manda el precio tanto como la medida</t>
        </is>
      </c>
      <c r="F1235" s="5" t="inlineStr">
        <is>
          <t>Material retirado en almacén</t>
        </is>
      </c>
      <c r="G1235" s="5" t="inlineStr">
        <is>
          <t>conexión, accesorio, fitting, codo, tee, niple, reducción</t>
        </is>
      </c>
      <c r="H1235" s="7" t="inlineStr">
        <is>
          <t>unidad</t>
        </is>
      </c>
      <c r="I1235" s="7" t="inlineStr">
        <is>
          <t>Instalaciones</t>
        </is>
      </c>
      <c r="J1235" s="7" t="inlineStr">
        <is>
          <t>estandar</t>
        </is>
      </c>
      <c r="K1235" s="7" t="inlineStr">
        <is>
          <t>importado</t>
        </is>
      </c>
      <c r="L1235" s="7" t="inlineStr">
        <is>
          <t>Verificado</t>
        </is>
      </c>
      <c r="M1235" s="8" t="n">
        <v>1</v>
      </c>
      <c r="N1235" s="9" t="n">
        <v>444</v>
      </c>
      <c r="O1235" s="9" t="n">
        <v>444</v>
      </c>
      <c r="P1235" s="9" t="n">
        <v>444</v>
      </c>
      <c r="Q1235" s="7" t="inlineStr">
        <is>
          <t>Sí</t>
        </is>
      </c>
      <c r="R1235" s="9">
        <f>IF(N1235="","",IF(Q1235="Sí",ROUND(N1235/1.18,2),N1235))</f>
        <v/>
      </c>
      <c r="S1235" s="7" t="inlineStr">
        <is>
          <t>2026-09-09</t>
        </is>
      </c>
      <c r="T1235" s="5" t="inlineStr">
        <is>
          <t>1 cotización de proveedores</t>
        </is>
      </c>
      <c r="AK1235" s="5" t="inlineStr">
        <is>
          <t>tipo: tee · material: niquelado · medida: 1/2"</t>
        </is>
      </c>
    </row>
    <row r="1236">
      <c r="A1236" s="7" t="inlineStr">
        <is>
          <t>MAT-32-277</t>
        </is>
      </c>
      <c r="B1236" s="7" t="inlineStr">
        <is>
          <t>Materiales</t>
        </is>
      </c>
      <c r="C1236" s="7" t="inlineStr">
        <is>
          <t>Tubería y conexiones</t>
        </is>
      </c>
      <c r="D1236" s="5" t="inlineStr">
        <is>
          <t>Tee de PPR 20 mm</t>
        </is>
      </c>
      <c r="E1236" s="5" t="inlineStr">
        <is>
          <t>Pieza de conexión. El material manda el precio tanto como la medida</t>
        </is>
      </c>
      <c r="F1236" s="5" t="inlineStr">
        <is>
          <t>Material retirado en almacén</t>
        </is>
      </c>
      <c r="G1236" s="5" t="inlineStr">
        <is>
          <t>conexión, accesorio, fitting, codo, tee, niple, reducción</t>
        </is>
      </c>
      <c r="H1236" s="7" t="inlineStr">
        <is>
          <t>unidad</t>
        </is>
      </c>
      <c r="I1236" s="7" t="inlineStr">
        <is>
          <t>Instalaciones</t>
        </is>
      </c>
      <c r="J1236" s="7" t="inlineStr">
        <is>
          <t>estandar</t>
        </is>
      </c>
      <c r="K1236" s="7" t="inlineStr">
        <is>
          <t>importado</t>
        </is>
      </c>
      <c r="L1236" s="7" t="inlineStr">
        <is>
          <t>Verificado</t>
        </is>
      </c>
      <c r="M1236" s="8" t="n">
        <v>1</v>
      </c>
      <c r="N1236" s="9" t="n">
        <v>174</v>
      </c>
      <c r="O1236" s="9" t="n">
        <v>55</v>
      </c>
      <c r="P1236" s="9" t="n">
        <v>293</v>
      </c>
      <c r="Q1236" s="7" t="inlineStr">
        <is>
          <t>Sí</t>
        </is>
      </c>
      <c r="R1236" s="9">
        <f>IF(N1236="","",IF(Q1236="Sí",ROUND(N1236/1.18,2),N1236))</f>
        <v/>
      </c>
      <c r="S1236" s="7" t="inlineStr">
        <is>
          <t>2026-09-09</t>
        </is>
      </c>
      <c r="T1236" s="5" t="inlineStr">
        <is>
          <t>2 cotizaciones de proveedores</t>
        </is>
      </c>
      <c r="AK1236" s="5" t="inlineStr">
        <is>
          <t>tipo: tee · material: PPR · medida: 20 mm</t>
        </is>
      </c>
    </row>
    <row r="1237">
      <c r="A1237" s="7" t="inlineStr">
        <is>
          <t>MAT-32-278</t>
        </is>
      </c>
      <c r="B1237" s="7" t="inlineStr">
        <is>
          <t>Materiales</t>
        </is>
      </c>
      <c r="C1237" s="7" t="inlineStr">
        <is>
          <t>Tubería y conexiones</t>
        </is>
      </c>
      <c r="D1237" s="5" t="inlineStr">
        <is>
          <t>Tee de PPR 25 mm</t>
        </is>
      </c>
      <c r="E1237" s="5" t="inlineStr">
        <is>
          <t>Pieza de conexión. El material manda el precio tanto como la medida</t>
        </is>
      </c>
      <c r="F1237" s="5" t="inlineStr">
        <is>
          <t>Material retirado en almacén</t>
        </is>
      </c>
      <c r="G1237" s="5" t="inlineStr">
        <is>
          <t>conexión, accesorio, fitting, codo, tee, niple, reducción</t>
        </is>
      </c>
      <c r="H1237" s="7" t="inlineStr">
        <is>
          <t>unidad</t>
        </is>
      </c>
      <c r="I1237" s="7" t="inlineStr">
        <is>
          <t>Instalaciones</t>
        </is>
      </c>
      <c r="J1237" s="7" t="inlineStr">
        <is>
          <t>estandar</t>
        </is>
      </c>
      <c r="K1237" s="7" t="inlineStr">
        <is>
          <t>importado</t>
        </is>
      </c>
      <c r="L1237" s="7" t="inlineStr">
        <is>
          <t>Verificado</t>
        </is>
      </c>
      <c r="M1237" s="8" t="n">
        <v>1</v>
      </c>
      <c r="N1237" s="9" t="n">
        <v>50</v>
      </c>
      <c r="O1237" s="9" t="n">
        <v>50</v>
      </c>
      <c r="P1237" s="9" t="n">
        <v>50</v>
      </c>
      <c r="Q1237" s="7" t="inlineStr">
        <is>
          <t>Sí</t>
        </is>
      </c>
      <c r="R1237" s="9">
        <f>IF(N1237="","",IF(Q1237="Sí",ROUND(N1237/1.18,2),N1237))</f>
        <v/>
      </c>
      <c r="S1237" s="7" t="inlineStr">
        <is>
          <t>2026-09-09</t>
        </is>
      </c>
      <c r="T1237" s="5" t="inlineStr">
        <is>
          <t>1 cotización de proveedores</t>
        </is>
      </c>
      <c r="AK1237" s="5" t="inlineStr">
        <is>
          <t>tipo: tee · material: PPR · medida: 25 mm</t>
        </is>
      </c>
    </row>
    <row r="1238">
      <c r="A1238" s="7" t="inlineStr">
        <is>
          <t>MAT-32-279</t>
        </is>
      </c>
      <c r="B1238" s="7" t="inlineStr">
        <is>
          <t>Materiales</t>
        </is>
      </c>
      <c r="C1238" s="7" t="inlineStr">
        <is>
          <t>Tubería y conexiones</t>
        </is>
      </c>
      <c r="D1238" s="5" t="inlineStr">
        <is>
          <t>Tee de PPR 32 mm</t>
        </is>
      </c>
      <c r="E1238" s="5" t="inlineStr">
        <is>
          <t>Pieza de conexión. El material manda el precio tanto como la medida</t>
        </is>
      </c>
      <c r="F1238" s="5" t="inlineStr">
        <is>
          <t>Material retirado en almacén</t>
        </is>
      </c>
      <c r="G1238" s="5" t="inlineStr">
        <is>
          <t>conexión, accesorio, fitting, codo, tee, niple, reducción</t>
        </is>
      </c>
      <c r="H1238" s="7" t="inlineStr">
        <is>
          <t>unidad</t>
        </is>
      </c>
      <c r="I1238" s="7" t="inlineStr">
        <is>
          <t>Instalaciones</t>
        </is>
      </c>
      <c r="J1238" s="7" t="inlineStr">
        <is>
          <t>estandar</t>
        </is>
      </c>
      <c r="K1238" s="7" t="inlineStr">
        <is>
          <t>importado</t>
        </is>
      </c>
      <c r="L1238" s="7" t="inlineStr">
        <is>
          <t>Verificado</t>
        </is>
      </c>
      <c r="M1238" s="8" t="n">
        <v>1</v>
      </c>
      <c r="N1238" s="9" t="n">
        <v>75</v>
      </c>
      <c r="O1238" s="9" t="n">
        <v>75</v>
      </c>
      <c r="P1238" s="9" t="n">
        <v>75</v>
      </c>
      <c r="Q1238" s="7" t="inlineStr">
        <is>
          <t>Sí</t>
        </is>
      </c>
      <c r="R1238" s="9">
        <f>IF(N1238="","",IF(Q1238="Sí",ROUND(N1238/1.18,2),N1238))</f>
        <v/>
      </c>
      <c r="S1238" s="7" t="inlineStr">
        <is>
          <t>2026-09-09</t>
        </is>
      </c>
      <c r="T1238" s="5" t="inlineStr">
        <is>
          <t>1 cotización de proveedores</t>
        </is>
      </c>
      <c r="AK1238" s="5" t="inlineStr">
        <is>
          <t>tipo: tee · material: PPR · medida: 32 mm</t>
        </is>
      </c>
    </row>
    <row r="1239">
      <c r="A1239" s="7" t="inlineStr">
        <is>
          <t>MAT-32-280</t>
        </is>
      </c>
      <c r="B1239" s="7" t="inlineStr">
        <is>
          <t>Materiales</t>
        </is>
      </c>
      <c r="C1239" s="7" t="inlineStr">
        <is>
          <t>Tubería y conexiones</t>
        </is>
      </c>
      <c r="D1239" s="5" t="inlineStr">
        <is>
          <t>Tee de PVC drenaje 1 1/2"</t>
        </is>
      </c>
      <c r="E1239" s="5" t="inlineStr">
        <is>
          <t>Pieza de conexión. El material manda el precio tanto como la medida</t>
        </is>
      </c>
      <c r="F1239" s="5" t="inlineStr">
        <is>
          <t>Material retirado en almacén</t>
        </is>
      </c>
      <c r="G1239" s="5" t="inlineStr">
        <is>
          <t>conexión, accesorio, fitting, codo, tee, niple, reducción</t>
        </is>
      </c>
      <c r="H1239" s="7" t="inlineStr">
        <is>
          <t>unidad</t>
        </is>
      </c>
      <c r="I1239" s="7" t="inlineStr">
        <is>
          <t>Instalaciones</t>
        </is>
      </c>
      <c r="J1239" s="7" t="inlineStr">
        <is>
          <t>estandar</t>
        </is>
      </c>
      <c r="K1239" s="7" t="inlineStr">
        <is>
          <t>importado</t>
        </is>
      </c>
      <c r="L1239" s="7" t="inlineStr">
        <is>
          <t>Verificado</t>
        </is>
      </c>
      <c r="M1239" s="8" t="n">
        <v>1</v>
      </c>
      <c r="N1239" s="9" t="n">
        <v>86</v>
      </c>
      <c r="O1239" s="9" t="n">
        <v>86</v>
      </c>
      <c r="P1239" s="9" t="n">
        <v>86</v>
      </c>
      <c r="Q1239" s="7" t="inlineStr">
        <is>
          <t>Sí</t>
        </is>
      </c>
      <c r="R1239" s="9">
        <f>IF(N1239="","",IF(Q1239="Sí",ROUND(N1239/1.18,2),N1239))</f>
        <v/>
      </c>
      <c r="S1239" s="7" t="inlineStr">
        <is>
          <t>2026-09-09</t>
        </is>
      </c>
      <c r="T1239" s="5" t="inlineStr">
        <is>
          <t>1 cotización de proveedores</t>
        </is>
      </c>
      <c r="AK1239" s="5" t="inlineStr">
        <is>
          <t>tipo: tee · material: PVC drenaje · medida: 1 1/2"</t>
        </is>
      </c>
    </row>
    <row r="1240">
      <c r="A1240" s="7" t="inlineStr">
        <is>
          <t>MAT-32-281</t>
        </is>
      </c>
      <c r="B1240" s="7" t="inlineStr">
        <is>
          <t>Materiales</t>
        </is>
      </c>
      <c r="C1240" s="7" t="inlineStr">
        <is>
          <t>Tubería y conexiones</t>
        </is>
      </c>
      <c r="D1240" s="5" t="inlineStr">
        <is>
          <t>Tee de PVC drenaje 2"</t>
        </is>
      </c>
      <c r="E1240" s="5" t="inlineStr">
        <is>
          <t>Pieza de conexión. El material manda el precio tanto como la medida</t>
        </is>
      </c>
      <c r="F1240" s="5" t="inlineStr">
        <is>
          <t>Material retirado en almacén</t>
        </is>
      </c>
      <c r="G1240" s="5" t="inlineStr">
        <is>
          <t>conexión, accesorio, fitting, codo, tee, niple, reducción</t>
        </is>
      </c>
      <c r="H1240" s="7" t="inlineStr">
        <is>
          <t>unidad</t>
        </is>
      </c>
      <c r="I1240" s="7" t="inlineStr">
        <is>
          <t>Instalaciones</t>
        </is>
      </c>
      <c r="J1240" s="7" t="inlineStr">
        <is>
          <t>estandar</t>
        </is>
      </c>
      <c r="K1240" s="7" t="inlineStr">
        <is>
          <t>importado</t>
        </is>
      </c>
      <c r="L1240" s="7" t="inlineStr">
        <is>
          <t>Verificado</t>
        </is>
      </c>
      <c r="M1240" s="8" t="n">
        <v>1</v>
      </c>
      <c r="N1240" s="9" t="n">
        <v>135</v>
      </c>
      <c r="O1240" s="9" t="n">
        <v>135</v>
      </c>
      <c r="P1240" s="9" t="n">
        <v>135</v>
      </c>
      <c r="Q1240" s="7" t="inlineStr">
        <is>
          <t>Sí</t>
        </is>
      </c>
      <c r="R1240" s="9">
        <f>IF(N1240="","",IF(Q1240="Sí",ROUND(N1240/1.18,2),N1240))</f>
        <v/>
      </c>
      <c r="S1240" s="7" t="inlineStr">
        <is>
          <t>2026-09-09</t>
        </is>
      </c>
      <c r="T1240" s="5" t="inlineStr">
        <is>
          <t>1 cotización de proveedores</t>
        </is>
      </c>
      <c r="AK1240" s="5" t="inlineStr">
        <is>
          <t>tipo: tee · material: PVC drenaje · medida: 2"</t>
        </is>
      </c>
    </row>
    <row r="1241">
      <c r="A1241" s="7" t="inlineStr">
        <is>
          <t>MAT-32-282</t>
        </is>
      </c>
      <c r="B1241" s="7" t="inlineStr">
        <is>
          <t>Materiales</t>
        </is>
      </c>
      <c r="C1241" s="7" t="inlineStr">
        <is>
          <t>Tubería y conexiones</t>
        </is>
      </c>
      <c r="D1241" s="5" t="inlineStr">
        <is>
          <t>Tee de PVC drenaje 3"</t>
        </is>
      </c>
      <c r="E1241" s="5" t="inlineStr">
        <is>
          <t>Pieza de conexión. El material manda el precio tanto como la medida</t>
        </is>
      </c>
      <c r="F1241" s="5" t="inlineStr">
        <is>
          <t>Material retirado en almacén</t>
        </is>
      </c>
      <c r="G1241" s="5" t="inlineStr">
        <is>
          <t>conexión, accesorio, fitting, codo, tee, niple, reducción</t>
        </is>
      </c>
      <c r="H1241" s="7" t="inlineStr">
        <is>
          <t>unidad</t>
        </is>
      </c>
      <c r="I1241" s="7" t="inlineStr">
        <is>
          <t>Instalaciones</t>
        </is>
      </c>
      <c r="J1241" s="7" t="inlineStr">
        <is>
          <t>estandar</t>
        </is>
      </c>
      <c r="K1241" s="7" t="inlineStr">
        <is>
          <t>importado</t>
        </is>
      </c>
      <c r="L1241" s="7" t="inlineStr">
        <is>
          <t>Verificado</t>
        </is>
      </c>
      <c r="M1241" s="8" t="n">
        <v>1</v>
      </c>
      <c r="N1241" s="9" t="n">
        <v>225.5</v>
      </c>
      <c r="O1241" s="9" t="n">
        <v>194</v>
      </c>
      <c r="P1241" s="9" t="n">
        <v>257</v>
      </c>
      <c r="Q1241" s="7" t="inlineStr">
        <is>
          <t>Sí</t>
        </is>
      </c>
      <c r="R1241" s="9">
        <f>IF(N1241="","",IF(Q1241="Sí",ROUND(N1241/1.18,2),N1241))</f>
        <v/>
      </c>
      <c r="S1241" s="7" t="inlineStr">
        <is>
          <t>2026-09-09</t>
        </is>
      </c>
      <c r="T1241" s="5" t="inlineStr">
        <is>
          <t>2 cotizaciones de proveedores</t>
        </is>
      </c>
      <c r="AK1241" s="5" t="inlineStr">
        <is>
          <t>tipo: tee · material: PVC drenaje · medida: 3"</t>
        </is>
      </c>
    </row>
    <row r="1242">
      <c r="A1242" s="7" t="inlineStr">
        <is>
          <t>MAT-32-283</t>
        </is>
      </c>
      <c r="B1242" s="7" t="inlineStr">
        <is>
          <t>Materiales</t>
        </is>
      </c>
      <c r="C1242" s="7" t="inlineStr">
        <is>
          <t>Tubería y conexiones</t>
        </is>
      </c>
      <c r="D1242" s="5" t="inlineStr">
        <is>
          <t>Tee de PVC drenaje 4"</t>
        </is>
      </c>
      <c r="E1242" s="5" t="inlineStr">
        <is>
          <t>Pieza de conexión. El material manda el precio tanto como la medida</t>
        </is>
      </c>
      <c r="F1242" s="5" t="inlineStr">
        <is>
          <t>Material retirado en almacén</t>
        </is>
      </c>
      <c r="G1242" s="5" t="inlineStr">
        <is>
          <t>conexión, accesorio, fitting, codo, tee, niple, reducción</t>
        </is>
      </c>
      <c r="H1242" s="7" t="inlineStr">
        <is>
          <t>unidad</t>
        </is>
      </c>
      <c r="I1242" s="7" t="inlineStr">
        <is>
          <t>Instalaciones</t>
        </is>
      </c>
      <c r="J1242" s="7" t="inlineStr">
        <is>
          <t>estandar</t>
        </is>
      </c>
      <c r="K1242" s="7" t="inlineStr">
        <is>
          <t>importado</t>
        </is>
      </c>
      <c r="L1242" s="7" t="inlineStr">
        <is>
          <t>Verificado</t>
        </is>
      </c>
      <c r="M1242" s="8" t="n">
        <v>1</v>
      </c>
      <c r="N1242" s="9" t="n">
        <v>344.5</v>
      </c>
      <c r="O1242" s="9" t="n">
        <v>260</v>
      </c>
      <c r="P1242" s="9" t="n">
        <v>429</v>
      </c>
      <c r="Q1242" s="7" t="inlineStr">
        <is>
          <t>Sí</t>
        </is>
      </c>
      <c r="R1242" s="9">
        <f>IF(N1242="","",IF(Q1242="Sí",ROUND(N1242/1.18,2),N1242))</f>
        <v/>
      </c>
      <c r="S1242" s="7" t="inlineStr">
        <is>
          <t>2026-09-09</t>
        </is>
      </c>
      <c r="T1242" s="5" t="inlineStr">
        <is>
          <t>2 cotizaciones de proveedores</t>
        </is>
      </c>
      <c r="AK1242" s="5" t="inlineStr">
        <is>
          <t>tipo: tee · material: PVC drenaje · medida: 4"</t>
        </is>
      </c>
    </row>
    <row r="1243">
      <c r="A1243" s="7" t="inlineStr">
        <is>
          <t>MAT-32-284</t>
        </is>
      </c>
      <c r="B1243" s="7" t="inlineStr">
        <is>
          <t>Materiales</t>
        </is>
      </c>
      <c r="C1243" s="7" t="inlineStr">
        <is>
          <t>Tubería y conexiones</t>
        </is>
      </c>
      <c r="D1243" s="5" t="inlineStr">
        <is>
          <t>Tee de PVC presión 1 1/2"</t>
        </is>
      </c>
      <c r="E1243" s="5" t="inlineStr">
        <is>
          <t>Pieza de conexión. El material manda el precio tanto como la medida</t>
        </is>
      </c>
      <c r="F1243" s="5" t="inlineStr">
        <is>
          <t>Material retirado en almacén</t>
        </is>
      </c>
      <c r="G1243" s="5" t="inlineStr">
        <is>
          <t>conexión, accesorio, fitting, codo, tee, niple, reducción</t>
        </is>
      </c>
      <c r="H1243" s="7" t="inlineStr">
        <is>
          <t>unidad</t>
        </is>
      </c>
      <c r="I1243" s="7" t="inlineStr">
        <is>
          <t>Instalaciones</t>
        </is>
      </c>
      <c r="J1243" s="7" t="inlineStr">
        <is>
          <t>estandar</t>
        </is>
      </c>
      <c r="K1243" s="7" t="inlineStr">
        <is>
          <t>importado</t>
        </is>
      </c>
      <c r="L1243" s="7" t="inlineStr">
        <is>
          <t>Verificado</t>
        </is>
      </c>
      <c r="M1243" s="8" t="n">
        <v>1</v>
      </c>
      <c r="N1243" s="9" t="n">
        <v>135</v>
      </c>
      <c r="O1243" s="9" t="n">
        <v>135</v>
      </c>
      <c r="P1243" s="9" t="n">
        <v>135</v>
      </c>
      <c r="Q1243" s="7" t="inlineStr">
        <is>
          <t>Sí</t>
        </is>
      </c>
      <c r="R1243" s="9">
        <f>IF(N1243="","",IF(Q1243="Sí",ROUND(N1243/1.18,2),N1243))</f>
        <v/>
      </c>
      <c r="S1243" s="7" t="inlineStr">
        <is>
          <t>2026-09-09</t>
        </is>
      </c>
      <c r="T1243" s="5" t="inlineStr">
        <is>
          <t>1 cotización de proveedores</t>
        </is>
      </c>
      <c r="AK1243" s="5" t="inlineStr">
        <is>
          <t>tipo: tee · material: PVC presión · medida: 1 1/2"</t>
        </is>
      </c>
    </row>
    <row r="1244">
      <c r="A1244" s="7" t="inlineStr">
        <is>
          <t>MAT-32-285</t>
        </is>
      </c>
      <c r="B1244" s="7" t="inlineStr">
        <is>
          <t>Materiales</t>
        </is>
      </c>
      <c r="C1244" s="7" t="inlineStr">
        <is>
          <t>Tubería y conexiones</t>
        </is>
      </c>
      <c r="D1244" s="5" t="inlineStr">
        <is>
          <t>Tee de PVC presión 1/2"</t>
        </is>
      </c>
      <c r="E1244" s="5" t="inlineStr">
        <is>
          <t>Pieza de conexión. El material manda el precio tanto como la medida</t>
        </is>
      </c>
      <c r="F1244" s="5" t="inlineStr">
        <is>
          <t>Material retirado en almacén</t>
        </is>
      </c>
      <c r="G1244" s="5" t="inlineStr">
        <is>
          <t>conexión, accesorio, fitting, codo, tee, niple, reducción</t>
        </is>
      </c>
      <c r="H1244" s="7" t="inlineStr">
        <is>
          <t>unidad</t>
        </is>
      </c>
      <c r="I1244" s="7" t="inlineStr">
        <is>
          <t>Instalaciones</t>
        </is>
      </c>
      <c r="J1244" s="7" t="inlineStr">
        <is>
          <t>estandar</t>
        </is>
      </c>
      <c r="K1244" s="7" t="inlineStr">
        <is>
          <t>importado</t>
        </is>
      </c>
      <c r="L1244" s="7" t="inlineStr">
        <is>
          <t>Verificado</t>
        </is>
      </c>
      <c r="M1244" s="8" t="n">
        <v>1</v>
      </c>
      <c r="N1244" s="9" t="n">
        <v>28</v>
      </c>
      <c r="O1244" s="9" t="n">
        <v>28</v>
      </c>
      <c r="P1244" s="9" t="n">
        <v>28</v>
      </c>
      <c r="Q1244" s="7" t="inlineStr">
        <is>
          <t>Sí</t>
        </is>
      </c>
      <c r="R1244" s="9">
        <f>IF(N1244="","",IF(Q1244="Sí",ROUND(N1244/1.18,2),N1244))</f>
        <v/>
      </c>
      <c r="S1244" s="7" t="inlineStr">
        <is>
          <t>2026-09-09</t>
        </is>
      </c>
      <c r="T1244" s="5" t="inlineStr">
        <is>
          <t>1 cotización de proveedores</t>
        </is>
      </c>
      <c r="AK1244" s="5" t="inlineStr">
        <is>
          <t>tipo: tee · material: PVC presión · medida: 1/2"</t>
        </is>
      </c>
    </row>
    <row r="1245">
      <c r="A1245" s="7" t="inlineStr">
        <is>
          <t>MAT-32-286</t>
        </is>
      </c>
      <c r="B1245" s="7" t="inlineStr">
        <is>
          <t>Materiales</t>
        </is>
      </c>
      <c r="C1245" s="7" t="inlineStr">
        <is>
          <t>Tubería y conexiones</t>
        </is>
      </c>
      <c r="D1245" s="5" t="inlineStr">
        <is>
          <t>Tee de PVC presión 1"</t>
        </is>
      </c>
      <c r="E1245" s="5" t="inlineStr">
        <is>
          <t>Pieza de conexión. El material manda el precio tanto como la medida</t>
        </is>
      </c>
      <c r="F1245" s="5" t="inlineStr">
        <is>
          <t>Material retirado en almacén</t>
        </is>
      </c>
      <c r="G1245" s="5" t="inlineStr">
        <is>
          <t>conexión, accesorio, fitting, codo, tee, niple, reducción</t>
        </is>
      </c>
      <c r="H1245" s="7" t="inlineStr">
        <is>
          <t>unidad</t>
        </is>
      </c>
      <c r="I1245" s="7" t="inlineStr">
        <is>
          <t>Instalaciones</t>
        </is>
      </c>
      <c r="J1245" s="7" t="inlineStr">
        <is>
          <t>estandar</t>
        </is>
      </c>
      <c r="K1245" s="7" t="inlineStr">
        <is>
          <t>importado</t>
        </is>
      </c>
      <c r="L1245" s="7" t="inlineStr">
        <is>
          <t>Verificado</t>
        </is>
      </c>
      <c r="M1245" s="8" t="n">
        <v>1</v>
      </c>
      <c r="N1245" s="9" t="n">
        <v>55</v>
      </c>
      <c r="O1245" s="9" t="n">
        <v>55</v>
      </c>
      <c r="P1245" s="9" t="n">
        <v>55</v>
      </c>
      <c r="Q1245" s="7" t="inlineStr">
        <is>
          <t>Sí</t>
        </is>
      </c>
      <c r="R1245" s="9">
        <f>IF(N1245="","",IF(Q1245="Sí",ROUND(N1245/1.18,2),N1245))</f>
        <v/>
      </c>
      <c r="S1245" s="7" t="inlineStr">
        <is>
          <t>2026-09-09</t>
        </is>
      </c>
      <c r="T1245" s="5" t="inlineStr">
        <is>
          <t>1 cotización de proveedores</t>
        </is>
      </c>
      <c r="AK1245" s="5" t="inlineStr">
        <is>
          <t>tipo: tee · material: PVC presión · medida: 1"</t>
        </is>
      </c>
    </row>
    <row r="1246">
      <c r="A1246" s="7" t="inlineStr">
        <is>
          <t>MAT-32-287</t>
        </is>
      </c>
      <c r="B1246" s="7" t="inlineStr">
        <is>
          <t>Materiales</t>
        </is>
      </c>
      <c r="C1246" s="7" t="inlineStr">
        <is>
          <t>Tubería y conexiones</t>
        </is>
      </c>
      <c r="D1246" s="5" t="inlineStr">
        <is>
          <t>Tee de PVC presión 2"</t>
        </is>
      </c>
      <c r="E1246" s="5" t="inlineStr">
        <is>
          <t>Pieza de conexión. El material manda el precio tanto como la medida</t>
        </is>
      </c>
      <c r="F1246" s="5" t="inlineStr">
        <is>
          <t>Material retirado en almacén</t>
        </is>
      </c>
      <c r="G1246" s="5" t="inlineStr">
        <is>
          <t>conexión, accesorio, fitting, codo, tee, niple, reducción</t>
        </is>
      </c>
      <c r="H1246" s="7" t="inlineStr">
        <is>
          <t>unidad</t>
        </is>
      </c>
      <c r="I1246" s="7" t="inlineStr">
        <is>
          <t>Instalaciones</t>
        </is>
      </c>
      <c r="J1246" s="7" t="inlineStr">
        <is>
          <t>estandar</t>
        </is>
      </c>
      <c r="K1246" s="7" t="inlineStr">
        <is>
          <t>importado</t>
        </is>
      </c>
      <c r="L1246" s="7" t="inlineStr">
        <is>
          <t>Verificado</t>
        </is>
      </c>
      <c r="M1246" s="8" t="n">
        <v>1</v>
      </c>
      <c r="N1246" s="9" t="n">
        <v>195</v>
      </c>
      <c r="O1246" s="9" t="n">
        <v>195</v>
      </c>
      <c r="P1246" s="9" t="n">
        <v>195</v>
      </c>
      <c r="Q1246" s="7" t="inlineStr">
        <is>
          <t>Sí</t>
        </is>
      </c>
      <c r="R1246" s="9">
        <f>IF(N1246="","",IF(Q1246="Sí",ROUND(N1246/1.18,2),N1246))</f>
        <v/>
      </c>
      <c r="S1246" s="7" t="inlineStr">
        <is>
          <t>2026-09-09</t>
        </is>
      </c>
      <c r="T1246" s="5" t="inlineStr">
        <is>
          <t>1 cotización de proveedores</t>
        </is>
      </c>
      <c r="AK1246" s="5" t="inlineStr">
        <is>
          <t>tipo: tee · material: PVC presión · medida: 2"</t>
        </is>
      </c>
    </row>
    <row r="1247">
      <c r="A1247" s="7" t="inlineStr">
        <is>
          <t>MAT-32-288</t>
        </is>
      </c>
      <c r="B1247" s="7" t="inlineStr">
        <is>
          <t>Materiales</t>
        </is>
      </c>
      <c r="C1247" s="7" t="inlineStr">
        <is>
          <t>Tubería y conexiones</t>
        </is>
      </c>
      <c r="D1247" s="5" t="inlineStr">
        <is>
          <t>Tee de PVC presión 3/4"</t>
        </is>
      </c>
      <c r="E1247" s="5" t="inlineStr">
        <is>
          <t>Pieza de conexión. El material manda el precio tanto como la medida</t>
        </is>
      </c>
      <c r="F1247" s="5" t="inlineStr">
        <is>
          <t>Material retirado en almacén</t>
        </is>
      </c>
      <c r="G1247" s="5" t="inlineStr">
        <is>
          <t>conexión, accesorio, fitting, codo, tee, niple, reducción</t>
        </is>
      </c>
      <c r="H1247" s="7" t="inlineStr">
        <is>
          <t>unidad</t>
        </is>
      </c>
      <c r="I1247" s="7" t="inlineStr">
        <is>
          <t>Instalaciones</t>
        </is>
      </c>
      <c r="J1247" s="7" t="inlineStr">
        <is>
          <t>estandar</t>
        </is>
      </c>
      <c r="K1247" s="7" t="inlineStr">
        <is>
          <t>importado</t>
        </is>
      </c>
      <c r="L1247" s="7" t="inlineStr">
        <is>
          <t>Verificado</t>
        </is>
      </c>
      <c r="M1247" s="8" t="n">
        <v>1</v>
      </c>
      <c r="N1247" s="9" t="n">
        <v>35</v>
      </c>
      <c r="O1247" s="9" t="n">
        <v>35</v>
      </c>
      <c r="P1247" s="9" t="n">
        <v>35</v>
      </c>
      <c r="Q1247" s="7" t="inlineStr">
        <is>
          <t>Sí</t>
        </is>
      </c>
      <c r="R1247" s="9">
        <f>IF(N1247="","",IF(Q1247="Sí",ROUND(N1247/1.18,2),N1247))</f>
        <v/>
      </c>
      <c r="S1247" s="7" t="inlineStr">
        <is>
          <t>2026-09-09</t>
        </is>
      </c>
      <c r="T1247" s="5" t="inlineStr">
        <is>
          <t>1 cotización de proveedores</t>
        </is>
      </c>
      <c r="AK1247" s="5" t="inlineStr">
        <is>
          <t>tipo: tee · material: PVC presión · medida: 3/4"</t>
        </is>
      </c>
    </row>
    <row r="1248">
      <c r="A1248" s="7" t="inlineStr">
        <is>
          <t>MAT-32-289</t>
        </is>
      </c>
      <c r="B1248" s="7" t="inlineStr">
        <is>
          <t>Materiales</t>
        </is>
      </c>
      <c r="C1248" s="7" t="inlineStr">
        <is>
          <t>Tubería y conexiones</t>
        </is>
      </c>
      <c r="D1248" s="5" t="inlineStr">
        <is>
          <t>Tee de PVC presión 3"</t>
        </is>
      </c>
      <c r="E1248" s="5" t="inlineStr">
        <is>
          <t>Pieza de conexión. El material manda el precio tanto como la medida</t>
        </is>
      </c>
      <c r="F1248" s="5" t="inlineStr">
        <is>
          <t>Material retirado en almacén</t>
        </is>
      </c>
      <c r="G1248" s="5" t="inlineStr">
        <is>
          <t>conexión, accesorio, fitting, codo, tee, niple, reducción</t>
        </is>
      </c>
      <c r="H1248" s="7" t="inlineStr">
        <is>
          <t>unidad</t>
        </is>
      </c>
      <c r="I1248" s="7" t="inlineStr">
        <is>
          <t>Instalaciones</t>
        </is>
      </c>
      <c r="J1248" s="7" t="inlineStr">
        <is>
          <t>estandar</t>
        </is>
      </c>
      <c r="K1248" s="7" t="inlineStr">
        <is>
          <t>importado</t>
        </is>
      </c>
      <c r="L1248" s="7" t="inlineStr">
        <is>
          <t>Verificado</t>
        </is>
      </c>
      <c r="M1248" s="8" t="n">
        <v>1</v>
      </c>
      <c r="N1248" s="9" t="n">
        <v>453</v>
      </c>
      <c r="O1248" s="9" t="n">
        <v>453</v>
      </c>
      <c r="P1248" s="9" t="n">
        <v>453</v>
      </c>
      <c r="Q1248" s="7" t="inlineStr">
        <is>
          <t>Sí</t>
        </is>
      </c>
      <c r="R1248" s="9">
        <f>IF(N1248="","",IF(Q1248="Sí",ROUND(N1248/1.18,2),N1248))</f>
        <v/>
      </c>
      <c r="S1248" s="7" t="inlineStr">
        <is>
          <t>2026-09-09</t>
        </is>
      </c>
      <c r="T1248" s="5" t="inlineStr">
        <is>
          <t>1 cotización de proveedores</t>
        </is>
      </c>
      <c r="AK1248" s="5" t="inlineStr">
        <is>
          <t>tipo: tee · material: PVC presión · medida: 3"</t>
        </is>
      </c>
    </row>
    <row r="1249">
      <c r="A1249" s="7" t="inlineStr">
        <is>
          <t>MAT-32-290</t>
        </is>
      </c>
      <c r="B1249" s="7" t="inlineStr">
        <is>
          <t>Materiales</t>
        </is>
      </c>
      <c r="C1249" s="7" t="inlineStr">
        <is>
          <t>Tubería y conexiones</t>
        </is>
      </c>
      <c r="D1249" s="5" t="inlineStr">
        <is>
          <t>Tee reducida de PPR 25 mm</t>
        </is>
      </c>
      <c r="E1249" s="5" t="inlineStr">
        <is>
          <t>Pieza de conexión. El material manda el precio tanto como la medida</t>
        </is>
      </c>
      <c r="F1249" s="5" t="inlineStr">
        <is>
          <t>Material retirado en almacén</t>
        </is>
      </c>
      <c r="G1249" s="5" t="inlineStr">
        <is>
          <t>conexión, accesorio, fitting, codo, tee, niple, reducción</t>
        </is>
      </c>
      <c r="H1249" s="7" t="inlineStr">
        <is>
          <t>unidad</t>
        </is>
      </c>
      <c r="I1249" s="7" t="inlineStr">
        <is>
          <t>Instalaciones</t>
        </is>
      </c>
      <c r="J1249" s="7" t="inlineStr">
        <is>
          <t>estandar</t>
        </is>
      </c>
      <c r="K1249" s="7" t="inlineStr">
        <is>
          <t>importado</t>
        </is>
      </c>
      <c r="L1249" s="7" t="inlineStr">
        <is>
          <t>Verificado</t>
        </is>
      </c>
      <c r="M1249" s="8" t="n">
        <v>1</v>
      </c>
      <c r="N1249" s="9" t="n">
        <v>45</v>
      </c>
      <c r="O1249" s="9" t="n">
        <v>45</v>
      </c>
      <c r="P1249" s="9" t="n">
        <v>45</v>
      </c>
      <c r="Q1249" s="7" t="inlineStr">
        <is>
          <t>Sí</t>
        </is>
      </c>
      <c r="R1249" s="9">
        <f>IF(N1249="","",IF(Q1249="Sí",ROUND(N1249/1.18,2),N1249))</f>
        <v/>
      </c>
      <c r="S1249" s="7" t="inlineStr">
        <is>
          <t>2026-09-09</t>
        </is>
      </c>
      <c r="T1249" s="5" t="inlineStr">
        <is>
          <t>1 cotización de proveedores</t>
        </is>
      </c>
      <c r="AK1249" s="5" t="inlineStr">
        <is>
          <t>tipo: tee-reducida · material: PPR · medida: 25 mm</t>
        </is>
      </c>
    </row>
    <row r="1250">
      <c r="A1250" s="7" t="inlineStr">
        <is>
          <t>MAT-32-291</t>
        </is>
      </c>
      <c r="B1250" s="7" t="inlineStr">
        <is>
          <t>Materiales</t>
        </is>
      </c>
      <c r="C1250" s="7" t="inlineStr">
        <is>
          <t>Tubería y conexiones</t>
        </is>
      </c>
      <c r="D1250" s="5" t="inlineStr">
        <is>
          <t>Tee reducida de PVC 1" x 3/4"</t>
        </is>
      </c>
      <c r="E1250" s="5" t="inlineStr">
        <is>
          <t>Pieza de conexión. El material manda el precio tanto como la medida</t>
        </is>
      </c>
      <c r="F1250" s="5" t="inlineStr">
        <is>
          <t>Material retirado en almacén</t>
        </is>
      </c>
      <c r="G1250" s="5" t="inlineStr">
        <is>
          <t>conexión, accesorio, fitting, codo, tee, niple, reducción</t>
        </is>
      </c>
      <c r="H1250" s="7" t="inlineStr">
        <is>
          <t>unidad</t>
        </is>
      </c>
      <c r="I1250" s="7" t="inlineStr">
        <is>
          <t>Instalaciones</t>
        </is>
      </c>
      <c r="J1250" s="7" t="inlineStr">
        <is>
          <t>estandar</t>
        </is>
      </c>
      <c r="K1250" s="7" t="inlineStr">
        <is>
          <t>importado</t>
        </is>
      </c>
      <c r="L1250" s="7" t="inlineStr">
        <is>
          <t>Verificado</t>
        </is>
      </c>
      <c r="M1250" s="8" t="n">
        <v>1</v>
      </c>
      <c r="N1250" s="9" t="n">
        <v>144</v>
      </c>
      <c r="O1250" s="9" t="n">
        <v>144</v>
      </c>
      <c r="P1250" s="9" t="n">
        <v>144</v>
      </c>
      <c r="Q1250" s="7" t="inlineStr">
        <is>
          <t>Sí</t>
        </is>
      </c>
      <c r="R1250" s="9">
        <f>IF(N1250="","",IF(Q1250="Sí",ROUND(N1250/1.18,2),N1250))</f>
        <v/>
      </c>
      <c r="S1250" s="7" t="inlineStr">
        <is>
          <t>2026-09-09</t>
        </is>
      </c>
      <c r="T1250" s="5" t="inlineStr">
        <is>
          <t>1 cotización de proveedores</t>
        </is>
      </c>
      <c r="AK1250" s="5" t="inlineStr">
        <is>
          <t>tipo: tee-reducida · material: PVC · medida: 1" x 3/4"</t>
        </is>
      </c>
    </row>
    <row r="1251">
      <c r="A1251" s="7" t="inlineStr">
        <is>
          <t>MAT-32-292</t>
        </is>
      </c>
      <c r="B1251" s="7" t="inlineStr">
        <is>
          <t>Materiales</t>
        </is>
      </c>
      <c r="C1251" s="7" t="inlineStr">
        <is>
          <t>Tubería y conexiones</t>
        </is>
      </c>
      <c r="D1251" s="5" t="inlineStr">
        <is>
          <t>Terminal de bronce 1/2"</t>
        </is>
      </c>
      <c r="E1251" s="5" t="inlineStr">
        <is>
          <t>Pieza de conexión. El material manda el precio tanto como la medida</t>
        </is>
      </c>
      <c r="F1251" s="5" t="inlineStr">
        <is>
          <t>Material retirado en almacén</t>
        </is>
      </c>
      <c r="G1251" s="5" t="inlineStr">
        <is>
          <t>conexión, accesorio, fitting, codo, tee, niple, reducción</t>
        </is>
      </c>
      <c r="H1251" s="7" t="inlineStr">
        <is>
          <t>unidad</t>
        </is>
      </c>
      <c r="I1251" s="7" t="inlineStr">
        <is>
          <t>Instalaciones</t>
        </is>
      </c>
      <c r="J1251" s="7" t="inlineStr">
        <is>
          <t>estandar</t>
        </is>
      </c>
      <c r="K1251" s="7" t="inlineStr">
        <is>
          <t>importado</t>
        </is>
      </c>
      <c r="L1251" s="7" t="inlineStr">
        <is>
          <t>Verificado</t>
        </is>
      </c>
      <c r="M1251" s="8" t="n">
        <v>1</v>
      </c>
      <c r="N1251" s="9" t="n">
        <v>235</v>
      </c>
      <c r="O1251" s="9" t="n">
        <v>235</v>
      </c>
      <c r="P1251" s="9" t="n">
        <v>235</v>
      </c>
      <c r="Q1251" s="7" t="inlineStr">
        <is>
          <t>Sí</t>
        </is>
      </c>
      <c r="R1251" s="9">
        <f>IF(N1251="","",IF(Q1251="Sí",ROUND(N1251/1.18,2),N1251))</f>
        <v/>
      </c>
      <c r="S1251" s="7" t="inlineStr">
        <is>
          <t>2026-09-09</t>
        </is>
      </c>
      <c r="T1251" s="5" t="inlineStr">
        <is>
          <t>1 cotización de proveedores</t>
        </is>
      </c>
      <c r="AK1251" s="5" t="inlineStr">
        <is>
          <t>tipo: terminal · material: bronce · medida: 1/2"</t>
        </is>
      </c>
    </row>
    <row r="1252">
      <c r="A1252" s="7" t="inlineStr">
        <is>
          <t>MAT-32-293</t>
        </is>
      </c>
      <c r="B1252" s="7" t="inlineStr">
        <is>
          <t>Materiales</t>
        </is>
      </c>
      <c r="C1252" s="7" t="inlineStr">
        <is>
          <t>Tubería y conexiones</t>
        </is>
      </c>
      <c r="D1252" s="5" t="inlineStr">
        <is>
          <t>Terminal de bronce 3/4"</t>
        </is>
      </c>
      <c r="E1252" s="5" t="inlineStr">
        <is>
          <t>Pieza de conexión. El material manda el precio tanto como la medida</t>
        </is>
      </c>
      <c r="F1252" s="5" t="inlineStr">
        <is>
          <t>Material retirado en almacén</t>
        </is>
      </c>
      <c r="G1252" s="5" t="inlineStr">
        <is>
          <t>conexión, accesorio, fitting, codo, tee, niple, reducción</t>
        </is>
      </c>
      <c r="H1252" s="7" t="inlineStr">
        <is>
          <t>unidad</t>
        </is>
      </c>
      <c r="I1252" s="7" t="inlineStr">
        <is>
          <t>Instalaciones</t>
        </is>
      </c>
      <c r="J1252" s="7" t="inlineStr">
        <is>
          <t>estandar</t>
        </is>
      </c>
      <c r="K1252" s="7" t="inlineStr">
        <is>
          <t>importado</t>
        </is>
      </c>
      <c r="L1252" s="7" t="inlineStr">
        <is>
          <t>Verificado</t>
        </is>
      </c>
      <c r="M1252" s="8" t="n">
        <v>1</v>
      </c>
      <c r="N1252" s="9" t="n">
        <v>275</v>
      </c>
      <c r="O1252" s="9" t="n">
        <v>275</v>
      </c>
      <c r="P1252" s="9" t="n">
        <v>275</v>
      </c>
      <c r="Q1252" s="7" t="inlineStr">
        <is>
          <t>Sí</t>
        </is>
      </c>
      <c r="R1252" s="9">
        <f>IF(N1252="","",IF(Q1252="Sí",ROUND(N1252/1.18,2),N1252))</f>
        <v/>
      </c>
      <c r="S1252" s="7" t="inlineStr">
        <is>
          <t>2026-09-09</t>
        </is>
      </c>
      <c r="T1252" s="5" t="inlineStr">
        <is>
          <t>1 cotización de proveedores</t>
        </is>
      </c>
      <c r="AK1252" s="5" t="inlineStr">
        <is>
          <t>tipo: terminal · material: bronce · medida: 3/4"</t>
        </is>
      </c>
    </row>
    <row r="1253">
      <c r="A1253" s="7" t="inlineStr">
        <is>
          <t>MAT-32-294</t>
        </is>
      </c>
      <c r="B1253" s="7" t="inlineStr">
        <is>
          <t>Materiales</t>
        </is>
      </c>
      <c r="C1253" s="7" t="inlineStr">
        <is>
          <t>Tubería y conexiones</t>
        </is>
      </c>
      <c r="D1253" s="5" t="inlineStr">
        <is>
          <t>Terminal de bronce 5/8"</t>
        </is>
      </c>
      <c r="E1253" s="5" t="inlineStr">
        <is>
          <t>Pieza de conexión. El material manda el precio tanto como la medida</t>
        </is>
      </c>
      <c r="F1253" s="5" t="inlineStr">
        <is>
          <t>Material retirado en almacén</t>
        </is>
      </c>
      <c r="G1253" s="5" t="inlineStr">
        <is>
          <t>conexión, accesorio, fitting, codo, tee, niple, reducción</t>
        </is>
      </c>
      <c r="H1253" s="7" t="inlineStr">
        <is>
          <t>unidad</t>
        </is>
      </c>
      <c r="I1253" s="7" t="inlineStr">
        <is>
          <t>Instalaciones</t>
        </is>
      </c>
      <c r="J1253" s="7" t="inlineStr">
        <is>
          <t>estandar</t>
        </is>
      </c>
      <c r="K1253" s="7" t="inlineStr">
        <is>
          <t>importado</t>
        </is>
      </c>
      <c r="L1253" s="7" t="inlineStr">
        <is>
          <t>Verificado</t>
        </is>
      </c>
      <c r="M1253" s="8" t="n">
        <v>1</v>
      </c>
      <c r="N1253" s="9" t="n">
        <v>335</v>
      </c>
      <c r="O1253" s="9" t="n">
        <v>335</v>
      </c>
      <c r="P1253" s="9" t="n">
        <v>335</v>
      </c>
      <c r="Q1253" s="7" t="inlineStr">
        <is>
          <t>Sí</t>
        </is>
      </c>
      <c r="R1253" s="9">
        <f>IF(N1253="","",IF(Q1253="Sí",ROUND(N1253/1.18,2),N1253))</f>
        <v/>
      </c>
      <c r="S1253" s="7" t="inlineStr">
        <is>
          <t>2026-09-09</t>
        </is>
      </c>
      <c r="T1253" s="5" t="inlineStr">
        <is>
          <t>1 cotización de proveedores</t>
        </is>
      </c>
      <c r="AK1253" s="5" t="inlineStr">
        <is>
          <t>tipo: terminal · material: bronce · medida: 5/8"</t>
        </is>
      </c>
    </row>
    <row r="1254">
      <c r="A1254" s="7" t="inlineStr">
        <is>
          <t>MAT-32-295</t>
        </is>
      </c>
      <c r="B1254" s="7" t="inlineStr">
        <is>
          <t>Materiales</t>
        </is>
      </c>
      <c r="C1254" s="7" t="inlineStr">
        <is>
          <t>Tubería y conexiones</t>
        </is>
      </c>
      <c r="D1254" s="5" t="inlineStr">
        <is>
          <t>Terminal de cobre 1"</t>
        </is>
      </c>
      <c r="E1254" s="5" t="inlineStr">
        <is>
          <t>Pieza de conexión. El material manda el precio tanto como la medida</t>
        </is>
      </c>
      <c r="F1254" s="5" t="inlineStr">
        <is>
          <t>Material retirado en almacén</t>
        </is>
      </c>
      <c r="G1254" s="5" t="inlineStr">
        <is>
          <t>conexión, accesorio, fitting, codo, tee, niple, reducción</t>
        </is>
      </c>
      <c r="H1254" s="7" t="inlineStr">
        <is>
          <t>unidad</t>
        </is>
      </c>
      <c r="I1254" s="7" t="inlineStr">
        <is>
          <t>Instalaciones</t>
        </is>
      </c>
      <c r="J1254" s="7" t="inlineStr">
        <is>
          <t>estandar</t>
        </is>
      </c>
      <c r="K1254" s="7" t="inlineStr">
        <is>
          <t>importado</t>
        </is>
      </c>
      <c r="L1254" s="7" t="inlineStr">
        <is>
          <t>Verificado</t>
        </is>
      </c>
      <c r="M1254" s="8" t="n">
        <v>1</v>
      </c>
      <c r="N1254" s="9" t="n">
        <v>319</v>
      </c>
      <c r="O1254" s="9" t="n">
        <v>319</v>
      </c>
      <c r="P1254" s="9" t="n">
        <v>319</v>
      </c>
      <c r="Q1254" s="7" t="inlineStr">
        <is>
          <t>Sí</t>
        </is>
      </c>
      <c r="R1254" s="9">
        <f>IF(N1254="","",IF(Q1254="Sí",ROUND(N1254/1.18,2),N1254))</f>
        <v/>
      </c>
      <c r="S1254" s="7" t="inlineStr">
        <is>
          <t>2026-09-09</t>
        </is>
      </c>
      <c r="T1254" s="5" t="inlineStr">
        <is>
          <t>1 cotización de proveedores</t>
        </is>
      </c>
      <c r="AK1254" s="5" t="inlineStr">
        <is>
          <t>tipo: terminal · material: cobre · medida: 1"</t>
        </is>
      </c>
    </row>
    <row r="1255">
      <c r="A1255" s="7" t="inlineStr">
        <is>
          <t>MAT-32-296</t>
        </is>
      </c>
      <c r="B1255" s="7" t="inlineStr">
        <is>
          <t>Materiales</t>
        </is>
      </c>
      <c r="C1255" s="7" t="inlineStr">
        <is>
          <t>Tubería y conexiones</t>
        </is>
      </c>
      <c r="D1255" s="5" t="inlineStr">
        <is>
          <t>Terminal de manguera 1/2"</t>
        </is>
      </c>
      <c r="E1255" s="5" t="inlineStr">
        <is>
          <t>Pieza de conexión. El material manda el precio tanto como la medida</t>
        </is>
      </c>
      <c r="F1255" s="5" t="inlineStr">
        <is>
          <t>Material retirado en almacén</t>
        </is>
      </c>
      <c r="G1255" s="5" t="inlineStr">
        <is>
          <t>conexión, accesorio, fitting, codo, tee, niple, reducción</t>
        </is>
      </c>
      <c r="H1255" s="7" t="inlineStr">
        <is>
          <t>unidad</t>
        </is>
      </c>
      <c r="I1255" s="7" t="inlineStr">
        <is>
          <t>Instalaciones</t>
        </is>
      </c>
      <c r="J1255" s="7" t="inlineStr">
        <is>
          <t>estandar</t>
        </is>
      </c>
      <c r="K1255" s="7" t="inlineStr">
        <is>
          <t>importado</t>
        </is>
      </c>
      <c r="L1255" s="7" t="inlineStr">
        <is>
          <t>Verificado</t>
        </is>
      </c>
      <c r="M1255" s="8" t="n">
        <v>1</v>
      </c>
      <c r="N1255" s="9" t="n">
        <v>165.5</v>
      </c>
      <c r="O1255" s="9" t="n">
        <v>131</v>
      </c>
      <c r="P1255" s="9" t="n">
        <v>210</v>
      </c>
      <c r="Q1255" s="7" t="inlineStr">
        <is>
          <t>Sí</t>
        </is>
      </c>
      <c r="R1255" s="9">
        <f>IF(N1255="","",IF(Q1255="Sí",ROUND(N1255/1.18,2),N1255))</f>
        <v/>
      </c>
      <c r="S1255" s="7" t="inlineStr">
        <is>
          <t>2026-09-09</t>
        </is>
      </c>
      <c r="T1255" s="5" t="inlineStr">
        <is>
          <t>4 cotizaciones de proveedores</t>
        </is>
      </c>
      <c r="AK1255" s="5" t="inlineStr">
        <is>
          <t>tipo: terminal · material: manguera · medida: 1/2"</t>
        </is>
      </c>
    </row>
    <row r="1256">
      <c r="A1256" s="7" t="inlineStr">
        <is>
          <t>MAT-32-297</t>
        </is>
      </c>
      <c r="B1256" s="7" t="inlineStr">
        <is>
          <t>Materiales</t>
        </is>
      </c>
      <c r="C1256" s="7" t="inlineStr">
        <is>
          <t>Tubería y conexiones</t>
        </is>
      </c>
      <c r="D1256" s="5" t="inlineStr">
        <is>
          <t>Terminal de manguera 3/4"</t>
        </is>
      </c>
      <c r="E1256" s="5" t="inlineStr">
        <is>
          <t>Pieza de conexión. El material manda el precio tanto como la medida</t>
        </is>
      </c>
      <c r="F1256" s="5" t="inlineStr">
        <is>
          <t>Material retirado en almacén</t>
        </is>
      </c>
      <c r="G1256" s="5" t="inlineStr">
        <is>
          <t>conexión, accesorio, fitting, codo, tee, niple, reducción</t>
        </is>
      </c>
      <c r="H1256" s="7" t="inlineStr">
        <is>
          <t>unidad</t>
        </is>
      </c>
      <c r="I1256" s="7" t="inlineStr">
        <is>
          <t>Instalaciones</t>
        </is>
      </c>
      <c r="J1256" s="7" t="inlineStr">
        <is>
          <t>estandar</t>
        </is>
      </c>
      <c r="K1256" s="7" t="inlineStr">
        <is>
          <t>importado</t>
        </is>
      </c>
      <c r="L1256" s="7" t="inlineStr">
        <is>
          <t>Verificado</t>
        </is>
      </c>
      <c r="M1256" s="8" t="n">
        <v>1</v>
      </c>
      <c r="N1256" s="9" t="n">
        <v>247</v>
      </c>
      <c r="O1256" s="9" t="n">
        <v>247</v>
      </c>
      <c r="P1256" s="9" t="n">
        <v>247</v>
      </c>
      <c r="Q1256" s="7" t="inlineStr">
        <is>
          <t>Sí</t>
        </is>
      </c>
      <c r="R1256" s="9">
        <f>IF(N1256="","",IF(Q1256="Sí",ROUND(N1256/1.18,2),N1256))</f>
        <v/>
      </c>
      <c r="S1256" s="7" t="inlineStr">
        <is>
          <t>2026-09-09</t>
        </is>
      </c>
      <c r="T1256" s="5" t="inlineStr">
        <is>
          <t>1 cotización de proveedores</t>
        </is>
      </c>
      <c r="AK1256" s="5" t="inlineStr">
        <is>
          <t>tipo: terminal · material: manguera · medida: 3/4"</t>
        </is>
      </c>
    </row>
    <row r="1257">
      <c r="A1257" s="7" t="inlineStr">
        <is>
          <t>MAT-32-298</t>
        </is>
      </c>
      <c r="B1257" s="7" t="inlineStr">
        <is>
          <t>Materiales</t>
        </is>
      </c>
      <c r="C1257" s="7" t="inlineStr">
        <is>
          <t>Tubería y conexiones</t>
        </is>
      </c>
      <c r="D1257" s="5" t="inlineStr">
        <is>
          <t>Terminal de manguera 5/8"</t>
        </is>
      </c>
      <c r="E1257" s="5" t="inlineStr">
        <is>
          <t>Pieza de conexión. El material manda el precio tanto como la medida</t>
        </is>
      </c>
      <c r="F1257" s="5" t="inlineStr">
        <is>
          <t>Material retirado en almacén</t>
        </is>
      </c>
      <c r="G1257" s="5" t="inlineStr">
        <is>
          <t>conexión, accesorio, fitting, codo, tee, niple, reducción</t>
        </is>
      </c>
      <c r="H1257" s="7" t="inlineStr">
        <is>
          <t>unidad</t>
        </is>
      </c>
      <c r="I1257" s="7" t="inlineStr">
        <is>
          <t>Instalaciones</t>
        </is>
      </c>
      <c r="J1257" s="7" t="inlineStr">
        <is>
          <t>estandar</t>
        </is>
      </c>
      <c r="K1257" s="7" t="inlineStr">
        <is>
          <t>importado</t>
        </is>
      </c>
      <c r="L1257" s="7" t="inlineStr">
        <is>
          <t>Verificado</t>
        </is>
      </c>
      <c r="M1257" s="8" t="n">
        <v>1</v>
      </c>
      <c r="N1257" s="9" t="n">
        <v>233</v>
      </c>
      <c r="O1257" s="9" t="n">
        <v>233</v>
      </c>
      <c r="P1257" s="9" t="n">
        <v>233</v>
      </c>
      <c r="Q1257" s="7" t="inlineStr">
        <is>
          <t>Sí</t>
        </is>
      </c>
      <c r="R1257" s="9">
        <f>IF(N1257="","",IF(Q1257="Sí",ROUND(N1257/1.18,2),N1257))</f>
        <v/>
      </c>
      <c r="S1257" s="7" t="inlineStr">
        <is>
          <t>2026-09-09</t>
        </is>
      </c>
      <c r="T1257" s="5" t="inlineStr">
        <is>
          <t>1 cotización de proveedores</t>
        </is>
      </c>
      <c r="AK1257" s="5" t="inlineStr">
        <is>
          <t>tipo: terminal · material: manguera · medida: 5/8"</t>
        </is>
      </c>
    </row>
    <row r="1258">
      <c r="A1258" s="7" t="inlineStr">
        <is>
          <t>MAT-32-299</t>
        </is>
      </c>
      <c r="B1258" s="7" t="inlineStr">
        <is>
          <t>Materiales</t>
        </is>
      </c>
      <c r="C1258" s="7" t="inlineStr">
        <is>
          <t>Tubería y conexiones</t>
        </is>
      </c>
      <c r="D1258" s="5" t="inlineStr">
        <is>
          <t>Terminal de manguera 5"</t>
        </is>
      </c>
      <c r="E1258" s="5" t="inlineStr">
        <is>
          <t>Pieza de conexión. El material manda el precio tanto como la medida</t>
        </is>
      </c>
      <c r="F1258" s="5" t="inlineStr">
        <is>
          <t>Material retirado en almacén</t>
        </is>
      </c>
      <c r="G1258" s="5" t="inlineStr">
        <is>
          <t>conexión, accesorio, fitting, codo, tee, niple, reducción</t>
        </is>
      </c>
      <c r="H1258" s="7" t="inlineStr">
        <is>
          <t>unidad</t>
        </is>
      </c>
      <c r="I1258" s="7" t="inlineStr">
        <is>
          <t>Instalaciones</t>
        </is>
      </c>
      <c r="J1258" s="7" t="inlineStr">
        <is>
          <t>estandar</t>
        </is>
      </c>
      <c r="K1258" s="7" t="inlineStr">
        <is>
          <t>importado</t>
        </is>
      </c>
      <c r="L1258" s="7" t="inlineStr">
        <is>
          <t>Verificado</t>
        </is>
      </c>
      <c r="M1258" s="8" t="n">
        <v>1</v>
      </c>
      <c r="N1258" s="9" t="n">
        <v>295</v>
      </c>
      <c r="O1258" s="9" t="n">
        <v>295</v>
      </c>
      <c r="P1258" s="9" t="n">
        <v>295</v>
      </c>
      <c r="Q1258" s="7" t="inlineStr">
        <is>
          <t>Sí</t>
        </is>
      </c>
      <c r="R1258" s="9">
        <f>IF(N1258="","",IF(Q1258="Sí",ROUND(N1258/1.18,2),N1258))</f>
        <v/>
      </c>
      <c r="S1258" s="7" t="inlineStr">
        <is>
          <t>2026-09-09</t>
        </is>
      </c>
      <c r="T1258" s="5" t="inlineStr">
        <is>
          <t>1 cotización de proveedores</t>
        </is>
      </c>
      <c r="AK1258" s="5" t="inlineStr">
        <is>
          <t>tipo: terminal · material: manguera · medida: 5"</t>
        </is>
      </c>
    </row>
    <row r="1259">
      <c r="A1259" s="7" t="inlineStr">
        <is>
          <t>MAT-32-300</t>
        </is>
      </c>
      <c r="B1259" s="7" t="inlineStr">
        <is>
          <t>Materiales</t>
        </is>
      </c>
      <c r="C1259" s="7" t="inlineStr">
        <is>
          <t>Tubería y conexiones</t>
        </is>
      </c>
      <c r="D1259" s="5" t="inlineStr">
        <is>
          <t>Unión de bronce 1/2"</t>
        </is>
      </c>
      <c r="E1259" s="5" t="inlineStr">
        <is>
          <t>Pieza de conexión. El material manda el precio tanto como la medida</t>
        </is>
      </c>
      <c r="F1259" s="5" t="inlineStr">
        <is>
          <t>Material retirado en almacén</t>
        </is>
      </c>
      <c r="G1259" s="5" t="inlineStr">
        <is>
          <t>conexión, accesorio, fitting, codo, tee, niple, reducción</t>
        </is>
      </c>
      <c r="H1259" s="7" t="inlineStr">
        <is>
          <t>unidad</t>
        </is>
      </c>
      <c r="I1259" s="7" t="inlineStr">
        <is>
          <t>Instalaciones</t>
        </is>
      </c>
      <c r="J1259" s="7" t="inlineStr">
        <is>
          <t>estandar</t>
        </is>
      </c>
      <c r="K1259" s="7" t="inlineStr">
        <is>
          <t>importado</t>
        </is>
      </c>
      <c r="L1259" s="7" t="inlineStr">
        <is>
          <t>Verificado</t>
        </is>
      </c>
      <c r="M1259" s="8" t="n">
        <v>1</v>
      </c>
      <c r="N1259" s="9" t="n">
        <v>165</v>
      </c>
      <c r="O1259" s="9" t="n">
        <v>165</v>
      </c>
      <c r="P1259" s="9" t="n">
        <v>165</v>
      </c>
      <c r="Q1259" s="7" t="inlineStr">
        <is>
          <t>Sí</t>
        </is>
      </c>
      <c r="R1259" s="9">
        <f>IF(N1259="","",IF(Q1259="Sí",ROUND(N1259/1.18,2),N1259))</f>
        <v/>
      </c>
      <c r="S1259" s="7" t="inlineStr">
        <is>
          <t>2026-09-09</t>
        </is>
      </c>
      <c r="T1259" s="5" t="inlineStr">
        <is>
          <t>1 cotización de proveedores</t>
        </is>
      </c>
      <c r="AK1259" s="5" t="inlineStr">
        <is>
          <t>tipo: union · material: bronce · medida: 1/2"</t>
        </is>
      </c>
    </row>
    <row r="1260">
      <c r="A1260" s="7" t="inlineStr">
        <is>
          <t>MAT-32-301</t>
        </is>
      </c>
      <c r="B1260" s="7" t="inlineStr">
        <is>
          <t>Materiales</t>
        </is>
      </c>
      <c r="C1260" s="7" t="inlineStr">
        <is>
          <t>Tubería y conexiones</t>
        </is>
      </c>
      <c r="D1260" s="5" t="inlineStr">
        <is>
          <t>Unión de bronce 3/8"</t>
        </is>
      </c>
      <c r="E1260" s="5" t="inlineStr">
        <is>
          <t>Pieza de conexión. El material manda el precio tanto como la medida</t>
        </is>
      </c>
      <c r="F1260" s="5" t="inlineStr">
        <is>
          <t>Material retirado en almacén</t>
        </is>
      </c>
      <c r="G1260" s="5" t="inlineStr">
        <is>
          <t>conexión, accesorio, fitting, codo, tee, niple, reducción</t>
        </is>
      </c>
      <c r="H1260" s="7" t="inlineStr">
        <is>
          <t>unidad</t>
        </is>
      </c>
      <c r="I1260" s="7" t="inlineStr">
        <is>
          <t>Instalaciones</t>
        </is>
      </c>
      <c r="J1260" s="7" t="inlineStr">
        <is>
          <t>estandar</t>
        </is>
      </c>
      <c r="K1260" s="7" t="inlineStr">
        <is>
          <t>importado</t>
        </is>
      </c>
      <c r="L1260" s="7" t="inlineStr">
        <is>
          <t>Verificado</t>
        </is>
      </c>
      <c r="M1260" s="8" t="n">
        <v>1</v>
      </c>
      <c r="N1260" s="9" t="n">
        <v>147</v>
      </c>
      <c r="O1260" s="9" t="n">
        <v>147</v>
      </c>
      <c r="P1260" s="9" t="n">
        <v>147</v>
      </c>
      <c r="Q1260" s="7" t="inlineStr">
        <is>
          <t>Sí</t>
        </is>
      </c>
      <c r="R1260" s="9">
        <f>IF(N1260="","",IF(Q1260="Sí",ROUND(N1260/1.18,2),N1260))</f>
        <v/>
      </c>
      <c r="S1260" s="7" t="inlineStr">
        <is>
          <t>2026-09-09</t>
        </is>
      </c>
      <c r="T1260" s="5" t="inlineStr">
        <is>
          <t>1 cotización de proveedores</t>
        </is>
      </c>
      <c r="AK1260" s="5" t="inlineStr">
        <is>
          <t>tipo: union · material: bronce · medida: 3/8"</t>
        </is>
      </c>
    </row>
    <row r="1261">
      <c r="A1261" s="7" t="inlineStr">
        <is>
          <t>MAT-32-302</t>
        </is>
      </c>
      <c r="B1261" s="7" t="inlineStr">
        <is>
          <t>Materiales</t>
        </is>
      </c>
      <c r="C1261" s="7" t="inlineStr">
        <is>
          <t>Tubería y conexiones</t>
        </is>
      </c>
      <c r="D1261" s="5" t="inlineStr">
        <is>
          <t>Unión de plástico 1/2"</t>
        </is>
      </c>
      <c r="E1261" s="5" t="inlineStr">
        <is>
          <t>Pieza de conexión. El material manda el precio tanto como la medida</t>
        </is>
      </c>
      <c r="F1261" s="5" t="inlineStr">
        <is>
          <t>Material retirado en almacén</t>
        </is>
      </c>
      <c r="G1261" s="5" t="inlineStr">
        <is>
          <t>conexión, accesorio, fitting, codo, tee, niple, reducción</t>
        </is>
      </c>
      <c r="H1261" s="7" t="inlineStr">
        <is>
          <t>unidad</t>
        </is>
      </c>
      <c r="I1261" s="7" t="inlineStr">
        <is>
          <t>Instalaciones</t>
        </is>
      </c>
      <c r="J1261" s="7" t="inlineStr">
        <is>
          <t>estandar</t>
        </is>
      </c>
      <c r="K1261" s="7" t="inlineStr">
        <is>
          <t>importado</t>
        </is>
      </c>
      <c r="L1261" s="7" t="inlineStr">
        <is>
          <t>Verificado</t>
        </is>
      </c>
      <c r="M1261" s="8" t="n">
        <v>1</v>
      </c>
      <c r="N1261" s="9" t="n">
        <v>180</v>
      </c>
      <c r="O1261" s="9" t="n">
        <v>180</v>
      </c>
      <c r="P1261" s="9" t="n">
        <v>180</v>
      </c>
      <c r="Q1261" s="7" t="inlineStr">
        <is>
          <t>Sí</t>
        </is>
      </c>
      <c r="R1261" s="9">
        <f>IF(N1261="","",IF(Q1261="Sí",ROUND(N1261/1.18,2),N1261))</f>
        <v/>
      </c>
      <c r="S1261" s="7" t="inlineStr">
        <is>
          <t>2026-09-09</t>
        </is>
      </c>
      <c r="T1261" s="5" t="inlineStr">
        <is>
          <t>1 cotización de proveedores</t>
        </is>
      </c>
      <c r="AK1261" s="5" t="inlineStr">
        <is>
          <t>tipo: union · material: plástico · medida: 1/2"</t>
        </is>
      </c>
    </row>
    <row r="1262">
      <c r="A1262" s="7" t="inlineStr">
        <is>
          <t>MAT-32-303</t>
        </is>
      </c>
      <c r="B1262" s="7" t="inlineStr">
        <is>
          <t>Materiales</t>
        </is>
      </c>
      <c r="C1262" s="7" t="inlineStr">
        <is>
          <t>Tubería y conexiones</t>
        </is>
      </c>
      <c r="D1262" s="5" t="inlineStr">
        <is>
          <t>Unión universal de HG 1 1/2"</t>
        </is>
      </c>
      <c r="E1262" s="5" t="inlineStr">
        <is>
          <t>Pieza de conexión. El material manda el precio tanto como la medida</t>
        </is>
      </c>
      <c r="F1262" s="5" t="inlineStr">
        <is>
          <t>Material retirado en almacén</t>
        </is>
      </c>
      <c r="G1262" s="5" t="inlineStr">
        <is>
          <t>conexión, accesorio, fitting, codo, tee, niple, reducción</t>
        </is>
      </c>
      <c r="H1262" s="7" t="inlineStr">
        <is>
          <t>unidad</t>
        </is>
      </c>
      <c r="I1262" s="7" t="inlineStr">
        <is>
          <t>Instalaciones</t>
        </is>
      </c>
      <c r="J1262" s="7" t="inlineStr">
        <is>
          <t>estandar</t>
        </is>
      </c>
      <c r="K1262" s="7" t="inlineStr">
        <is>
          <t>importado</t>
        </is>
      </c>
      <c r="L1262" s="7" t="inlineStr">
        <is>
          <t>Verificado</t>
        </is>
      </c>
      <c r="M1262" s="8" t="n">
        <v>1</v>
      </c>
      <c r="N1262" s="9" t="n">
        <v>525</v>
      </c>
      <c r="O1262" s="9" t="n">
        <v>525</v>
      </c>
      <c r="P1262" s="9" t="n">
        <v>525</v>
      </c>
      <c r="Q1262" s="7" t="inlineStr">
        <is>
          <t>Sí</t>
        </is>
      </c>
      <c r="R1262" s="9">
        <f>IF(N1262="","",IF(Q1262="Sí",ROUND(N1262/1.18,2),N1262))</f>
        <v/>
      </c>
      <c r="S1262" s="7" t="inlineStr">
        <is>
          <t>2026-09-09</t>
        </is>
      </c>
      <c r="T1262" s="5" t="inlineStr">
        <is>
          <t>1 cotización de proveedores</t>
        </is>
      </c>
      <c r="AK1262" s="5" t="inlineStr">
        <is>
          <t>tipo: union-universal · material: HG · medida: 1 1/2"</t>
        </is>
      </c>
    </row>
    <row r="1263">
      <c r="A1263" s="7" t="inlineStr">
        <is>
          <t>MAT-32-304</t>
        </is>
      </c>
      <c r="B1263" s="7" t="inlineStr">
        <is>
          <t>Materiales</t>
        </is>
      </c>
      <c r="C1263" s="7" t="inlineStr">
        <is>
          <t>Tubería y conexiones</t>
        </is>
      </c>
      <c r="D1263" s="5" t="inlineStr">
        <is>
          <t>Unión universal de HG 1 1/4"</t>
        </is>
      </c>
      <c r="E1263" s="5" t="inlineStr">
        <is>
          <t>Pieza de conexión. El material manda el precio tanto como la medida</t>
        </is>
      </c>
      <c r="F1263" s="5" t="inlineStr">
        <is>
          <t>Material retirado en almacén</t>
        </is>
      </c>
      <c r="G1263" s="5" t="inlineStr">
        <is>
          <t>conexión, accesorio, fitting, codo, tee, niple, reducción</t>
        </is>
      </c>
      <c r="H1263" s="7" t="inlineStr">
        <is>
          <t>unidad</t>
        </is>
      </c>
      <c r="I1263" s="7" t="inlineStr">
        <is>
          <t>Instalaciones</t>
        </is>
      </c>
      <c r="J1263" s="7" t="inlineStr">
        <is>
          <t>estandar</t>
        </is>
      </c>
      <c r="K1263" s="7" t="inlineStr">
        <is>
          <t>importado</t>
        </is>
      </c>
      <c r="L1263" s="7" t="inlineStr">
        <is>
          <t>Verificado</t>
        </is>
      </c>
      <c r="M1263" s="8" t="n">
        <v>1</v>
      </c>
      <c r="N1263" s="9" t="n">
        <v>422</v>
      </c>
      <c r="O1263" s="9" t="n">
        <v>422</v>
      </c>
      <c r="P1263" s="9" t="n">
        <v>422</v>
      </c>
      <c r="Q1263" s="7" t="inlineStr">
        <is>
          <t>Sí</t>
        </is>
      </c>
      <c r="R1263" s="9">
        <f>IF(N1263="","",IF(Q1263="Sí",ROUND(N1263/1.18,2),N1263))</f>
        <v/>
      </c>
      <c r="S1263" s="7" t="inlineStr">
        <is>
          <t>2026-09-09</t>
        </is>
      </c>
      <c r="T1263" s="5" t="inlineStr">
        <is>
          <t>1 cotización de proveedores</t>
        </is>
      </c>
      <c r="AK1263" s="5" t="inlineStr">
        <is>
          <t>tipo: union-universal · material: HG · medida: 1 1/4"</t>
        </is>
      </c>
    </row>
    <row r="1264">
      <c r="A1264" s="7" t="inlineStr">
        <is>
          <t>MAT-32-305</t>
        </is>
      </c>
      <c r="B1264" s="7" t="inlineStr">
        <is>
          <t>Materiales</t>
        </is>
      </c>
      <c r="C1264" s="7" t="inlineStr">
        <is>
          <t>Tubería y conexiones</t>
        </is>
      </c>
      <c r="D1264" s="5" t="inlineStr">
        <is>
          <t>Unión universal de HG 1/2"</t>
        </is>
      </c>
      <c r="E1264" s="5" t="inlineStr">
        <is>
          <t>Pieza de conexión. El material manda el precio tanto como la medida</t>
        </is>
      </c>
      <c r="F1264" s="5" t="inlineStr">
        <is>
          <t>Material retirado en almacén</t>
        </is>
      </c>
      <c r="G1264" s="5" t="inlineStr">
        <is>
          <t>conexión, accesorio, fitting, codo, tee, niple, reducción</t>
        </is>
      </c>
      <c r="H1264" s="7" t="inlineStr">
        <is>
          <t>unidad</t>
        </is>
      </c>
      <c r="I1264" s="7" t="inlineStr">
        <is>
          <t>Instalaciones</t>
        </is>
      </c>
      <c r="J1264" s="7" t="inlineStr">
        <is>
          <t>estandar</t>
        </is>
      </c>
      <c r="K1264" s="7" t="inlineStr">
        <is>
          <t>importado</t>
        </is>
      </c>
      <c r="L1264" s="7" t="inlineStr">
        <is>
          <t>Verificado</t>
        </is>
      </c>
      <c r="M1264" s="8" t="n">
        <v>1</v>
      </c>
      <c r="N1264" s="9" t="n">
        <v>170</v>
      </c>
      <c r="O1264" s="9" t="n">
        <v>170</v>
      </c>
      <c r="P1264" s="9" t="n">
        <v>170</v>
      </c>
      <c r="Q1264" s="7" t="inlineStr">
        <is>
          <t>Sí</t>
        </is>
      </c>
      <c r="R1264" s="9">
        <f>IF(N1264="","",IF(Q1264="Sí",ROUND(N1264/1.18,2),N1264))</f>
        <v/>
      </c>
      <c r="S1264" s="7" t="inlineStr">
        <is>
          <t>2026-09-09</t>
        </is>
      </c>
      <c r="T1264" s="5" t="inlineStr">
        <is>
          <t>1 cotización de proveedores</t>
        </is>
      </c>
      <c r="AK1264" s="5" t="inlineStr">
        <is>
          <t>tipo: union-universal · material: HG · medida: 1/2"</t>
        </is>
      </c>
    </row>
    <row r="1265">
      <c r="A1265" s="7" t="inlineStr">
        <is>
          <t>MAT-32-306</t>
        </is>
      </c>
      <c r="B1265" s="7" t="inlineStr">
        <is>
          <t>Materiales</t>
        </is>
      </c>
      <c r="C1265" s="7" t="inlineStr">
        <is>
          <t>Tubería y conexiones</t>
        </is>
      </c>
      <c r="D1265" s="5" t="inlineStr">
        <is>
          <t>Unión universal de HG 1/4"</t>
        </is>
      </c>
      <c r="E1265" s="5" t="inlineStr">
        <is>
          <t>Pieza de conexión. El material manda el precio tanto como la medida</t>
        </is>
      </c>
      <c r="F1265" s="5" t="inlineStr">
        <is>
          <t>Material retirado en almacén</t>
        </is>
      </c>
      <c r="G1265" s="5" t="inlineStr">
        <is>
          <t>conexión, accesorio, fitting, codo, tee, niple, reducción</t>
        </is>
      </c>
      <c r="H1265" s="7" t="inlineStr">
        <is>
          <t>unidad</t>
        </is>
      </c>
      <c r="I1265" s="7" t="inlineStr">
        <is>
          <t>Instalaciones</t>
        </is>
      </c>
      <c r="J1265" s="7" t="inlineStr">
        <is>
          <t>estandar</t>
        </is>
      </c>
      <c r="K1265" s="7" t="inlineStr">
        <is>
          <t>importado</t>
        </is>
      </c>
      <c r="L1265" s="7" t="inlineStr">
        <is>
          <t>Verificado</t>
        </is>
      </c>
      <c r="M1265" s="8" t="n">
        <v>1</v>
      </c>
      <c r="N1265" s="9" t="n">
        <v>44</v>
      </c>
      <c r="O1265" s="9" t="n">
        <v>44</v>
      </c>
      <c r="P1265" s="9" t="n">
        <v>44</v>
      </c>
      <c r="Q1265" s="7" t="inlineStr">
        <is>
          <t>Sí</t>
        </is>
      </c>
      <c r="R1265" s="9">
        <f>IF(N1265="","",IF(Q1265="Sí",ROUND(N1265/1.18,2),N1265))</f>
        <v/>
      </c>
      <c r="S1265" s="7" t="inlineStr">
        <is>
          <t>2026-09-09</t>
        </is>
      </c>
      <c r="T1265" s="5" t="inlineStr">
        <is>
          <t>1 cotización de proveedores</t>
        </is>
      </c>
      <c r="AK1265" s="5" t="inlineStr">
        <is>
          <t>tipo: union-universal · material: HG · medida: 1/4"</t>
        </is>
      </c>
    </row>
    <row r="1266">
      <c r="A1266" s="7" t="inlineStr">
        <is>
          <t>MAT-32-307</t>
        </is>
      </c>
      <c r="B1266" s="7" t="inlineStr">
        <is>
          <t>Materiales</t>
        </is>
      </c>
      <c r="C1266" s="7" t="inlineStr">
        <is>
          <t>Tubería y conexiones</t>
        </is>
      </c>
      <c r="D1266" s="5" t="inlineStr">
        <is>
          <t>Unión universal de HG 2"</t>
        </is>
      </c>
      <c r="E1266" s="5" t="inlineStr">
        <is>
          <t>Pieza de conexión. El material manda el precio tanto como la medida</t>
        </is>
      </c>
      <c r="F1266" s="5" t="inlineStr">
        <is>
          <t>Material retirado en almacén</t>
        </is>
      </c>
      <c r="G1266" s="5" t="inlineStr">
        <is>
          <t>conexión, accesorio, fitting, codo, tee, niple, reducción</t>
        </is>
      </c>
      <c r="H1266" s="7" t="inlineStr">
        <is>
          <t>unidad</t>
        </is>
      </c>
      <c r="I1266" s="7" t="inlineStr">
        <is>
          <t>Instalaciones</t>
        </is>
      </c>
      <c r="J1266" s="7" t="inlineStr">
        <is>
          <t>estandar</t>
        </is>
      </c>
      <c r="K1266" s="7" t="inlineStr">
        <is>
          <t>importado</t>
        </is>
      </c>
      <c r="L1266" s="7" t="inlineStr">
        <is>
          <t>Verificado</t>
        </is>
      </c>
      <c r="M1266" s="8" t="n">
        <v>1</v>
      </c>
      <c r="N1266" s="9" t="n">
        <v>827</v>
      </c>
      <c r="O1266" s="9" t="n">
        <v>827</v>
      </c>
      <c r="P1266" s="9" t="n">
        <v>827</v>
      </c>
      <c r="Q1266" s="7" t="inlineStr">
        <is>
          <t>Sí</t>
        </is>
      </c>
      <c r="R1266" s="9">
        <f>IF(N1266="","",IF(Q1266="Sí",ROUND(N1266/1.18,2),N1266))</f>
        <v/>
      </c>
      <c r="S1266" s="7" t="inlineStr">
        <is>
          <t>2026-09-09</t>
        </is>
      </c>
      <c r="T1266" s="5" t="inlineStr">
        <is>
          <t>1 cotización de proveedores</t>
        </is>
      </c>
      <c r="AK1266" s="5" t="inlineStr">
        <is>
          <t>tipo: union-universal · material: HG · medida: 2"</t>
        </is>
      </c>
    </row>
    <row r="1267">
      <c r="A1267" s="7" t="inlineStr">
        <is>
          <t>MAT-32-308</t>
        </is>
      </c>
      <c r="B1267" s="7" t="inlineStr">
        <is>
          <t>Materiales</t>
        </is>
      </c>
      <c r="C1267" s="7" t="inlineStr">
        <is>
          <t>Tubería y conexiones</t>
        </is>
      </c>
      <c r="D1267" s="5" t="inlineStr">
        <is>
          <t>Unión universal de HG 3/4"</t>
        </is>
      </c>
      <c r="E1267" s="5" t="inlineStr">
        <is>
          <t>Pieza de conexión. El material manda el precio tanto como la medida</t>
        </is>
      </c>
      <c r="F1267" s="5" t="inlineStr">
        <is>
          <t>Material retirado en almacén</t>
        </is>
      </c>
      <c r="G1267" s="5" t="inlineStr">
        <is>
          <t>conexión, accesorio, fitting, codo, tee, niple, reducción</t>
        </is>
      </c>
      <c r="H1267" s="7" t="inlineStr">
        <is>
          <t>unidad</t>
        </is>
      </c>
      <c r="I1267" s="7" t="inlineStr">
        <is>
          <t>Instalaciones</t>
        </is>
      </c>
      <c r="J1267" s="7" t="inlineStr">
        <is>
          <t>estandar</t>
        </is>
      </c>
      <c r="K1267" s="7" t="inlineStr">
        <is>
          <t>importado</t>
        </is>
      </c>
      <c r="L1267" s="7" t="inlineStr">
        <is>
          <t>Verificado</t>
        </is>
      </c>
      <c r="M1267" s="8" t="n">
        <v>1</v>
      </c>
      <c r="N1267" s="9" t="n">
        <v>162</v>
      </c>
      <c r="O1267" s="9" t="n">
        <v>162</v>
      </c>
      <c r="P1267" s="9" t="n">
        <v>162</v>
      </c>
      <c r="Q1267" s="7" t="inlineStr">
        <is>
          <t>Sí</t>
        </is>
      </c>
      <c r="R1267" s="9">
        <f>IF(N1267="","",IF(Q1267="Sí",ROUND(N1267/1.18,2),N1267))</f>
        <v/>
      </c>
      <c r="S1267" s="7" t="inlineStr">
        <is>
          <t>2026-09-09</t>
        </is>
      </c>
      <c r="T1267" s="5" t="inlineStr">
        <is>
          <t>1 cotización de proveedores</t>
        </is>
      </c>
      <c r="AK1267" s="5" t="inlineStr">
        <is>
          <t>tipo: union-universal · material: HG · medida: 3/4"</t>
        </is>
      </c>
    </row>
    <row r="1268">
      <c r="A1268" s="7" t="inlineStr">
        <is>
          <t>MAT-32-309</t>
        </is>
      </c>
      <c r="B1268" s="7" t="inlineStr">
        <is>
          <t>Materiales</t>
        </is>
      </c>
      <c r="C1268" s="7" t="inlineStr">
        <is>
          <t>Tubería y conexiones</t>
        </is>
      </c>
      <c r="D1268" s="5" t="inlineStr">
        <is>
          <t>Unión universal de HG 3/8"</t>
        </is>
      </c>
      <c r="E1268" s="5" t="inlineStr">
        <is>
          <t>Pieza de conexión. El material manda el precio tanto como la medida</t>
        </is>
      </c>
      <c r="F1268" s="5" t="inlineStr">
        <is>
          <t>Material retirado en almacén</t>
        </is>
      </c>
      <c r="G1268" s="5" t="inlineStr">
        <is>
          <t>conexión, accesorio, fitting, codo, tee, niple, reducción</t>
        </is>
      </c>
      <c r="H1268" s="7" t="inlineStr">
        <is>
          <t>unidad</t>
        </is>
      </c>
      <c r="I1268" s="7" t="inlineStr">
        <is>
          <t>Instalaciones</t>
        </is>
      </c>
      <c r="J1268" s="7" t="inlineStr">
        <is>
          <t>estandar</t>
        </is>
      </c>
      <c r="K1268" s="7" t="inlineStr">
        <is>
          <t>importado</t>
        </is>
      </c>
      <c r="L1268" s="7" t="inlineStr">
        <is>
          <t>Verificado</t>
        </is>
      </c>
      <c r="M1268" s="8" t="n">
        <v>1</v>
      </c>
      <c r="N1268" s="9" t="n">
        <v>12</v>
      </c>
      <c r="O1268" s="9" t="n">
        <v>12</v>
      </c>
      <c r="P1268" s="9" t="n">
        <v>12</v>
      </c>
      <c r="Q1268" s="7" t="inlineStr">
        <is>
          <t>Sí</t>
        </is>
      </c>
      <c r="R1268" s="9">
        <f>IF(N1268="","",IF(Q1268="Sí",ROUND(N1268/1.18,2),N1268))</f>
        <v/>
      </c>
      <c r="S1268" s="7" t="inlineStr">
        <is>
          <t>2026-09-09</t>
        </is>
      </c>
      <c r="T1268" s="5" t="inlineStr">
        <is>
          <t>1 cotización de proveedores</t>
        </is>
      </c>
      <c r="AK1268" s="5" t="inlineStr">
        <is>
          <t>tipo: union-universal · material: HG · medida: 3/8"</t>
        </is>
      </c>
    </row>
    <row r="1269">
      <c r="A1269" s="7" t="inlineStr">
        <is>
          <t>MAT-32-310</t>
        </is>
      </c>
      <c r="B1269" s="7" t="inlineStr">
        <is>
          <t>Materiales</t>
        </is>
      </c>
      <c r="C1269" s="7" t="inlineStr">
        <is>
          <t>Tubería y conexiones</t>
        </is>
      </c>
      <c r="D1269" s="5" t="inlineStr">
        <is>
          <t>Unión universal de PPR 25 mm</t>
        </is>
      </c>
      <c r="E1269" s="5" t="inlineStr">
        <is>
          <t>Pieza de conexión. El material manda el precio tanto como la medida</t>
        </is>
      </c>
      <c r="F1269" s="5" t="inlineStr">
        <is>
          <t>Material retirado en almacén</t>
        </is>
      </c>
      <c r="G1269" s="5" t="inlineStr">
        <is>
          <t>conexión, accesorio, fitting, codo, tee, niple, reducción</t>
        </is>
      </c>
      <c r="H1269" s="7" t="inlineStr">
        <is>
          <t>unidad</t>
        </is>
      </c>
      <c r="I1269" s="7" t="inlineStr">
        <is>
          <t>Instalaciones</t>
        </is>
      </c>
      <c r="J1269" s="7" t="inlineStr">
        <is>
          <t>estandar</t>
        </is>
      </c>
      <c r="K1269" s="7" t="inlineStr">
        <is>
          <t>importado</t>
        </is>
      </c>
      <c r="L1269" s="7" t="inlineStr">
        <is>
          <t>Verificado</t>
        </is>
      </c>
      <c r="M1269" s="8" t="n">
        <v>1</v>
      </c>
      <c r="N1269" s="9" t="n">
        <v>166</v>
      </c>
      <c r="O1269" s="9" t="n">
        <v>166</v>
      </c>
      <c r="P1269" s="9" t="n">
        <v>166</v>
      </c>
      <c r="Q1269" s="7" t="inlineStr">
        <is>
          <t>Sí</t>
        </is>
      </c>
      <c r="R1269" s="9">
        <f>IF(N1269="","",IF(Q1269="Sí",ROUND(N1269/1.18,2),N1269))</f>
        <v/>
      </c>
      <c r="S1269" s="7" t="inlineStr">
        <is>
          <t>2026-09-09</t>
        </is>
      </c>
      <c r="T1269" s="5" t="inlineStr">
        <is>
          <t>1 cotización de proveedores</t>
        </is>
      </c>
      <c r="AK1269" s="5" t="inlineStr">
        <is>
          <t>tipo: union-universal · material: PPR · medida: 25 mm</t>
        </is>
      </c>
    </row>
    <row r="1270">
      <c r="A1270" s="7" t="inlineStr">
        <is>
          <t>MAT-32-311</t>
        </is>
      </c>
      <c r="B1270" s="7" t="inlineStr">
        <is>
          <t>Materiales</t>
        </is>
      </c>
      <c r="C1270" s="7" t="inlineStr">
        <is>
          <t>Tubería y conexiones</t>
        </is>
      </c>
      <c r="D1270" s="5" t="inlineStr">
        <is>
          <t>Unión universal de PVC 1 1/2"</t>
        </is>
      </c>
      <c r="E1270" s="5" t="inlineStr">
        <is>
          <t>Pieza de conexión. El material manda el precio tanto como la medida</t>
        </is>
      </c>
      <c r="F1270" s="5" t="inlineStr">
        <is>
          <t>Material retirado en almacén</t>
        </is>
      </c>
      <c r="G1270" s="5" t="inlineStr">
        <is>
          <t>conexión, accesorio, fitting, codo, tee, niple, reducción</t>
        </is>
      </c>
      <c r="H1270" s="7" t="inlineStr">
        <is>
          <t>unidad</t>
        </is>
      </c>
      <c r="I1270" s="7" t="inlineStr">
        <is>
          <t>Instalaciones</t>
        </is>
      </c>
      <c r="J1270" s="7" t="inlineStr">
        <is>
          <t>estandar</t>
        </is>
      </c>
      <c r="K1270" s="7" t="inlineStr">
        <is>
          <t>importado</t>
        </is>
      </c>
      <c r="L1270" s="7" t="inlineStr">
        <is>
          <t>Verificado</t>
        </is>
      </c>
      <c r="M1270" s="8" t="n">
        <v>1</v>
      </c>
      <c r="N1270" s="9" t="n">
        <v>121.54</v>
      </c>
      <c r="O1270" s="9" t="n">
        <v>121.54</v>
      </c>
      <c r="P1270" s="9" t="n">
        <v>121.54</v>
      </c>
      <c r="Q1270" s="7" t="inlineStr">
        <is>
          <t>Sí</t>
        </is>
      </c>
      <c r="R1270" s="9">
        <f>IF(N1270="","",IF(Q1270="Sí",ROUND(N1270/1.18,2),N1270))</f>
        <v/>
      </c>
      <c r="S1270" s="7" t="inlineStr">
        <is>
          <t>2026-09-09</t>
        </is>
      </c>
      <c r="T1270" s="5" t="inlineStr">
        <is>
          <t>1 cotización de proveedores</t>
        </is>
      </c>
      <c r="AK1270" s="5" t="inlineStr">
        <is>
          <t>tipo: union-universal · material: PVC · medida: 1 1/2"</t>
        </is>
      </c>
    </row>
    <row r="1271">
      <c r="A1271" s="7" t="inlineStr">
        <is>
          <t>MAT-32-312</t>
        </is>
      </c>
      <c r="B1271" s="7" t="inlineStr">
        <is>
          <t>Materiales</t>
        </is>
      </c>
      <c r="C1271" s="7" t="inlineStr">
        <is>
          <t>Tubería y conexiones</t>
        </is>
      </c>
      <c r="D1271" s="5" t="inlineStr">
        <is>
          <t>Unión universal de PVC 1/2"</t>
        </is>
      </c>
      <c r="E1271" s="5" t="inlineStr">
        <is>
          <t>Pieza de conexión. El material manda el precio tanto como la medida</t>
        </is>
      </c>
      <c r="F1271" s="5" t="inlineStr">
        <is>
          <t>Material retirado en almacén</t>
        </is>
      </c>
      <c r="G1271" s="5" t="inlineStr">
        <is>
          <t>conexión, accesorio, fitting, codo, tee, niple, reducción</t>
        </is>
      </c>
      <c r="H1271" s="7" t="inlineStr">
        <is>
          <t>unidad</t>
        </is>
      </c>
      <c r="I1271" s="7" t="inlineStr">
        <is>
          <t>Instalaciones</t>
        </is>
      </c>
      <c r="J1271" s="7" t="inlineStr">
        <is>
          <t>estandar</t>
        </is>
      </c>
      <c r="K1271" s="7" t="inlineStr">
        <is>
          <t>importado</t>
        </is>
      </c>
      <c r="L1271" s="7" t="inlineStr">
        <is>
          <t>Verificado</t>
        </is>
      </c>
      <c r="M1271" s="8" t="n">
        <v>2</v>
      </c>
      <c r="N1271" s="9" t="n">
        <v>50.99</v>
      </c>
      <c r="O1271" s="9" t="n">
        <v>26.99</v>
      </c>
      <c r="P1271" s="9" t="n">
        <v>75</v>
      </c>
      <c r="Q1271" s="7" t="inlineStr">
        <is>
          <t>Sí</t>
        </is>
      </c>
      <c r="R1271" s="9">
        <f>IF(N1271="","",IF(Q1271="Sí",ROUND(N1271/1.18,2),N1271))</f>
        <v/>
      </c>
      <c r="S1271" s="7" t="inlineStr">
        <is>
          <t>2026-09-09</t>
        </is>
      </c>
      <c r="T1271" s="5" t="inlineStr">
        <is>
          <t>2 cotizaciones de proveedores</t>
        </is>
      </c>
      <c r="AK1271" s="5" t="inlineStr">
        <is>
          <t>tipo: union-universal · material: PVC · medida: 1/2"</t>
        </is>
      </c>
    </row>
    <row r="1272">
      <c r="A1272" s="7" t="inlineStr">
        <is>
          <t>MAT-32-313</t>
        </is>
      </c>
      <c r="B1272" s="7" t="inlineStr">
        <is>
          <t>Materiales</t>
        </is>
      </c>
      <c r="C1272" s="7" t="inlineStr">
        <is>
          <t>Tubería y conexiones</t>
        </is>
      </c>
      <c r="D1272" s="5" t="inlineStr">
        <is>
          <t>Unión universal de PVC 1"</t>
        </is>
      </c>
      <c r="E1272" s="5" t="inlineStr">
        <is>
          <t>Pieza de conexión. El material manda el precio tanto como la medida</t>
        </is>
      </c>
      <c r="F1272" s="5" t="inlineStr">
        <is>
          <t>Material retirado en almacén</t>
        </is>
      </c>
      <c r="G1272" s="5" t="inlineStr">
        <is>
          <t>conexión, accesorio, fitting, codo, tee, niple, reducción</t>
        </is>
      </c>
      <c r="H1272" s="7" t="inlineStr">
        <is>
          <t>unidad</t>
        </is>
      </c>
      <c r="I1272" s="7" t="inlineStr">
        <is>
          <t>Instalaciones</t>
        </is>
      </c>
      <c r="J1272" s="7" t="inlineStr">
        <is>
          <t>estandar</t>
        </is>
      </c>
      <c r="K1272" s="7" t="inlineStr">
        <is>
          <t>importado</t>
        </is>
      </c>
      <c r="L1272" s="7" t="inlineStr">
        <is>
          <t>Verificado</t>
        </is>
      </c>
      <c r="M1272" s="8" t="n">
        <v>2</v>
      </c>
      <c r="N1272" s="9" t="n">
        <v>92.23</v>
      </c>
      <c r="O1272" s="9" t="n">
        <v>49.47</v>
      </c>
      <c r="P1272" s="9" t="n">
        <v>135</v>
      </c>
      <c r="Q1272" s="7" t="inlineStr">
        <is>
          <t>Sí</t>
        </is>
      </c>
      <c r="R1272" s="9">
        <f>IF(N1272="","",IF(Q1272="Sí",ROUND(N1272/1.18,2),N1272))</f>
        <v/>
      </c>
      <c r="S1272" s="7" t="inlineStr">
        <is>
          <t>2026-09-09</t>
        </is>
      </c>
      <c r="T1272" s="5" t="inlineStr">
        <is>
          <t>2 cotizaciones de proveedores</t>
        </is>
      </c>
      <c r="AK1272" s="5" t="inlineStr">
        <is>
          <t>tipo: union-universal · material: PVC · medida: 1"</t>
        </is>
      </c>
    </row>
    <row r="1273">
      <c r="A1273" s="7" t="inlineStr">
        <is>
          <t>MAT-32-314</t>
        </is>
      </c>
      <c r="B1273" s="7" t="inlineStr">
        <is>
          <t>Materiales</t>
        </is>
      </c>
      <c r="C1273" s="7" t="inlineStr">
        <is>
          <t>Tubería y conexiones</t>
        </is>
      </c>
      <c r="D1273" s="5" t="inlineStr">
        <is>
          <t>Unión universal de PVC 2"</t>
        </is>
      </c>
      <c r="E1273" s="5" t="inlineStr">
        <is>
          <t>Pieza de conexión. El material manda el precio tanto como la medida</t>
        </is>
      </c>
      <c r="F1273" s="5" t="inlineStr">
        <is>
          <t>Material retirado en almacén</t>
        </is>
      </c>
      <c r="G1273" s="5" t="inlineStr">
        <is>
          <t>conexión, accesorio, fitting, codo, tee, niple, reducción</t>
        </is>
      </c>
      <c r="H1273" s="7" t="inlineStr">
        <is>
          <t>unidad</t>
        </is>
      </c>
      <c r="I1273" s="7" t="inlineStr">
        <is>
          <t>Instalaciones</t>
        </is>
      </c>
      <c r="J1273" s="7" t="inlineStr">
        <is>
          <t>estandar</t>
        </is>
      </c>
      <c r="K1273" s="7" t="inlineStr">
        <is>
          <t>importado</t>
        </is>
      </c>
      <c r="L1273" s="7" t="inlineStr">
        <is>
          <t>Verificado</t>
        </is>
      </c>
      <c r="M1273" s="8" t="n">
        <v>2</v>
      </c>
      <c r="N1273" s="9" t="n">
        <v>196.83</v>
      </c>
      <c r="O1273" s="9" t="n">
        <v>161.66</v>
      </c>
      <c r="P1273" s="9" t="n">
        <v>232</v>
      </c>
      <c r="Q1273" s="7" t="inlineStr">
        <is>
          <t>Sí</t>
        </is>
      </c>
      <c r="R1273" s="9">
        <f>IF(N1273="","",IF(Q1273="Sí",ROUND(N1273/1.18,2),N1273))</f>
        <v/>
      </c>
      <c r="S1273" s="7" t="inlineStr">
        <is>
          <t>2026-09-09</t>
        </is>
      </c>
      <c r="T1273" s="5" t="inlineStr">
        <is>
          <t>2 cotizaciones de proveedores</t>
        </is>
      </c>
      <c r="AK1273" s="5" t="inlineStr">
        <is>
          <t>tipo: union-universal · material: PVC · medida: 2"</t>
        </is>
      </c>
    </row>
    <row r="1274">
      <c r="A1274" s="7" t="inlineStr">
        <is>
          <t>MAT-32-315</t>
        </is>
      </c>
      <c r="B1274" s="7" t="inlineStr">
        <is>
          <t>Materiales</t>
        </is>
      </c>
      <c r="C1274" s="7" t="inlineStr">
        <is>
          <t>Tubería y conexiones</t>
        </is>
      </c>
      <c r="D1274" s="5" t="inlineStr">
        <is>
          <t>Unión universal de PVC 3/4"</t>
        </is>
      </c>
      <c r="E1274" s="5" t="inlineStr">
        <is>
          <t>Pieza de conexión. El material manda el precio tanto como la medida</t>
        </is>
      </c>
      <c r="F1274" s="5" t="inlineStr">
        <is>
          <t>Material retirado en almacén</t>
        </is>
      </c>
      <c r="G1274" s="5" t="inlineStr">
        <is>
          <t>conexión, accesorio, fitting, codo, tee, niple, reducción</t>
        </is>
      </c>
      <c r="H1274" s="7" t="inlineStr">
        <is>
          <t>unidad</t>
        </is>
      </c>
      <c r="I1274" s="7" t="inlineStr">
        <is>
          <t>Instalaciones</t>
        </is>
      </c>
      <c r="J1274" s="7" t="inlineStr">
        <is>
          <t>estandar</t>
        </is>
      </c>
      <c r="K1274" s="7" t="inlineStr">
        <is>
          <t>importado</t>
        </is>
      </c>
      <c r="L1274" s="7" t="inlineStr">
        <is>
          <t>Verificado</t>
        </is>
      </c>
      <c r="M1274" s="8" t="n">
        <v>2</v>
      </c>
      <c r="N1274" s="9" t="n">
        <v>64.12</v>
      </c>
      <c r="O1274" s="9" t="n">
        <v>33.24</v>
      </c>
      <c r="P1274" s="9" t="n">
        <v>95</v>
      </c>
      <c r="Q1274" s="7" t="inlineStr">
        <is>
          <t>Sí</t>
        </is>
      </c>
      <c r="R1274" s="9">
        <f>IF(N1274="","",IF(Q1274="Sí",ROUND(N1274/1.18,2),N1274))</f>
        <v/>
      </c>
      <c r="S1274" s="7" t="inlineStr">
        <is>
          <t>2026-09-09</t>
        </is>
      </c>
      <c r="T1274" s="5" t="inlineStr">
        <is>
          <t>2 cotizaciones de proveedores</t>
        </is>
      </c>
      <c r="AK1274" s="5" t="inlineStr">
        <is>
          <t>tipo: union-universal · material: PVC · medida: 3/4"</t>
        </is>
      </c>
    </row>
    <row r="1275">
      <c r="A1275" s="7" t="inlineStr">
        <is>
          <t>MAT-32-316</t>
        </is>
      </c>
      <c r="B1275" s="7" t="inlineStr">
        <is>
          <t>Materiales</t>
        </is>
      </c>
      <c r="C1275" s="7" t="inlineStr">
        <is>
          <t>Tubería y conexiones</t>
        </is>
      </c>
      <c r="D1275" s="5" t="inlineStr">
        <is>
          <t>Unión universal de PVC 3"</t>
        </is>
      </c>
      <c r="E1275" s="5" t="inlineStr">
        <is>
          <t>Pieza de conexión. El material manda el precio tanto como la medida</t>
        </is>
      </c>
      <c r="F1275" s="5" t="inlineStr">
        <is>
          <t>Material retirado en almacén</t>
        </is>
      </c>
      <c r="G1275" s="5" t="inlineStr">
        <is>
          <t>conexión, accesorio, fitting, codo, tee, niple, reducción</t>
        </is>
      </c>
      <c r="H1275" s="7" t="inlineStr">
        <is>
          <t>unidad</t>
        </is>
      </c>
      <c r="I1275" s="7" t="inlineStr">
        <is>
          <t>Instalaciones</t>
        </is>
      </c>
      <c r="J1275" s="7" t="inlineStr">
        <is>
          <t>estandar</t>
        </is>
      </c>
      <c r="K1275" s="7" t="inlineStr">
        <is>
          <t>importado</t>
        </is>
      </c>
      <c r="L1275" s="7" t="inlineStr">
        <is>
          <t>Verificado</t>
        </is>
      </c>
      <c r="M1275" s="8" t="n">
        <v>1</v>
      </c>
      <c r="N1275" s="9" t="n">
        <v>531</v>
      </c>
      <c r="O1275" s="9" t="n">
        <v>531</v>
      </c>
      <c r="P1275" s="9" t="n">
        <v>531</v>
      </c>
      <c r="Q1275" s="7" t="inlineStr">
        <is>
          <t>Sí</t>
        </is>
      </c>
      <c r="R1275" s="9">
        <f>IF(N1275="","",IF(Q1275="Sí",ROUND(N1275/1.18,2),N1275))</f>
        <v/>
      </c>
      <c r="S1275" s="7" t="inlineStr">
        <is>
          <t>2026-09-09</t>
        </is>
      </c>
      <c r="T1275" s="5" t="inlineStr">
        <is>
          <t>1 cotización de proveedores</t>
        </is>
      </c>
      <c r="AK1275" s="5" t="inlineStr">
        <is>
          <t>tipo: union-universal · material: PVC · medida: 3"</t>
        </is>
      </c>
    </row>
    <row r="1276">
      <c r="A1276" s="7" t="inlineStr">
        <is>
          <t>MAT-32-317</t>
        </is>
      </c>
      <c r="B1276" s="7" t="inlineStr">
        <is>
          <t>Materiales</t>
        </is>
      </c>
      <c r="C1276" s="7" t="inlineStr">
        <is>
          <t>Tubería y conexiones</t>
        </is>
      </c>
      <c r="D1276" s="5" t="inlineStr">
        <is>
          <t>Unión universal de PVC SCH-80 1"</t>
        </is>
      </c>
      <c r="E1276" s="5" t="inlineStr">
        <is>
          <t>Pieza de conexión. El material manda el precio tanto como la medida</t>
        </is>
      </c>
      <c r="F1276" s="5" t="inlineStr">
        <is>
          <t>Material retirado en almacén</t>
        </is>
      </c>
      <c r="G1276" s="5" t="inlineStr">
        <is>
          <t>conexión, accesorio, fitting, codo, tee, niple, reducción</t>
        </is>
      </c>
      <c r="H1276" s="7" t="inlineStr">
        <is>
          <t>unidad</t>
        </is>
      </c>
      <c r="I1276" s="7" t="inlineStr">
        <is>
          <t>Instalaciones</t>
        </is>
      </c>
      <c r="J1276" s="7" t="inlineStr">
        <is>
          <t>estandar</t>
        </is>
      </c>
      <c r="K1276" s="7" t="inlineStr">
        <is>
          <t>importado</t>
        </is>
      </c>
      <c r="L1276" s="7" t="inlineStr">
        <is>
          <t>Verificado</t>
        </is>
      </c>
      <c r="M1276" s="8" t="n">
        <v>1</v>
      </c>
      <c r="N1276" s="9" t="n">
        <v>98.28</v>
      </c>
      <c r="O1276" s="9" t="n">
        <v>98.28</v>
      </c>
      <c r="P1276" s="9" t="n">
        <v>98.28</v>
      </c>
      <c r="Q1276" s="7" t="inlineStr">
        <is>
          <t>Sí</t>
        </is>
      </c>
      <c r="R1276" s="9">
        <f>IF(N1276="","",IF(Q1276="Sí",ROUND(N1276/1.18,2),N1276))</f>
        <v/>
      </c>
      <c r="S1276" s="7" t="inlineStr">
        <is>
          <t>2026-09-09</t>
        </is>
      </c>
      <c r="T1276" s="5" t="inlineStr">
        <is>
          <t>1 cotización de proveedores</t>
        </is>
      </c>
      <c r="AK1276" s="5" t="inlineStr">
        <is>
          <t>tipo: union-universal · material: PVC SCH-80 · medida: 1"</t>
        </is>
      </c>
    </row>
    <row r="1277">
      <c r="A1277" s="7" t="inlineStr">
        <is>
          <t>MAT-32-318</t>
        </is>
      </c>
      <c r="B1277" s="7" t="inlineStr">
        <is>
          <t>Materiales</t>
        </is>
      </c>
      <c r="C1277" s="7" t="inlineStr">
        <is>
          <t>Tubería y conexiones</t>
        </is>
      </c>
      <c r="D1277" s="5" t="inlineStr">
        <is>
          <t>Yee de PVC drenaje 1 1/2"</t>
        </is>
      </c>
      <c r="E1277" s="5" t="inlineStr">
        <is>
          <t>Pieza de conexión. El material manda el precio tanto como la medida</t>
        </is>
      </c>
      <c r="F1277" s="5" t="inlineStr">
        <is>
          <t>Material retirado en almacén</t>
        </is>
      </c>
      <c r="G1277" s="5" t="inlineStr">
        <is>
          <t>conexión, accesorio, fitting, codo, tee, niple, reducción</t>
        </is>
      </c>
      <c r="H1277" s="7" t="inlineStr">
        <is>
          <t>unidad</t>
        </is>
      </c>
      <c r="I1277" s="7" t="inlineStr">
        <is>
          <t>Instalaciones</t>
        </is>
      </c>
      <c r="J1277" s="7" t="inlineStr">
        <is>
          <t>estandar</t>
        </is>
      </c>
      <c r="K1277" s="7" t="inlineStr">
        <is>
          <t>importado</t>
        </is>
      </c>
      <c r="L1277" s="7" t="inlineStr">
        <is>
          <t>Verificado</t>
        </is>
      </c>
      <c r="M1277" s="8" t="n">
        <v>1</v>
      </c>
      <c r="N1277" s="9" t="n">
        <v>47</v>
      </c>
      <c r="O1277" s="9" t="n">
        <v>47</v>
      </c>
      <c r="P1277" s="9" t="n">
        <v>47</v>
      </c>
      <c r="Q1277" s="7" t="inlineStr">
        <is>
          <t>Sí</t>
        </is>
      </c>
      <c r="R1277" s="9">
        <f>IF(N1277="","",IF(Q1277="Sí",ROUND(N1277/1.18,2),N1277))</f>
        <v/>
      </c>
      <c r="S1277" s="7" t="inlineStr">
        <is>
          <t>2026-09-09</t>
        </is>
      </c>
      <c r="T1277" s="5" t="inlineStr">
        <is>
          <t>1 cotización de proveedores</t>
        </is>
      </c>
      <c r="AK1277" s="5" t="inlineStr">
        <is>
          <t>tipo: yee · material: PVC drenaje · medida: 1 1/2"</t>
        </is>
      </c>
    </row>
    <row r="1278">
      <c r="A1278" s="7" t="inlineStr">
        <is>
          <t>MAT-32-319</t>
        </is>
      </c>
      <c r="B1278" s="7" t="inlineStr">
        <is>
          <t>Materiales</t>
        </is>
      </c>
      <c r="C1278" s="7" t="inlineStr">
        <is>
          <t>Tubería y conexiones</t>
        </is>
      </c>
      <c r="D1278" s="5" t="inlineStr">
        <is>
          <t>Yee de PVC drenaje 2"</t>
        </is>
      </c>
      <c r="E1278" s="5" t="inlineStr">
        <is>
          <t>Pieza de conexión. El material manda el precio tanto como la medida</t>
        </is>
      </c>
      <c r="F1278" s="5" t="inlineStr">
        <is>
          <t>Material retirado en almacén</t>
        </is>
      </c>
      <c r="G1278" s="5" t="inlineStr">
        <is>
          <t>conexión, accesorio, fitting, codo, tee, niple, reducción</t>
        </is>
      </c>
      <c r="H1278" s="7" t="inlineStr">
        <is>
          <t>unidad</t>
        </is>
      </c>
      <c r="I1278" s="7" t="inlineStr">
        <is>
          <t>Instalaciones</t>
        </is>
      </c>
      <c r="J1278" s="7" t="inlineStr">
        <is>
          <t>estandar</t>
        </is>
      </c>
      <c r="K1278" s="7" t="inlineStr">
        <is>
          <t>importado</t>
        </is>
      </c>
      <c r="L1278" s="7" t="inlineStr">
        <is>
          <t>Verificado</t>
        </is>
      </c>
      <c r="M1278" s="8" t="n">
        <v>1</v>
      </c>
      <c r="N1278" s="9" t="n">
        <v>145</v>
      </c>
      <c r="O1278" s="9" t="n">
        <v>145</v>
      </c>
      <c r="P1278" s="9" t="n">
        <v>145</v>
      </c>
      <c r="Q1278" s="7" t="inlineStr">
        <is>
          <t>Sí</t>
        </is>
      </c>
      <c r="R1278" s="9">
        <f>IF(N1278="","",IF(Q1278="Sí",ROUND(N1278/1.18,2),N1278))</f>
        <v/>
      </c>
      <c r="S1278" s="7" t="inlineStr">
        <is>
          <t>2026-09-09</t>
        </is>
      </c>
      <c r="T1278" s="5" t="inlineStr">
        <is>
          <t>1 cotización de proveedores</t>
        </is>
      </c>
      <c r="AK1278" s="5" t="inlineStr">
        <is>
          <t>tipo: yee · material: PVC drenaje · medida: 2"</t>
        </is>
      </c>
    </row>
    <row r="1279">
      <c r="A1279" s="7" t="inlineStr">
        <is>
          <t>MAT-32-320</t>
        </is>
      </c>
      <c r="B1279" s="7" t="inlineStr">
        <is>
          <t>Materiales</t>
        </is>
      </c>
      <c r="C1279" s="7" t="inlineStr">
        <is>
          <t>Tubería y conexiones</t>
        </is>
      </c>
      <c r="D1279" s="5" t="inlineStr">
        <is>
          <t>Yee de PVC drenaje 3" x 2"</t>
        </is>
      </c>
      <c r="E1279" s="5" t="inlineStr">
        <is>
          <t>Pieza de conexión. El material manda el precio tanto como la medida</t>
        </is>
      </c>
      <c r="F1279" s="5" t="inlineStr">
        <is>
          <t>Material retirado en almacén</t>
        </is>
      </c>
      <c r="G1279" s="5" t="inlineStr">
        <is>
          <t>conexión, accesorio, fitting, codo, tee, niple, reducción</t>
        </is>
      </c>
      <c r="H1279" s="7" t="inlineStr">
        <is>
          <t>unidad</t>
        </is>
      </c>
      <c r="I1279" s="7" t="inlineStr">
        <is>
          <t>Instalaciones</t>
        </is>
      </c>
      <c r="J1279" s="7" t="inlineStr">
        <is>
          <t>estandar</t>
        </is>
      </c>
      <c r="K1279" s="7" t="inlineStr">
        <is>
          <t>importado</t>
        </is>
      </c>
      <c r="L1279" s="7" t="inlineStr">
        <is>
          <t>Verificado</t>
        </is>
      </c>
      <c r="M1279" s="8" t="n">
        <v>1</v>
      </c>
      <c r="N1279" s="9" t="n">
        <v>205</v>
      </c>
      <c r="O1279" s="9" t="n">
        <v>205</v>
      </c>
      <c r="P1279" s="9" t="n">
        <v>205</v>
      </c>
      <c r="Q1279" s="7" t="inlineStr">
        <is>
          <t>Sí</t>
        </is>
      </c>
      <c r="R1279" s="9">
        <f>IF(N1279="","",IF(Q1279="Sí",ROUND(N1279/1.18,2),N1279))</f>
        <v/>
      </c>
      <c r="S1279" s="7" t="inlineStr">
        <is>
          <t>2026-09-09</t>
        </is>
      </c>
      <c r="T1279" s="5" t="inlineStr">
        <is>
          <t>1 cotización de proveedores</t>
        </is>
      </c>
      <c r="AK1279" s="5" t="inlineStr">
        <is>
          <t>tipo: yee · material: PVC drenaje · medida: 3" x 2"</t>
        </is>
      </c>
    </row>
    <row r="1280">
      <c r="A1280" s="7" t="inlineStr">
        <is>
          <t>MAT-32-321</t>
        </is>
      </c>
      <c r="B1280" s="7" t="inlineStr">
        <is>
          <t>Materiales</t>
        </is>
      </c>
      <c r="C1280" s="7" t="inlineStr">
        <is>
          <t>Tubería y conexiones</t>
        </is>
      </c>
      <c r="D1280" s="5" t="inlineStr">
        <is>
          <t>Yee de PVC drenaje 4"</t>
        </is>
      </c>
      <c r="E1280" s="5" t="inlineStr">
        <is>
          <t>Pieza de conexión. El material manda el precio tanto como la medida</t>
        </is>
      </c>
      <c r="F1280" s="5" t="inlineStr">
        <is>
          <t>Material retirado en almacén</t>
        </is>
      </c>
      <c r="G1280" s="5" t="inlineStr">
        <is>
          <t>conexión, accesorio, fitting, codo, tee, niple, reducción</t>
        </is>
      </c>
      <c r="H1280" s="7" t="inlineStr">
        <is>
          <t>unidad</t>
        </is>
      </c>
      <c r="I1280" s="7" t="inlineStr">
        <is>
          <t>Instalaciones</t>
        </is>
      </c>
      <c r="J1280" s="7" t="inlineStr">
        <is>
          <t>estandar</t>
        </is>
      </c>
      <c r="K1280" s="7" t="inlineStr">
        <is>
          <t>importado</t>
        </is>
      </c>
      <c r="L1280" s="7" t="inlineStr">
        <is>
          <t>Verificado</t>
        </is>
      </c>
      <c r="M1280" s="8" t="n">
        <v>1</v>
      </c>
      <c r="N1280" s="9" t="n">
        <v>425</v>
      </c>
      <c r="O1280" s="9" t="n">
        <v>425</v>
      </c>
      <c r="P1280" s="9" t="n">
        <v>425</v>
      </c>
      <c r="Q1280" s="7" t="inlineStr">
        <is>
          <t>Sí</t>
        </is>
      </c>
      <c r="R1280" s="9">
        <f>IF(N1280="","",IF(Q1280="Sí",ROUND(N1280/1.18,2),N1280))</f>
        <v/>
      </c>
      <c r="S1280" s="7" t="inlineStr">
        <is>
          <t>2026-09-09</t>
        </is>
      </c>
      <c r="T1280" s="5" t="inlineStr">
        <is>
          <t>1 cotización de proveedores</t>
        </is>
      </c>
      <c r="AK1280" s="5" t="inlineStr">
        <is>
          <t>tipo: yee · material: PVC drenaje · medida: 4"</t>
        </is>
      </c>
    </row>
    <row r="1281">
      <c r="A1281" s="7" t="inlineStr">
        <is>
          <t>MAT-32-322</t>
        </is>
      </c>
      <c r="B1281" s="7" t="inlineStr">
        <is>
          <t>Materiales</t>
        </is>
      </c>
      <c r="C1281" s="7" t="inlineStr">
        <is>
          <t>Tubería y conexiones</t>
        </is>
      </c>
      <c r="D1281" s="5" t="inlineStr">
        <is>
          <t>Yee de PVC drenaje 4" x 2"</t>
        </is>
      </c>
      <c r="E1281" s="5" t="inlineStr">
        <is>
          <t>Pieza de conexión. El material manda el precio tanto como la medida</t>
        </is>
      </c>
      <c r="F1281" s="5" t="inlineStr">
        <is>
          <t>Material retirado en almacén</t>
        </is>
      </c>
      <c r="G1281" s="5" t="inlineStr">
        <is>
          <t>conexión, accesorio, fitting, codo, tee, niple, reducción</t>
        </is>
      </c>
      <c r="H1281" s="7" t="inlineStr">
        <is>
          <t>unidad</t>
        </is>
      </c>
      <c r="I1281" s="7" t="inlineStr">
        <is>
          <t>Instalaciones</t>
        </is>
      </c>
      <c r="J1281" s="7" t="inlineStr">
        <is>
          <t>estandar</t>
        </is>
      </c>
      <c r="K1281" s="7" t="inlineStr">
        <is>
          <t>importado</t>
        </is>
      </c>
      <c r="L1281" s="7" t="inlineStr">
        <is>
          <t>Verificado</t>
        </is>
      </c>
      <c r="M1281" s="8" t="n">
        <v>1</v>
      </c>
      <c r="N1281" s="9" t="n">
        <v>265</v>
      </c>
      <c r="O1281" s="9" t="n">
        <v>265</v>
      </c>
      <c r="P1281" s="9" t="n">
        <v>265</v>
      </c>
      <c r="Q1281" s="7" t="inlineStr">
        <is>
          <t>Sí</t>
        </is>
      </c>
      <c r="R1281" s="9">
        <f>IF(N1281="","",IF(Q1281="Sí",ROUND(N1281/1.18,2),N1281))</f>
        <v/>
      </c>
      <c r="S1281" s="7" t="inlineStr">
        <is>
          <t>2026-09-09</t>
        </is>
      </c>
      <c r="T1281" s="5" t="inlineStr">
        <is>
          <t>1 cotización de proveedores</t>
        </is>
      </c>
      <c r="AK1281" s="5" t="inlineStr">
        <is>
          <t>tipo: yee · material: PVC drenaje · medida: 4" x 2"</t>
        </is>
      </c>
    </row>
    <row r="1282">
      <c r="A1282" s="7" t="inlineStr">
        <is>
          <t>MAT-32-323</t>
        </is>
      </c>
      <c r="B1282" s="7" t="inlineStr">
        <is>
          <t>Materiales</t>
        </is>
      </c>
      <c r="C1282" s="7" t="inlineStr">
        <is>
          <t>Tubería y conexiones</t>
        </is>
      </c>
      <c r="D1282" s="5" t="inlineStr">
        <is>
          <t>Llave de paso angular de metal 1/2"</t>
        </is>
      </c>
      <c r="E1282" s="5" t="inlineStr">
        <is>
          <t>Corte de agua en la línea</t>
        </is>
      </c>
      <c r="F1282" s="5" t="inlineStr">
        <is>
          <t>Material retirado en almacén</t>
        </is>
      </c>
      <c r="G1282" s="5" t="inlineStr">
        <is>
          <t>llave de paso, válvula, llave de bola, llave angular</t>
        </is>
      </c>
      <c r="H1282" s="7" t="inlineStr">
        <is>
          <t>unidad</t>
        </is>
      </c>
      <c r="I1282" s="7" t="inlineStr">
        <is>
          <t>Instalaciones</t>
        </is>
      </c>
      <c r="J1282" s="7" t="inlineStr">
        <is>
          <t>estandar</t>
        </is>
      </c>
      <c r="K1282" s="7" t="inlineStr">
        <is>
          <t>importado</t>
        </is>
      </c>
      <c r="L1282" s="7" t="inlineStr">
        <is>
          <t>Verificado</t>
        </is>
      </c>
      <c r="M1282" s="8" t="n">
        <v>1</v>
      </c>
      <c r="N1282" s="9" t="n">
        <v>405</v>
      </c>
      <c r="O1282" s="9" t="n">
        <v>271</v>
      </c>
      <c r="P1282" s="9" t="n">
        <v>565</v>
      </c>
      <c r="Q1282" s="7" t="inlineStr">
        <is>
          <t>Sí</t>
        </is>
      </c>
      <c r="R1282" s="9">
        <f>IF(N1282="","",IF(Q1282="Sí",ROUND(N1282/1.18,2),N1282))</f>
        <v/>
      </c>
      <c r="S1282" s="7" t="inlineStr">
        <is>
          <t>2026-09-09</t>
        </is>
      </c>
      <c r="T1282" s="5" t="inlineStr">
        <is>
          <t>5 cotizaciones de proveedores</t>
        </is>
      </c>
      <c r="AK1282" s="5" t="inlineStr">
        <is>
          <t>tipo: angular · material: metal · medida: 1/2"</t>
        </is>
      </c>
    </row>
    <row r="1283">
      <c r="A1283" s="7" t="inlineStr">
        <is>
          <t>MAT-32-324</t>
        </is>
      </c>
      <c r="B1283" s="7" t="inlineStr">
        <is>
          <t>Materiales</t>
        </is>
      </c>
      <c r="C1283" s="7" t="inlineStr">
        <is>
          <t>Tubería y conexiones</t>
        </is>
      </c>
      <c r="D1283" s="5" t="inlineStr">
        <is>
          <t>Llave de paso angular de metal 3/8"</t>
        </is>
      </c>
      <c r="E1283" s="5" t="inlineStr">
        <is>
          <t>Corte de agua en la línea</t>
        </is>
      </c>
      <c r="F1283" s="5" t="inlineStr">
        <is>
          <t>Material retirado en almacén</t>
        </is>
      </c>
      <c r="G1283" s="5" t="inlineStr">
        <is>
          <t>llave de paso, válvula, llave de bola, llave angular</t>
        </is>
      </c>
      <c r="H1283" s="7" t="inlineStr">
        <is>
          <t>unidad</t>
        </is>
      </c>
      <c r="I1283" s="7" t="inlineStr">
        <is>
          <t>Instalaciones</t>
        </is>
      </c>
      <c r="J1283" s="7" t="inlineStr">
        <is>
          <t>estandar</t>
        </is>
      </c>
      <c r="K1283" s="7" t="inlineStr">
        <is>
          <t>importado</t>
        </is>
      </c>
      <c r="L1283" s="7" t="inlineStr">
        <is>
          <t>Verificado</t>
        </is>
      </c>
      <c r="M1283" s="8" t="n">
        <v>1</v>
      </c>
      <c r="N1283" s="9" t="n">
        <v>388</v>
      </c>
      <c r="O1283" s="9" t="n">
        <v>257</v>
      </c>
      <c r="P1283" s="9" t="n">
        <v>453</v>
      </c>
      <c r="Q1283" s="7" t="inlineStr">
        <is>
          <t>Sí</t>
        </is>
      </c>
      <c r="R1283" s="9">
        <f>IF(N1283="","",IF(Q1283="Sí",ROUND(N1283/1.18,2),N1283))</f>
        <v/>
      </c>
      <c r="S1283" s="7" t="inlineStr">
        <is>
          <t>2026-09-09</t>
        </is>
      </c>
      <c r="T1283" s="5" t="inlineStr">
        <is>
          <t>3 cotizaciones de proveedores</t>
        </is>
      </c>
      <c r="AK1283" s="5" t="inlineStr">
        <is>
          <t>tipo: angular · material: metal · medida: 3/8"</t>
        </is>
      </c>
    </row>
    <row r="1284">
      <c r="A1284" s="7" t="inlineStr">
        <is>
          <t>MAT-32-325</t>
        </is>
      </c>
      <c r="B1284" s="7" t="inlineStr">
        <is>
          <t>Materiales</t>
        </is>
      </c>
      <c r="C1284" s="7" t="inlineStr">
        <is>
          <t>Tubería y conexiones</t>
        </is>
      </c>
      <c r="D1284" s="5" t="inlineStr">
        <is>
          <t>Llave de paso de bola de CPVC 1/2"</t>
        </is>
      </c>
      <c r="E1284" s="5" t="inlineStr">
        <is>
          <t>Corte de agua en la línea</t>
        </is>
      </c>
      <c r="F1284" s="5" t="inlineStr">
        <is>
          <t>Material retirado en almacén</t>
        </is>
      </c>
      <c r="G1284" s="5" t="inlineStr">
        <is>
          <t>llave de paso, válvula, llave de bola, llave angular</t>
        </is>
      </c>
      <c r="H1284" s="7" t="inlineStr">
        <is>
          <t>unidad</t>
        </is>
      </c>
      <c r="I1284" s="7" t="inlineStr">
        <is>
          <t>Instalaciones</t>
        </is>
      </c>
      <c r="J1284" s="7" t="inlineStr">
        <is>
          <t>estandar</t>
        </is>
      </c>
      <c r="K1284" s="7" t="inlineStr">
        <is>
          <t>importado</t>
        </is>
      </c>
      <c r="L1284" s="7" t="inlineStr">
        <is>
          <t>Verificado</t>
        </is>
      </c>
      <c r="M1284" s="8" t="n">
        <v>1</v>
      </c>
      <c r="N1284" s="9" t="n">
        <v>435</v>
      </c>
      <c r="O1284" s="9" t="n">
        <v>435</v>
      </c>
      <c r="P1284" s="9" t="n">
        <v>435</v>
      </c>
      <c r="Q1284" s="7" t="inlineStr">
        <is>
          <t>Sí</t>
        </is>
      </c>
      <c r="R1284" s="9">
        <f>IF(N1284="","",IF(Q1284="Sí",ROUND(N1284/1.18,2),N1284))</f>
        <v/>
      </c>
      <c r="S1284" s="7" t="inlineStr">
        <is>
          <t>2026-09-09</t>
        </is>
      </c>
      <c r="T1284" s="5" t="inlineStr">
        <is>
          <t>1 cotización de proveedores</t>
        </is>
      </c>
      <c r="AK1284" s="5" t="inlineStr">
        <is>
          <t>tipo: de bola · material: CPVC · medida: 1/2"</t>
        </is>
      </c>
    </row>
    <row r="1285">
      <c r="A1285" s="7" t="inlineStr">
        <is>
          <t>MAT-32-326</t>
        </is>
      </c>
      <c r="B1285" s="7" t="inlineStr">
        <is>
          <t>Materiales</t>
        </is>
      </c>
      <c r="C1285" s="7" t="inlineStr">
        <is>
          <t>Tubería y conexiones</t>
        </is>
      </c>
      <c r="D1285" s="5" t="inlineStr">
        <is>
          <t>Llave de paso de bola de metal 1 1/2"</t>
        </is>
      </c>
      <c r="E1285" s="5" t="inlineStr">
        <is>
          <t>Corte de agua en la línea</t>
        </is>
      </c>
      <c r="F1285" s="5" t="inlineStr">
        <is>
          <t>Material retirado en almacén</t>
        </is>
      </c>
      <c r="G1285" s="5" t="inlineStr">
        <is>
          <t>llave de paso, válvula, llave de bola, llave angular</t>
        </is>
      </c>
      <c r="H1285" s="7" t="inlineStr">
        <is>
          <t>unidad</t>
        </is>
      </c>
      <c r="I1285" s="7" t="inlineStr">
        <is>
          <t>Instalaciones</t>
        </is>
      </c>
      <c r="J1285" s="7" t="inlineStr">
        <is>
          <t>estandar</t>
        </is>
      </c>
      <c r="K1285" s="7" t="inlineStr">
        <is>
          <t>importado</t>
        </is>
      </c>
      <c r="L1285" s="7" t="inlineStr">
        <is>
          <t>Verificado</t>
        </is>
      </c>
      <c r="M1285" s="8" t="n">
        <v>1</v>
      </c>
      <c r="N1285" s="9" t="n">
        <v>1961</v>
      </c>
      <c r="O1285" s="9" t="n">
        <v>1961</v>
      </c>
      <c r="P1285" s="9" t="n">
        <v>1961</v>
      </c>
      <c r="Q1285" s="7" t="inlineStr">
        <is>
          <t>Sí</t>
        </is>
      </c>
      <c r="R1285" s="9">
        <f>IF(N1285="","",IF(Q1285="Sí",ROUND(N1285/1.18,2),N1285))</f>
        <v/>
      </c>
      <c r="S1285" s="7" t="inlineStr">
        <is>
          <t>2026-09-09</t>
        </is>
      </c>
      <c r="T1285" s="5" t="inlineStr">
        <is>
          <t>1 cotización de proveedores</t>
        </is>
      </c>
      <c r="AK1285" s="5" t="inlineStr">
        <is>
          <t>tipo: de bola · material: metal · medida: 1 1/2"</t>
        </is>
      </c>
    </row>
    <row r="1286">
      <c r="A1286" s="7" t="inlineStr">
        <is>
          <t>MAT-32-327</t>
        </is>
      </c>
      <c r="B1286" s="7" t="inlineStr">
        <is>
          <t>Materiales</t>
        </is>
      </c>
      <c r="C1286" s="7" t="inlineStr">
        <is>
          <t>Tubería y conexiones</t>
        </is>
      </c>
      <c r="D1286" s="5" t="inlineStr">
        <is>
          <t>Llave de paso de bola de metal 1/2"</t>
        </is>
      </c>
      <c r="E1286" s="5" t="inlineStr">
        <is>
          <t>Corte de agua en la línea</t>
        </is>
      </c>
      <c r="F1286" s="5" t="inlineStr">
        <is>
          <t>Material retirado en almacén</t>
        </is>
      </c>
      <c r="G1286" s="5" t="inlineStr">
        <is>
          <t>llave de paso, válvula, llave de bola, llave angular</t>
        </is>
      </c>
      <c r="H1286" s="7" t="inlineStr">
        <is>
          <t>unidad</t>
        </is>
      </c>
      <c r="I1286" s="7" t="inlineStr">
        <is>
          <t>Instalaciones</t>
        </is>
      </c>
      <c r="J1286" s="7" t="inlineStr">
        <is>
          <t>estandar</t>
        </is>
      </c>
      <c r="K1286" s="7" t="inlineStr">
        <is>
          <t>importado</t>
        </is>
      </c>
      <c r="L1286" s="7" t="inlineStr">
        <is>
          <t>Verificado</t>
        </is>
      </c>
      <c r="M1286" s="8" t="n">
        <v>1</v>
      </c>
      <c r="N1286" s="9" t="n">
        <v>545</v>
      </c>
      <c r="O1286" s="9" t="n">
        <v>259</v>
      </c>
      <c r="P1286" s="9" t="n">
        <v>635</v>
      </c>
      <c r="Q1286" s="7" t="inlineStr">
        <is>
          <t>Sí</t>
        </is>
      </c>
      <c r="R1286" s="9">
        <f>IF(N1286="","",IF(Q1286="Sí",ROUND(N1286/1.18,2),N1286))</f>
        <v/>
      </c>
      <c r="S1286" s="7" t="inlineStr">
        <is>
          <t>2026-09-09</t>
        </is>
      </c>
      <c r="T1286" s="5" t="inlineStr">
        <is>
          <t>5 cotizaciones de proveedores</t>
        </is>
      </c>
      <c r="AK1286" s="5" t="inlineStr">
        <is>
          <t>tipo: de bola · material: metal · medida: 1/2"</t>
        </is>
      </c>
    </row>
    <row r="1287">
      <c r="A1287" s="7" t="inlineStr">
        <is>
          <t>MAT-32-328</t>
        </is>
      </c>
      <c r="B1287" s="7" t="inlineStr">
        <is>
          <t>Materiales</t>
        </is>
      </c>
      <c r="C1287" s="7" t="inlineStr">
        <is>
          <t>Tubería y conexiones</t>
        </is>
      </c>
      <c r="D1287" s="5" t="inlineStr">
        <is>
          <t>Llave de paso de bola de metal 1/4"</t>
        </is>
      </c>
      <c r="E1287" s="5" t="inlineStr">
        <is>
          <t>Corte de agua en la línea</t>
        </is>
      </c>
      <c r="F1287" s="5" t="inlineStr">
        <is>
          <t>Material retirado en almacén</t>
        </is>
      </c>
      <c r="G1287" s="5" t="inlineStr">
        <is>
          <t>llave de paso, válvula, llave de bola, llave angular</t>
        </is>
      </c>
      <c r="H1287" s="7" t="inlineStr">
        <is>
          <t>unidad</t>
        </is>
      </c>
      <c r="I1287" s="7" t="inlineStr">
        <is>
          <t>Instalaciones</t>
        </is>
      </c>
      <c r="J1287" s="7" t="inlineStr">
        <is>
          <t>estandar</t>
        </is>
      </c>
      <c r="K1287" s="7" t="inlineStr">
        <is>
          <t>importado</t>
        </is>
      </c>
      <c r="L1287" s="7" t="inlineStr">
        <is>
          <t>Verificado</t>
        </is>
      </c>
      <c r="M1287" s="8" t="n">
        <v>1</v>
      </c>
      <c r="N1287" s="9" t="n">
        <v>343</v>
      </c>
      <c r="O1287" s="9" t="n">
        <v>343</v>
      </c>
      <c r="P1287" s="9" t="n">
        <v>343</v>
      </c>
      <c r="Q1287" s="7" t="inlineStr">
        <is>
          <t>Sí</t>
        </is>
      </c>
      <c r="R1287" s="9">
        <f>IF(N1287="","",IF(Q1287="Sí",ROUND(N1287/1.18,2),N1287))</f>
        <v/>
      </c>
      <c r="S1287" s="7" t="inlineStr">
        <is>
          <t>2026-09-09</t>
        </is>
      </c>
      <c r="T1287" s="5" t="inlineStr">
        <is>
          <t>1 cotización de proveedores</t>
        </is>
      </c>
      <c r="AK1287" s="5" t="inlineStr">
        <is>
          <t>tipo: de bola · material: metal · medida: 1/4"</t>
        </is>
      </c>
    </row>
    <row r="1288">
      <c r="A1288" s="7" t="inlineStr">
        <is>
          <t>MAT-32-329</t>
        </is>
      </c>
      <c r="B1288" s="7" t="inlineStr">
        <is>
          <t>Materiales</t>
        </is>
      </c>
      <c r="C1288" s="7" t="inlineStr">
        <is>
          <t>Tubería y conexiones</t>
        </is>
      </c>
      <c r="D1288" s="5" t="inlineStr">
        <is>
          <t>Llave de paso de bola de metal 1"</t>
        </is>
      </c>
      <c r="E1288" s="5" t="inlineStr">
        <is>
          <t>Corte de agua en la línea</t>
        </is>
      </c>
      <c r="F1288" s="5" t="inlineStr">
        <is>
          <t>Material retirado en almacén</t>
        </is>
      </c>
      <c r="G1288" s="5" t="inlineStr">
        <is>
          <t>llave de paso, válvula, llave de bola, llave angular</t>
        </is>
      </c>
      <c r="H1288" s="7" t="inlineStr">
        <is>
          <t>unidad</t>
        </is>
      </c>
      <c r="I1288" s="7" t="inlineStr">
        <is>
          <t>Instalaciones</t>
        </is>
      </c>
      <c r="J1288" s="7" t="inlineStr">
        <is>
          <t>estandar</t>
        </is>
      </c>
      <c r="K1288" s="7" t="inlineStr">
        <is>
          <t>importado</t>
        </is>
      </c>
      <c r="L1288" s="7" t="inlineStr">
        <is>
          <t>Verificado</t>
        </is>
      </c>
      <c r="M1288" s="8" t="n">
        <v>1</v>
      </c>
      <c r="N1288" s="9" t="n">
        <v>831</v>
      </c>
      <c r="O1288" s="9" t="n">
        <v>831</v>
      </c>
      <c r="P1288" s="9" t="n">
        <v>831</v>
      </c>
      <c r="Q1288" s="7" t="inlineStr">
        <is>
          <t>Sí</t>
        </is>
      </c>
      <c r="R1288" s="9">
        <f>IF(N1288="","",IF(Q1288="Sí",ROUND(N1288/1.18,2),N1288))</f>
        <v/>
      </c>
      <c r="S1288" s="7" t="inlineStr">
        <is>
          <t>2026-09-09</t>
        </is>
      </c>
      <c r="T1288" s="5" t="inlineStr">
        <is>
          <t>1 cotización de proveedores</t>
        </is>
      </c>
      <c r="AK1288" s="5" t="inlineStr">
        <is>
          <t>tipo: de bola · material: metal · medida: 1"</t>
        </is>
      </c>
    </row>
    <row r="1289">
      <c r="A1289" s="7" t="inlineStr">
        <is>
          <t>MAT-32-330</t>
        </is>
      </c>
      <c r="B1289" s="7" t="inlineStr">
        <is>
          <t>Materiales</t>
        </is>
      </c>
      <c r="C1289" s="7" t="inlineStr">
        <is>
          <t>Tubería y conexiones</t>
        </is>
      </c>
      <c r="D1289" s="5" t="inlineStr">
        <is>
          <t>Llave de paso de bola de metal 2"</t>
        </is>
      </c>
      <c r="E1289" s="5" t="inlineStr">
        <is>
          <t>Corte de agua en la línea</t>
        </is>
      </c>
      <c r="F1289" s="5" t="inlineStr">
        <is>
          <t>Material retirado en almacén</t>
        </is>
      </c>
      <c r="G1289" s="5" t="inlineStr">
        <is>
          <t>llave de paso, válvula, llave de bola, llave angular</t>
        </is>
      </c>
      <c r="H1289" s="7" t="inlineStr">
        <is>
          <t>unidad</t>
        </is>
      </c>
      <c r="I1289" s="7" t="inlineStr">
        <is>
          <t>Instalaciones</t>
        </is>
      </c>
      <c r="J1289" s="7" t="inlineStr">
        <is>
          <t>estandar</t>
        </is>
      </c>
      <c r="K1289" s="7" t="inlineStr">
        <is>
          <t>importado</t>
        </is>
      </c>
      <c r="L1289" s="7" t="inlineStr">
        <is>
          <t>Verificado</t>
        </is>
      </c>
      <c r="M1289" s="8" t="n">
        <v>1</v>
      </c>
      <c r="N1289" s="9" t="n">
        <v>3227</v>
      </c>
      <c r="O1289" s="9" t="n">
        <v>3227</v>
      </c>
      <c r="P1289" s="9" t="n">
        <v>3227</v>
      </c>
      <c r="Q1289" s="7" t="inlineStr">
        <is>
          <t>Sí</t>
        </is>
      </c>
      <c r="R1289" s="9">
        <f>IF(N1289="","",IF(Q1289="Sí",ROUND(N1289/1.18,2),N1289))</f>
        <v/>
      </c>
      <c r="S1289" s="7" t="inlineStr">
        <is>
          <t>2026-09-09</t>
        </is>
      </c>
      <c r="T1289" s="5" t="inlineStr">
        <is>
          <t>1 cotización de proveedores</t>
        </is>
      </c>
      <c r="AK1289" s="5" t="inlineStr">
        <is>
          <t>tipo: de bola · material: metal · medida: 2"</t>
        </is>
      </c>
    </row>
    <row r="1290">
      <c r="A1290" s="7" t="inlineStr">
        <is>
          <t>MAT-32-331</t>
        </is>
      </c>
      <c r="B1290" s="7" t="inlineStr">
        <is>
          <t>Materiales</t>
        </is>
      </c>
      <c r="C1290" s="7" t="inlineStr">
        <is>
          <t>Tubería y conexiones</t>
        </is>
      </c>
      <c r="D1290" s="5" t="inlineStr">
        <is>
          <t>Llave de paso de bola de metal 3/4"</t>
        </is>
      </c>
      <c r="E1290" s="5" t="inlineStr">
        <is>
          <t>Corte de agua en la línea</t>
        </is>
      </c>
      <c r="F1290" s="5" t="inlineStr">
        <is>
          <t>Material retirado en almacén</t>
        </is>
      </c>
      <c r="G1290" s="5" t="inlineStr">
        <is>
          <t>llave de paso, válvula, llave de bola, llave angular</t>
        </is>
      </c>
      <c r="H1290" s="7" t="inlineStr">
        <is>
          <t>unidad</t>
        </is>
      </c>
      <c r="I1290" s="7" t="inlineStr">
        <is>
          <t>Instalaciones</t>
        </is>
      </c>
      <c r="J1290" s="7" t="inlineStr">
        <is>
          <t>estandar</t>
        </is>
      </c>
      <c r="K1290" s="7" t="inlineStr">
        <is>
          <t>importado</t>
        </is>
      </c>
      <c r="L1290" s="7" t="inlineStr">
        <is>
          <t>Verificado</t>
        </is>
      </c>
      <c r="M1290" s="8" t="n">
        <v>1</v>
      </c>
      <c r="N1290" s="9" t="n">
        <v>592.5</v>
      </c>
      <c r="O1290" s="9" t="n">
        <v>555</v>
      </c>
      <c r="P1290" s="9" t="n">
        <v>630</v>
      </c>
      <c r="Q1290" s="7" t="inlineStr">
        <is>
          <t>Sí</t>
        </is>
      </c>
      <c r="R1290" s="9">
        <f>IF(N1290="","",IF(Q1290="Sí",ROUND(N1290/1.18,2),N1290))</f>
        <v/>
      </c>
      <c r="S1290" s="7" t="inlineStr">
        <is>
          <t>2026-09-09</t>
        </is>
      </c>
      <c r="T1290" s="5" t="inlineStr">
        <is>
          <t>2 cotizaciones de proveedores</t>
        </is>
      </c>
      <c r="AK1290" s="5" t="inlineStr">
        <is>
          <t>tipo: de bola · material: metal · medida: 3/4"</t>
        </is>
      </c>
    </row>
    <row r="1291">
      <c r="A1291" s="7" t="inlineStr">
        <is>
          <t>MAT-32-332</t>
        </is>
      </c>
      <c r="B1291" s="7" t="inlineStr">
        <is>
          <t>Materiales</t>
        </is>
      </c>
      <c r="C1291" s="7" t="inlineStr">
        <is>
          <t>Tubería y conexiones</t>
        </is>
      </c>
      <c r="D1291" s="5" t="inlineStr">
        <is>
          <t>Llave de paso de bola de metal 3/8"</t>
        </is>
      </c>
      <c r="E1291" s="5" t="inlineStr">
        <is>
          <t>Corte de agua en la línea</t>
        </is>
      </c>
      <c r="F1291" s="5" t="inlineStr">
        <is>
          <t>Material retirado en almacén</t>
        </is>
      </c>
      <c r="G1291" s="5" t="inlineStr">
        <is>
          <t>llave de paso, válvula, llave de bola, llave angular</t>
        </is>
      </c>
      <c r="H1291" s="7" t="inlineStr">
        <is>
          <t>unidad</t>
        </is>
      </c>
      <c r="I1291" s="7" t="inlineStr">
        <is>
          <t>Instalaciones</t>
        </is>
      </c>
      <c r="J1291" s="7" t="inlineStr">
        <is>
          <t>estandar</t>
        </is>
      </c>
      <c r="K1291" s="7" t="inlineStr">
        <is>
          <t>importado</t>
        </is>
      </c>
      <c r="L1291" s="7" t="inlineStr">
        <is>
          <t>Verificado</t>
        </is>
      </c>
      <c r="M1291" s="8" t="n">
        <v>1</v>
      </c>
      <c r="N1291" s="9" t="n">
        <v>336</v>
      </c>
      <c r="O1291" s="9" t="n">
        <v>327</v>
      </c>
      <c r="P1291" s="9" t="n">
        <v>455</v>
      </c>
      <c r="Q1291" s="7" t="inlineStr">
        <is>
          <t>Sí</t>
        </is>
      </c>
      <c r="R1291" s="9">
        <f>IF(N1291="","",IF(Q1291="Sí",ROUND(N1291/1.18,2),N1291))</f>
        <v/>
      </c>
      <c r="S1291" s="7" t="inlineStr">
        <is>
          <t>2026-09-09</t>
        </is>
      </c>
      <c r="T1291" s="5" t="inlineStr">
        <is>
          <t>3 cotizaciones de proveedores</t>
        </is>
      </c>
      <c r="AK1291" s="5" t="inlineStr">
        <is>
          <t>tipo: de bola · material: metal · medida: 3/8"</t>
        </is>
      </c>
    </row>
    <row r="1292">
      <c r="A1292" s="7" t="inlineStr">
        <is>
          <t>MAT-32-333</t>
        </is>
      </c>
      <c r="B1292" s="7" t="inlineStr">
        <is>
          <t>Materiales</t>
        </is>
      </c>
      <c r="C1292" s="7" t="inlineStr">
        <is>
          <t>Tubería y conexiones</t>
        </is>
      </c>
      <c r="D1292" s="5" t="inlineStr">
        <is>
          <t>Llave de paso de bola de PVC 1 1/2"</t>
        </is>
      </c>
      <c r="E1292" s="5" t="inlineStr">
        <is>
          <t>Corte de agua en la línea</t>
        </is>
      </c>
      <c r="F1292" s="5" t="inlineStr">
        <is>
          <t>Material retirado en almacén</t>
        </is>
      </c>
      <c r="G1292" s="5" t="inlineStr">
        <is>
          <t>llave de paso, válvula, llave de bola, llave angular</t>
        </is>
      </c>
      <c r="H1292" s="7" t="inlineStr">
        <is>
          <t>unidad</t>
        </is>
      </c>
      <c r="I1292" s="7" t="inlineStr">
        <is>
          <t>Instalaciones</t>
        </is>
      </c>
      <c r="J1292" s="7" t="inlineStr">
        <is>
          <t>estandar</t>
        </is>
      </c>
      <c r="K1292" s="7" t="inlineStr">
        <is>
          <t>importado</t>
        </is>
      </c>
      <c r="L1292" s="7" t="inlineStr">
        <is>
          <t>Verificado</t>
        </is>
      </c>
      <c r="M1292" s="8" t="n">
        <v>1</v>
      </c>
      <c r="N1292" s="9" t="n">
        <v>465</v>
      </c>
      <c r="O1292" s="9" t="n">
        <v>465</v>
      </c>
      <c r="P1292" s="9" t="n">
        <v>465</v>
      </c>
      <c r="Q1292" s="7" t="inlineStr">
        <is>
          <t>Sí</t>
        </is>
      </c>
      <c r="R1292" s="9">
        <f>IF(N1292="","",IF(Q1292="Sí",ROUND(N1292/1.18,2),N1292))</f>
        <v/>
      </c>
      <c r="S1292" s="7" t="inlineStr">
        <is>
          <t>2026-09-09</t>
        </is>
      </c>
      <c r="T1292" s="5" t="inlineStr">
        <is>
          <t>1 cotización de proveedores</t>
        </is>
      </c>
      <c r="AK1292" s="5" t="inlineStr">
        <is>
          <t>tipo: de bola · material: PVC · medida: 1 1/2"</t>
        </is>
      </c>
    </row>
    <row r="1293">
      <c r="A1293" s="7" t="inlineStr">
        <is>
          <t>MAT-32-334</t>
        </is>
      </c>
      <c r="B1293" s="7" t="inlineStr">
        <is>
          <t>Materiales</t>
        </is>
      </c>
      <c r="C1293" s="7" t="inlineStr">
        <is>
          <t>Tubería y conexiones</t>
        </is>
      </c>
      <c r="D1293" s="5" t="inlineStr">
        <is>
          <t>Llave de paso de bola de PVC 1/2"</t>
        </is>
      </c>
      <c r="E1293" s="5" t="inlineStr">
        <is>
          <t>Corte de agua en la línea</t>
        </is>
      </c>
      <c r="F1293" s="5" t="inlineStr">
        <is>
          <t>Material retirado en almacén</t>
        </is>
      </c>
      <c r="G1293" s="5" t="inlineStr">
        <is>
          <t>llave de paso, válvula, llave de bola, llave angular</t>
        </is>
      </c>
      <c r="H1293" s="7" t="inlineStr">
        <is>
          <t>unidad</t>
        </is>
      </c>
      <c r="I1293" s="7" t="inlineStr">
        <is>
          <t>Instalaciones</t>
        </is>
      </c>
      <c r="J1293" s="7" t="inlineStr">
        <is>
          <t>estandar</t>
        </is>
      </c>
      <c r="K1293" s="7" t="inlineStr">
        <is>
          <t>importado</t>
        </is>
      </c>
      <c r="L1293" s="7" t="inlineStr">
        <is>
          <t>Verificado</t>
        </is>
      </c>
      <c r="M1293" s="8" t="n">
        <v>1</v>
      </c>
      <c r="N1293" s="9" t="n">
        <v>83</v>
      </c>
      <c r="O1293" s="9" t="n">
        <v>41</v>
      </c>
      <c r="P1293" s="9" t="n">
        <v>125</v>
      </c>
      <c r="Q1293" s="7" t="inlineStr">
        <is>
          <t>Sí</t>
        </is>
      </c>
      <c r="R1293" s="9">
        <f>IF(N1293="","",IF(Q1293="Sí",ROUND(N1293/1.18,2),N1293))</f>
        <v/>
      </c>
      <c r="S1293" s="7" t="inlineStr">
        <is>
          <t>2026-09-09</t>
        </is>
      </c>
      <c r="T1293" s="5" t="inlineStr">
        <is>
          <t>2 cotizaciones de proveedores</t>
        </is>
      </c>
      <c r="AK1293" s="5" t="inlineStr">
        <is>
          <t>tipo: de bola · material: PVC · medida: 1/2"</t>
        </is>
      </c>
    </row>
    <row r="1294">
      <c r="A1294" s="7" t="inlineStr">
        <is>
          <t>MAT-32-335</t>
        </is>
      </c>
      <c r="B1294" s="7" t="inlineStr">
        <is>
          <t>Materiales</t>
        </is>
      </c>
      <c r="C1294" s="7" t="inlineStr">
        <is>
          <t>Tubería y conexiones</t>
        </is>
      </c>
      <c r="D1294" s="5" t="inlineStr">
        <is>
          <t>Llave de paso de bola de PVC 1"</t>
        </is>
      </c>
      <c r="E1294" s="5" t="inlineStr">
        <is>
          <t>Corte de agua en la línea</t>
        </is>
      </c>
      <c r="F1294" s="5" t="inlineStr">
        <is>
          <t>Material retirado en almacén</t>
        </is>
      </c>
      <c r="G1294" s="5" t="inlineStr">
        <is>
          <t>llave de paso, válvula, llave de bola, llave angular</t>
        </is>
      </c>
      <c r="H1294" s="7" t="inlineStr">
        <is>
          <t>unidad</t>
        </is>
      </c>
      <c r="I1294" s="7" t="inlineStr">
        <is>
          <t>Instalaciones</t>
        </is>
      </c>
      <c r="J1294" s="7" t="inlineStr">
        <is>
          <t>estandar</t>
        </is>
      </c>
      <c r="K1294" s="7" t="inlineStr">
        <is>
          <t>importado</t>
        </is>
      </c>
      <c r="L1294" s="7" t="inlineStr">
        <is>
          <t>Verificado</t>
        </is>
      </c>
      <c r="M1294" s="8" t="n">
        <v>1</v>
      </c>
      <c r="N1294" s="9" t="n">
        <v>170</v>
      </c>
      <c r="O1294" s="9" t="n">
        <v>170</v>
      </c>
      <c r="P1294" s="9" t="n">
        <v>170</v>
      </c>
      <c r="Q1294" s="7" t="inlineStr">
        <is>
          <t>Sí</t>
        </is>
      </c>
      <c r="R1294" s="9">
        <f>IF(N1294="","",IF(Q1294="Sí",ROUND(N1294/1.18,2),N1294))</f>
        <v/>
      </c>
      <c r="S1294" s="7" t="inlineStr">
        <is>
          <t>2026-09-09</t>
        </is>
      </c>
      <c r="T1294" s="5" t="inlineStr">
        <is>
          <t>1 cotización de proveedores</t>
        </is>
      </c>
      <c r="AK1294" s="5" t="inlineStr">
        <is>
          <t>tipo: de bola · material: PVC · medida: 1"</t>
        </is>
      </c>
    </row>
    <row r="1295">
      <c r="A1295" s="7" t="inlineStr">
        <is>
          <t>MAT-32-336</t>
        </is>
      </c>
      <c r="B1295" s="7" t="inlineStr">
        <is>
          <t>Materiales</t>
        </is>
      </c>
      <c r="C1295" s="7" t="inlineStr">
        <is>
          <t>Tubería y conexiones</t>
        </is>
      </c>
      <c r="D1295" s="5" t="inlineStr">
        <is>
          <t>Llave de paso de bola de PVC 2"</t>
        </is>
      </c>
      <c r="E1295" s="5" t="inlineStr">
        <is>
          <t>Corte de agua en la línea</t>
        </is>
      </c>
      <c r="F1295" s="5" t="inlineStr">
        <is>
          <t>Material retirado en almacén</t>
        </is>
      </c>
      <c r="G1295" s="5" t="inlineStr">
        <is>
          <t>llave de paso, válvula, llave de bola, llave angular</t>
        </is>
      </c>
      <c r="H1295" s="7" t="inlineStr">
        <is>
          <t>unidad</t>
        </is>
      </c>
      <c r="I1295" s="7" t="inlineStr">
        <is>
          <t>Instalaciones</t>
        </is>
      </c>
      <c r="J1295" s="7" t="inlineStr">
        <is>
          <t>estandar</t>
        </is>
      </c>
      <c r="K1295" s="7" t="inlineStr">
        <is>
          <t>importado</t>
        </is>
      </c>
      <c r="L1295" s="7" t="inlineStr">
        <is>
          <t>Verificado</t>
        </is>
      </c>
      <c r="M1295" s="8" t="n">
        <v>1</v>
      </c>
      <c r="N1295" s="9" t="n">
        <v>616</v>
      </c>
      <c r="O1295" s="9" t="n">
        <v>616</v>
      </c>
      <c r="P1295" s="9" t="n">
        <v>616</v>
      </c>
      <c r="Q1295" s="7" t="inlineStr">
        <is>
          <t>Sí</t>
        </is>
      </c>
      <c r="R1295" s="9">
        <f>IF(N1295="","",IF(Q1295="Sí",ROUND(N1295/1.18,2),N1295))</f>
        <v/>
      </c>
      <c r="S1295" s="7" t="inlineStr">
        <is>
          <t>2026-09-09</t>
        </is>
      </c>
      <c r="T1295" s="5" t="inlineStr">
        <is>
          <t>1 cotización de proveedores</t>
        </is>
      </c>
      <c r="AK1295" s="5" t="inlineStr">
        <is>
          <t>tipo: de bola · material: PVC · medida: 2"</t>
        </is>
      </c>
    </row>
    <row r="1296">
      <c r="A1296" s="7" t="inlineStr">
        <is>
          <t>MAT-32-337</t>
        </is>
      </c>
      <c r="B1296" s="7" t="inlineStr">
        <is>
          <t>Materiales</t>
        </is>
      </c>
      <c r="C1296" s="7" t="inlineStr">
        <is>
          <t>Tubería y conexiones</t>
        </is>
      </c>
      <c r="D1296" s="5" t="inlineStr">
        <is>
          <t>Llave de paso de bola de PVC 3/4"</t>
        </is>
      </c>
      <c r="E1296" s="5" t="inlineStr">
        <is>
          <t>Corte de agua en la línea</t>
        </is>
      </c>
      <c r="F1296" s="5" t="inlineStr">
        <is>
          <t>Material retirado en almacén</t>
        </is>
      </c>
      <c r="G1296" s="5" t="inlineStr">
        <is>
          <t>llave de paso, válvula, llave de bola, llave angular</t>
        </is>
      </c>
      <c r="H1296" s="7" t="inlineStr">
        <is>
          <t>unidad</t>
        </is>
      </c>
      <c r="I1296" s="7" t="inlineStr">
        <is>
          <t>Instalaciones</t>
        </is>
      </c>
      <c r="J1296" s="7" t="inlineStr">
        <is>
          <t>estandar</t>
        </is>
      </c>
      <c r="K1296" s="7" t="inlineStr">
        <is>
          <t>importado</t>
        </is>
      </c>
      <c r="L1296" s="7" t="inlineStr">
        <is>
          <t>Verificado</t>
        </is>
      </c>
      <c r="M1296" s="8" t="n">
        <v>1</v>
      </c>
      <c r="N1296" s="9" t="n">
        <v>116</v>
      </c>
      <c r="O1296" s="9" t="n">
        <v>107</v>
      </c>
      <c r="P1296" s="9" t="n">
        <v>125</v>
      </c>
      <c r="Q1296" s="7" t="inlineStr">
        <is>
          <t>Sí</t>
        </is>
      </c>
      <c r="R1296" s="9">
        <f>IF(N1296="","",IF(Q1296="Sí",ROUND(N1296/1.18,2),N1296))</f>
        <v/>
      </c>
      <c r="S1296" s="7" t="inlineStr">
        <is>
          <t>2026-09-09</t>
        </is>
      </c>
      <c r="T1296" s="5" t="inlineStr">
        <is>
          <t>2 cotizaciones de proveedores</t>
        </is>
      </c>
      <c r="AK1296" s="5" t="inlineStr">
        <is>
          <t>tipo: de bola · material: PVC · medida: 3/4"</t>
        </is>
      </c>
    </row>
    <row r="1297">
      <c r="A1297" s="7" t="inlineStr">
        <is>
          <t>MAT-32-338</t>
        </is>
      </c>
      <c r="B1297" s="7" t="inlineStr">
        <is>
          <t>Materiales</t>
        </is>
      </c>
      <c r="C1297" s="7" t="inlineStr">
        <is>
          <t>Tubería y conexiones</t>
        </is>
      </c>
      <c r="D1297" s="5" t="inlineStr">
        <is>
          <t>Llave de paso de compuerta de metal 1 1/2"</t>
        </is>
      </c>
      <c r="E1297" s="5" t="inlineStr">
        <is>
          <t>Corte de agua en la línea</t>
        </is>
      </c>
      <c r="F1297" s="5" t="inlineStr">
        <is>
          <t>Material retirado en almacén</t>
        </is>
      </c>
      <c r="G1297" s="5" t="inlineStr">
        <is>
          <t>llave de paso, válvula, llave de bola, llave angular</t>
        </is>
      </c>
      <c r="H1297" s="7" t="inlineStr">
        <is>
          <t>unidad</t>
        </is>
      </c>
      <c r="I1297" s="7" t="inlineStr">
        <is>
          <t>Instalaciones</t>
        </is>
      </c>
      <c r="J1297" s="7" t="inlineStr">
        <is>
          <t>estandar</t>
        </is>
      </c>
      <c r="K1297" s="7" t="inlineStr">
        <is>
          <t>importado</t>
        </is>
      </c>
      <c r="L1297" s="7" t="inlineStr">
        <is>
          <t>Verificado</t>
        </is>
      </c>
      <c r="M1297" s="8" t="n">
        <v>1</v>
      </c>
      <c r="N1297" s="9" t="n">
        <v>2262</v>
      </c>
      <c r="O1297" s="9" t="n">
        <v>2262</v>
      </c>
      <c r="P1297" s="9" t="n">
        <v>2262</v>
      </c>
      <c r="Q1297" s="7" t="inlineStr">
        <is>
          <t>Sí</t>
        </is>
      </c>
      <c r="R1297" s="9">
        <f>IF(N1297="","",IF(Q1297="Sí",ROUND(N1297/1.18,2),N1297))</f>
        <v/>
      </c>
      <c r="S1297" s="7" t="inlineStr">
        <is>
          <t>2026-09-09</t>
        </is>
      </c>
      <c r="T1297" s="5" t="inlineStr">
        <is>
          <t>1 cotización de proveedores</t>
        </is>
      </c>
      <c r="AK1297" s="5" t="inlineStr">
        <is>
          <t>tipo: de compuerta · material: metal · medida: 1 1/2"</t>
        </is>
      </c>
    </row>
    <row r="1298">
      <c r="A1298" s="7" t="inlineStr">
        <is>
          <t>MAT-32-339</t>
        </is>
      </c>
      <c r="B1298" s="7" t="inlineStr">
        <is>
          <t>Materiales</t>
        </is>
      </c>
      <c r="C1298" s="7" t="inlineStr">
        <is>
          <t>Tubería y conexiones</t>
        </is>
      </c>
      <c r="D1298" s="5" t="inlineStr">
        <is>
          <t>Llave de paso de compuerta de metal 1/2"</t>
        </is>
      </c>
      <c r="E1298" s="5" t="inlineStr">
        <is>
          <t>Corte de agua en la línea</t>
        </is>
      </c>
      <c r="F1298" s="5" t="inlineStr">
        <is>
          <t>Material retirado en almacén</t>
        </is>
      </c>
      <c r="G1298" s="5" t="inlineStr">
        <is>
          <t>llave de paso, válvula, llave de bola, llave angular</t>
        </is>
      </c>
      <c r="H1298" s="7" t="inlineStr">
        <is>
          <t>unidad</t>
        </is>
      </c>
      <c r="I1298" s="7" t="inlineStr">
        <is>
          <t>Instalaciones</t>
        </is>
      </c>
      <c r="J1298" s="7" t="inlineStr">
        <is>
          <t>estandar</t>
        </is>
      </c>
      <c r="K1298" s="7" t="inlineStr">
        <is>
          <t>importado</t>
        </is>
      </c>
      <c r="L1298" s="7" t="inlineStr">
        <is>
          <t>Verificado</t>
        </is>
      </c>
      <c r="M1298" s="8" t="n">
        <v>1</v>
      </c>
      <c r="N1298" s="9" t="n">
        <v>858</v>
      </c>
      <c r="O1298" s="9" t="n">
        <v>858</v>
      </c>
      <c r="P1298" s="9" t="n">
        <v>858</v>
      </c>
      <c r="Q1298" s="7" t="inlineStr">
        <is>
          <t>Sí</t>
        </is>
      </c>
      <c r="R1298" s="9">
        <f>IF(N1298="","",IF(Q1298="Sí",ROUND(N1298/1.18,2),N1298))</f>
        <v/>
      </c>
      <c r="S1298" s="7" t="inlineStr">
        <is>
          <t>2026-09-09</t>
        </is>
      </c>
      <c r="T1298" s="5" t="inlineStr">
        <is>
          <t>1 cotización de proveedores</t>
        </is>
      </c>
      <c r="AK1298" s="5" t="inlineStr">
        <is>
          <t>tipo: de compuerta · material: metal · medida: 1/2"</t>
        </is>
      </c>
    </row>
    <row r="1299">
      <c r="A1299" s="7" t="inlineStr">
        <is>
          <t>MAT-32-340</t>
        </is>
      </c>
      <c r="B1299" s="7" t="inlineStr">
        <is>
          <t>Materiales</t>
        </is>
      </c>
      <c r="C1299" s="7" t="inlineStr">
        <is>
          <t>Tubería y conexiones</t>
        </is>
      </c>
      <c r="D1299" s="5" t="inlineStr">
        <is>
          <t>Llave de paso de compuerta de metal 1"</t>
        </is>
      </c>
      <c r="E1299" s="5" t="inlineStr">
        <is>
          <t>Corte de agua en la línea</t>
        </is>
      </c>
      <c r="F1299" s="5" t="inlineStr">
        <is>
          <t>Material retirado en almacén</t>
        </is>
      </c>
      <c r="G1299" s="5" t="inlineStr">
        <is>
          <t>llave de paso, válvula, llave de bola, llave angular</t>
        </is>
      </c>
      <c r="H1299" s="7" t="inlineStr">
        <is>
          <t>unidad</t>
        </is>
      </c>
      <c r="I1299" s="7" t="inlineStr">
        <is>
          <t>Instalaciones</t>
        </is>
      </c>
      <c r="J1299" s="7" t="inlineStr">
        <is>
          <t>estandar</t>
        </is>
      </c>
      <c r="K1299" s="7" t="inlineStr">
        <is>
          <t>importado</t>
        </is>
      </c>
      <c r="L1299" s="7" t="inlineStr">
        <is>
          <t>Verificado</t>
        </is>
      </c>
      <c r="M1299" s="8" t="n">
        <v>1</v>
      </c>
      <c r="N1299" s="9" t="n">
        <v>1595</v>
      </c>
      <c r="O1299" s="9" t="n">
        <v>1595</v>
      </c>
      <c r="P1299" s="9" t="n">
        <v>1595</v>
      </c>
      <c r="Q1299" s="7" t="inlineStr">
        <is>
          <t>Sí</t>
        </is>
      </c>
      <c r="R1299" s="9">
        <f>IF(N1299="","",IF(Q1299="Sí",ROUND(N1299/1.18,2),N1299))</f>
        <v/>
      </c>
      <c r="S1299" s="7" t="inlineStr">
        <is>
          <t>2026-09-09</t>
        </is>
      </c>
      <c r="T1299" s="5" t="inlineStr">
        <is>
          <t>1 cotización de proveedores</t>
        </is>
      </c>
      <c r="AK1299" s="5" t="inlineStr">
        <is>
          <t>tipo: de compuerta · material: metal · medida: 1"</t>
        </is>
      </c>
    </row>
    <row r="1300">
      <c r="A1300" s="7" t="inlineStr">
        <is>
          <t>MAT-32-341</t>
        </is>
      </c>
      <c r="B1300" s="7" t="inlineStr">
        <is>
          <t>Materiales</t>
        </is>
      </c>
      <c r="C1300" s="7" t="inlineStr">
        <is>
          <t>Tubería y conexiones</t>
        </is>
      </c>
      <c r="D1300" s="5" t="inlineStr">
        <is>
          <t>Llave de paso de compuerta de metal 3/4"</t>
        </is>
      </c>
      <c r="E1300" s="5" t="inlineStr">
        <is>
          <t>Corte de agua en la línea</t>
        </is>
      </c>
      <c r="F1300" s="5" t="inlineStr">
        <is>
          <t>Material retirado en almacén</t>
        </is>
      </c>
      <c r="G1300" s="5" t="inlineStr">
        <is>
          <t>llave de paso, válvula, llave de bola, llave angular</t>
        </is>
      </c>
      <c r="H1300" s="7" t="inlineStr">
        <is>
          <t>unidad</t>
        </is>
      </c>
      <c r="I1300" s="7" t="inlineStr">
        <is>
          <t>Instalaciones</t>
        </is>
      </c>
      <c r="J1300" s="7" t="inlineStr">
        <is>
          <t>estandar</t>
        </is>
      </c>
      <c r="K1300" s="7" t="inlineStr">
        <is>
          <t>importado</t>
        </is>
      </c>
      <c r="L1300" s="7" t="inlineStr">
        <is>
          <t>Verificado</t>
        </is>
      </c>
      <c r="M1300" s="8" t="n">
        <v>1</v>
      </c>
      <c r="N1300" s="9" t="n">
        <v>1248</v>
      </c>
      <c r="O1300" s="9" t="n">
        <v>1248</v>
      </c>
      <c r="P1300" s="9" t="n">
        <v>1248</v>
      </c>
      <c r="Q1300" s="7" t="inlineStr">
        <is>
          <t>Sí</t>
        </is>
      </c>
      <c r="R1300" s="9">
        <f>IF(N1300="","",IF(Q1300="Sí",ROUND(N1300/1.18,2),N1300))</f>
        <v/>
      </c>
      <c r="S1300" s="7" t="inlineStr">
        <is>
          <t>2026-09-09</t>
        </is>
      </c>
      <c r="T1300" s="5" t="inlineStr">
        <is>
          <t>1 cotización de proveedores</t>
        </is>
      </c>
      <c r="AK1300" s="5" t="inlineStr">
        <is>
          <t>tipo: de compuerta · material: metal · medida: 3/4"</t>
        </is>
      </c>
    </row>
    <row r="1301">
      <c r="A1301" s="7" t="inlineStr">
        <is>
          <t>MAT-32-342</t>
        </is>
      </c>
      <c r="B1301" s="7" t="inlineStr">
        <is>
          <t>Materiales</t>
        </is>
      </c>
      <c r="C1301" s="7" t="inlineStr">
        <is>
          <t>Tubería y conexiones</t>
        </is>
      </c>
      <c r="D1301" s="5" t="inlineStr">
        <is>
          <t>Llave de paso de rosca macho de metal 1/2"</t>
        </is>
      </c>
      <c r="E1301" s="5" t="inlineStr">
        <is>
          <t>Corte de agua en la línea</t>
        </is>
      </c>
      <c r="F1301" s="5" t="inlineStr">
        <is>
          <t>Material retirado en almacén</t>
        </is>
      </c>
      <c r="G1301" s="5" t="inlineStr">
        <is>
          <t>llave de paso, válvula, llave de bola, llave angular</t>
        </is>
      </c>
      <c r="H1301" s="7" t="inlineStr">
        <is>
          <t>unidad</t>
        </is>
      </c>
      <c r="I1301" s="7" t="inlineStr">
        <is>
          <t>Instalaciones</t>
        </is>
      </c>
      <c r="J1301" s="7" t="inlineStr">
        <is>
          <t>estandar</t>
        </is>
      </c>
      <c r="K1301" s="7" t="inlineStr">
        <is>
          <t>importado</t>
        </is>
      </c>
      <c r="L1301" s="7" t="inlineStr">
        <is>
          <t>Verificado</t>
        </is>
      </c>
      <c r="M1301" s="8" t="n">
        <v>1</v>
      </c>
      <c r="N1301" s="9" t="n">
        <v>875</v>
      </c>
      <c r="O1301" s="9" t="n">
        <v>338</v>
      </c>
      <c r="P1301" s="9" t="n">
        <v>1071</v>
      </c>
      <c r="Q1301" s="7" t="inlineStr">
        <is>
          <t>Sí</t>
        </is>
      </c>
      <c r="R1301" s="9">
        <f>IF(N1301="","",IF(Q1301="Sí",ROUND(N1301/1.18,2),N1301))</f>
        <v/>
      </c>
      <c r="S1301" s="7" t="inlineStr">
        <is>
          <t>2026-09-09</t>
        </is>
      </c>
      <c r="T1301" s="5" t="inlineStr">
        <is>
          <t>5 cotizaciones de proveedores</t>
        </is>
      </c>
      <c r="AK1301" s="5" t="inlineStr">
        <is>
          <t>tipo: de rosca macho · material: metal · medida: 1/2"</t>
        </is>
      </c>
    </row>
    <row r="1302">
      <c r="A1302" s="7" t="inlineStr">
        <is>
          <t>MAT-32-343</t>
        </is>
      </c>
      <c r="B1302" s="7" t="inlineStr">
        <is>
          <t>Materiales</t>
        </is>
      </c>
      <c r="C1302" s="7" t="inlineStr">
        <is>
          <t>Tubería y conexiones</t>
        </is>
      </c>
      <c r="D1302" s="5" t="inlineStr">
        <is>
          <t>Llave de paso de rosca macho de metal 3/4"</t>
        </is>
      </c>
      <c r="E1302" s="5" t="inlineStr">
        <is>
          <t>Corte de agua en la línea</t>
        </is>
      </c>
      <c r="F1302" s="5" t="inlineStr">
        <is>
          <t>Material retirado en almacén</t>
        </is>
      </c>
      <c r="G1302" s="5" t="inlineStr">
        <is>
          <t>llave de paso, válvula, llave de bola, llave angular</t>
        </is>
      </c>
      <c r="H1302" s="7" t="inlineStr">
        <is>
          <t>unidad</t>
        </is>
      </c>
      <c r="I1302" s="7" t="inlineStr">
        <is>
          <t>Instalaciones</t>
        </is>
      </c>
      <c r="J1302" s="7" t="inlineStr">
        <is>
          <t>estandar</t>
        </is>
      </c>
      <c r="K1302" s="7" t="inlineStr">
        <is>
          <t>importado</t>
        </is>
      </c>
      <c r="L1302" s="7" t="inlineStr">
        <is>
          <t>Verificado</t>
        </is>
      </c>
      <c r="M1302" s="8" t="n">
        <v>1</v>
      </c>
      <c r="N1302" s="9" t="n">
        <v>816</v>
      </c>
      <c r="O1302" s="9" t="n">
        <v>487</v>
      </c>
      <c r="P1302" s="9" t="n">
        <v>1145</v>
      </c>
      <c r="Q1302" s="7" t="inlineStr">
        <is>
          <t>Sí</t>
        </is>
      </c>
      <c r="R1302" s="9">
        <f>IF(N1302="","",IF(Q1302="Sí",ROUND(N1302/1.18,2),N1302))</f>
        <v/>
      </c>
      <c r="S1302" s="7" t="inlineStr">
        <is>
          <t>2026-09-09</t>
        </is>
      </c>
      <c r="T1302" s="5" t="inlineStr">
        <is>
          <t>2 cotizaciones de proveedores</t>
        </is>
      </c>
      <c r="AK1302" s="5" t="inlineStr">
        <is>
          <t>tipo: de rosca macho · material: metal · medida: 3/4"</t>
        </is>
      </c>
    </row>
    <row r="1303">
      <c r="A1303" s="7" t="inlineStr">
        <is>
          <t>MAT-32-344</t>
        </is>
      </c>
      <c r="B1303" s="7" t="inlineStr">
        <is>
          <t>Materiales</t>
        </is>
      </c>
      <c r="C1303" s="7" t="inlineStr">
        <is>
          <t>Tubería y conexiones</t>
        </is>
      </c>
      <c r="D1303" s="5" t="inlineStr">
        <is>
          <t>Válvula de retención (cheque) 1 1/2"</t>
        </is>
      </c>
      <c r="E1303" s="5" t="inlineStr">
        <is>
          <t>Deja pasar el agua en un solo sentido. Obligatoria a la salida de la bomba</t>
        </is>
      </c>
      <c r="F1303" s="5" t="inlineStr">
        <is>
          <t>Material retirado en almacén</t>
        </is>
      </c>
      <c r="G1303" s="5" t="inlineStr">
        <is>
          <t>cheque, válvula de retención, check</t>
        </is>
      </c>
      <c r="H1303" s="7" t="inlineStr">
        <is>
          <t>unidad</t>
        </is>
      </c>
      <c r="I1303" s="7" t="inlineStr">
        <is>
          <t>Instalaciones</t>
        </is>
      </c>
      <c r="J1303" s="7" t="inlineStr">
        <is>
          <t>estandar</t>
        </is>
      </c>
      <c r="K1303" s="7" t="inlineStr">
        <is>
          <t>importado</t>
        </is>
      </c>
      <c r="L1303" s="7" t="inlineStr">
        <is>
          <t>Verificado</t>
        </is>
      </c>
      <c r="M1303" s="8" t="n">
        <v>1</v>
      </c>
      <c r="N1303" s="9" t="n">
        <v>2020</v>
      </c>
      <c r="O1303" s="9" t="n">
        <v>1757</v>
      </c>
      <c r="P1303" s="9" t="n">
        <v>2283</v>
      </c>
      <c r="Q1303" s="7" t="inlineStr">
        <is>
          <t>Sí</t>
        </is>
      </c>
      <c r="R1303" s="9">
        <f>IF(N1303="","",IF(Q1303="Sí",ROUND(N1303/1.18,2),N1303))</f>
        <v/>
      </c>
      <c r="S1303" s="7" t="inlineStr">
        <is>
          <t>2026-09-09</t>
        </is>
      </c>
      <c r="T1303" s="5" t="inlineStr">
        <is>
          <t>2 cotizaciones de proveedores</t>
        </is>
      </c>
      <c r="AK1303" s="5" t="inlineStr">
        <is>
          <t>medida: 1 1/2"</t>
        </is>
      </c>
    </row>
    <row r="1304">
      <c r="A1304" s="7" t="inlineStr">
        <is>
          <t>MAT-32-345</t>
        </is>
      </c>
      <c r="B1304" s="7" t="inlineStr">
        <is>
          <t>Materiales</t>
        </is>
      </c>
      <c r="C1304" s="7" t="inlineStr">
        <is>
          <t>Tubería y conexiones</t>
        </is>
      </c>
      <c r="D1304" s="5" t="inlineStr">
        <is>
          <t>Válvula de retención (cheque) 1/2"</t>
        </is>
      </c>
      <c r="E1304" s="5" t="inlineStr">
        <is>
          <t>Deja pasar el agua en un solo sentido. Obligatoria a la salida de la bomba</t>
        </is>
      </c>
      <c r="F1304" s="5" t="inlineStr">
        <is>
          <t>Material retirado en almacén</t>
        </is>
      </c>
      <c r="G1304" s="5" t="inlineStr">
        <is>
          <t>cheque, válvula de retención, check</t>
        </is>
      </c>
      <c r="H1304" s="7" t="inlineStr">
        <is>
          <t>unidad</t>
        </is>
      </c>
      <c r="I1304" s="7" t="inlineStr">
        <is>
          <t>Instalaciones</t>
        </is>
      </c>
      <c r="J1304" s="7" t="inlineStr">
        <is>
          <t>estandar</t>
        </is>
      </c>
      <c r="K1304" s="7" t="inlineStr">
        <is>
          <t>importado</t>
        </is>
      </c>
      <c r="L1304" s="7" t="inlineStr">
        <is>
          <t>Verificado</t>
        </is>
      </c>
      <c r="M1304" s="8" t="n">
        <v>1</v>
      </c>
      <c r="N1304" s="9" t="n">
        <v>562.5</v>
      </c>
      <c r="O1304" s="9" t="n">
        <v>535</v>
      </c>
      <c r="P1304" s="9" t="n">
        <v>590</v>
      </c>
      <c r="Q1304" s="7" t="inlineStr">
        <is>
          <t>Sí</t>
        </is>
      </c>
      <c r="R1304" s="9">
        <f>IF(N1304="","",IF(Q1304="Sí",ROUND(N1304/1.18,2),N1304))</f>
        <v/>
      </c>
      <c r="S1304" s="7" t="inlineStr">
        <is>
          <t>2026-09-09</t>
        </is>
      </c>
      <c r="T1304" s="5" t="inlineStr">
        <is>
          <t>2 cotizaciones de proveedores</t>
        </is>
      </c>
      <c r="AK1304" s="5" t="inlineStr">
        <is>
          <t>medida: 1/2"</t>
        </is>
      </c>
    </row>
    <row r="1305">
      <c r="A1305" s="7" t="inlineStr">
        <is>
          <t>MAT-32-346</t>
        </is>
      </c>
      <c r="B1305" s="7" t="inlineStr">
        <is>
          <t>Materiales</t>
        </is>
      </c>
      <c r="C1305" s="7" t="inlineStr">
        <is>
          <t>Tubería y conexiones</t>
        </is>
      </c>
      <c r="D1305" s="5" t="inlineStr">
        <is>
          <t>Válvula de retención (cheque) 1"</t>
        </is>
      </c>
      <c r="E1305" s="5" t="inlineStr">
        <is>
          <t>Deja pasar el agua en un solo sentido. Obligatoria a la salida de la bomba</t>
        </is>
      </c>
      <c r="F1305" s="5" t="inlineStr">
        <is>
          <t>Material retirado en almacén</t>
        </is>
      </c>
      <c r="G1305" s="5" t="inlineStr">
        <is>
          <t>cheque, válvula de retención, check</t>
        </is>
      </c>
      <c r="H1305" s="7" t="inlineStr">
        <is>
          <t>unidad</t>
        </is>
      </c>
      <c r="I1305" s="7" t="inlineStr">
        <is>
          <t>Instalaciones</t>
        </is>
      </c>
      <c r="J1305" s="7" t="inlineStr">
        <is>
          <t>estandar</t>
        </is>
      </c>
      <c r="K1305" s="7" t="inlineStr">
        <is>
          <t>importado</t>
        </is>
      </c>
      <c r="L1305" s="7" t="inlineStr">
        <is>
          <t>Verificado</t>
        </is>
      </c>
      <c r="M1305" s="8" t="n">
        <v>1</v>
      </c>
      <c r="N1305" s="9" t="n">
        <v>1048</v>
      </c>
      <c r="O1305" s="9" t="n">
        <v>1048</v>
      </c>
      <c r="P1305" s="9" t="n">
        <v>1048</v>
      </c>
      <c r="Q1305" s="7" t="inlineStr">
        <is>
          <t>Sí</t>
        </is>
      </c>
      <c r="R1305" s="9">
        <f>IF(N1305="","",IF(Q1305="Sí",ROUND(N1305/1.18,2),N1305))</f>
        <v/>
      </c>
      <c r="S1305" s="7" t="inlineStr">
        <is>
          <t>2026-09-09</t>
        </is>
      </c>
      <c r="T1305" s="5" t="inlineStr">
        <is>
          <t>1 cotización de proveedores</t>
        </is>
      </c>
      <c r="AK1305" s="5" t="inlineStr">
        <is>
          <t>medida: 1"</t>
        </is>
      </c>
    </row>
    <row r="1306">
      <c r="A1306" s="7" t="inlineStr">
        <is>
          <t>MAT-32-347</t>
        </is>
      </c>
      <c r="B1306" s="7" t="inlineStr">
        <is>
          <t>Materiales</t>
        </is>
      </c>
      <c r="C1306" s="7" t="inlineStr">
        <is>
          <t>Tubería y conexiones</t>
        </is>
      </c>
      <c r="D1306" s="5" t="inlineStr">
        <is>
          <t>Válvula de retención (cheque) 2"</t>
        </is>
      </c>
      <c r="E1306" s="5" t="inlineStr">
        <is>
          <t>Deja pasar el agua en un solo sentido. Obligatoria a la salida de la bomba</t>
        </is>
      </c>
      <c r="F1306" s="5" t="inlineStr">
        <is>
          <t>Material retirado en almacén</t>
        </is>
      </c>
      <c r="G1306" s="5" t="inlineStr">
        <is>
          <t>cheque, válvula de retención, check</t>
        </is>
      </c>
      <c r="H1306" s="7" t="inlineStr">
        <is>
          <t>unidad</t>
        </is>
      </c>
      <c r="I1306" s="7" t="inlineStr">
        <is>
          <t>Instalaciones</t>
        </is>
      </c>
      <c r="J1306" s="7" t="inlineStr">
        <is>
          <t>estandar</t>
        </is>
      </c>
      <c r="K1306" s="7" t="inlineStr">
        <is>
          <t>importado</t>
        </is>
      </c>
      <c r="L1306" s="7" t="inlineStr">
        <is>
          <t>Verificado</t>
        </is>
      </c>
      <c r="M1306" s="8" t="n">
        <v>1</v>
      </c>
      <c r="N1306" s="9" t="n">
        <v>2946</v>
      </c>
      <c r="O1306" s="9" t="n">
        <v>2946</v>
      </c>
      <c r="P1306" s="9" t="n">
        <v>2946</v>
      </c>
      <c r="Q1306" s="7" t="inlineStr">
        <is>
          <t>Sí</t>
        </is>
      </c>
      <c r="R1306" s="9">
        <f>IF(N1306="","",IF(Q1306="Sí",ROUND(N1306/1.18,2),N1306))</f>
        <v/>
      </c>
      <c r="S1306" s="7" t="inlineStr">
        <is>
          <t>2026-09-09</t>
        </is>
      </c>
      <c r="T1306" s="5" t="inlineStr">
        <is>
          <t>1 cotización de proveedores</t>
        </is>
      </c>
      <c r="AK1306" s="5" t="inlineStr">
        <is>
          <t>medida: 2"</t>
        </is>
      </c>
    </row>
    <row r="1307">
      <c r="A1307" s="7" t="inlineStr">
        <is>
          <t>MAT-32-348</t>
        </is>
      </c>
      <c r="B1307" s="7" t="inlineStr">
        <is>
          <t>Materiales</t>
        </is>
      </c>
      <c r="C1307" s="7" t="inlineStr">
        <is>
          <t>Tubería y conexiones</t>
        </is>
      </c>
      <c r="D1307" s="5" t="inlineStr">
        <is>
          <t>Válvula de retención (cheque) 3/4"</t>
        </is>
      </c>
      <c r="E1307" s="5" t="inlineStr">
        <is>
          <t>Deja pasar el agua en un solo sentido. Obligatoria a la salida de la bomba</t>
        </is>
      </c>
      <c r="F1307" s="5" t="inlineStr">
        <is>
          <t>Material retirado en almacén</t>
        </is>
      </c>
      <c r="G1307" s="5" t="inlineStr">
        <is>
          <t>cheque, válvula de retención, check</t>
        </is>
      </c>
      <c r="H1307" s="7" t="inlineStr">
        <is>
          <t>unidad</t>
        </is>
      </c>
      <c r="I1307" s="7" t="inlineStr">
        <is>
          <t>Instalaciones</t>
        </is>
      </c>
      <c r="J1307" s="7" t="inlineStr">
        <is>
          <t>estandar</t>
        </is>
      </c>
      <c r="K1307" s="7" t="inlineStr">
        <is>
          <t>importado</t>
        </is>
      </c>
      <c r="L1307" s="7" t="inlineStr">
        <is>
          <t>Verificado</t>
        </is>
      </c>
      <c r="M1307" s="8" t="n">
        <v>1</v>
      </c>
      <c r="N1307" s="9" t="n">
        <v>745.5</v>
      </c>
      <c r="O1307" s="9" t="n">
        <v>695</v>
      </c>
      <c r="P1307" s="9" t="n">
        <v>796</v>
      </c>
      <c r="Q1307" s="7" t="inlineStr">
        <is>
          <t>Sí</t>
        </is>
      </c>
      <c r="R1307" s="9">
        <f>IF(N1307="","",IF(Q1307="Sí",ROUND(N1307/1.18,2),N1307))</f>
        <v/>
      </c>
      <c r="S1307" s="7" t="inlineStr">
        <is>
          <t>2026-09-09</t>
        </is>
      </c>
      <c r="T1307" s="5" t="inlineStr">
        <is>
          <t>2 cotizaciones de proveedores</t>
        </is>
      </c>
      <c r="AK1307" s="5" t="inlineStr">
        <is>
          <t>medida: 3/4"</t>
        </is>
      </c>
    </row>
    <row r="1308">
      <c r="A1308" s="7" t="inlineStr">
        <is>
          <t>MAT-32-349</t>
        </is>
      </c>
      <c r="B1308" s="7" t="inlineStr">
        <is>
          <t>Materiales</t>
        </is>
      </c>
      <c r="C1308" s="7" t="inlineStr">
        <is>
          <t>Tubería y conexiones</t>
        </is>
      </c>
      <c r="D1308" s="5" t="inlineStr">
        <is>
          <t>Válvula de cisterna con flotante 1/2"</t>
        </is>
      </c>
      <c r="E1308" s="5" t="inlineStr">
        <is>
          <t>Corta la entrada de agua cuando la cisterna se llena</t>
        </is>
      </c>
      <c r="F1308" s="5" t="inlineStr">
        <is>
          <t>Material retirado en almacén</t>
        </is>
      </c>
      <c r="G1308" s="5" t="inlineStr">
        <is>
          <t>válvula de cisterna, flotante, boya de cisterna</t>
        </is>
      </c>
      <c r="H1308" s="7" t="inlineStr">
        <is>
          <t>unidad</t>
        </is>
      </c>
      <c r="I1308" s="7" t="inlineStr">
        <is>
          <t>Instalaciones</t>
        </is>
      </c>
      <c r="J1308" s="7" t="inlineStr">
        <is>
          <t>estandar</t>
        </is>
      </c>
      <c r="K1308" s="7" t="inlineStr">
        <is>
          <t>importado</t>
        </is>
      </c>
      <c r="L1308" s="7" t="inlineStr">
        <is>
          <t>Verificado</t>
        </is>
      </c>
      <c r="M1308" s="8" t="n">
        <v>1</v>
      </c>
      <c r="N1308" s="9" t="n">
        <v>734.5</v>
      </c>
      <c r="O1308" s="9" t="n">
        <v>616</v>
      </c>
      <c r="P1308" s="9" t="n">
        <v>853</v>
      </c>
      <c r="Q1308" s="7" t="inlineStr">
        <is>
          <t>Sí</t>
        </is>
      </c>
      <c r="R1308" s="9">
        <f>IF(N1308="","",IF(Q1308="Sí",ROUND(N1308/1.18,2),N1308))</f>
        <v/>
      </c>
      <c r="S1308" s="7" t="inlineStr">
        <is>
          <t>2026-09-09</t>
        </is>
      </c>
      <c r="T1308" s="5" t="inlineStr">
        <is>
          <t>2 cotizaciones de proveedores</t>
        </is>
      </c>
      <c r="AK1308" s="5" t="inlineStr">
        <is>
          <t>medida: 1/2"</t>
        </is>
      </c>
    </row>
    <row r="1309">
      <c r="A1309" s="7" t="inlineStr">
        <is>
          <t>MAT-32-350</t>
        </is>
      </c>
      <c r="B1309" s="7" t="inlineStr">
        <is>
          <t>Materiales</t>
        </is>
      </c>
      <c r="C1309" s="7" t="inlineStr">
        <is>
          <t>Tubería y conexiones</t>
        </is>
      </c>
      <c r="D1309" s="5" t="inlineStr">
        <is>
          <t>Válvula de cisterna con flotante 3/4"</t>
        </is>
      </c>
      <c r="E1309" s="5" t="inlineStr">
        <is>
          <t>Corta la entrada de agua cuando la cisterna se llena</t>
        </is>
      </c>
      <c r="F1309" s="5" t="inlineStr">
        <is>
          <t>Material retirado en almacén</t>
        </is>
      </c>
      <c r="G1309" s="5" t="inlineStr">
        <is>
          <t>válvula de cisterna, flotante, boya de cisterna</t>
        </is>
      </c>
      <c r="H1309" s="7" t="inlineStr">
        <is>
          <t>unidad</t>
        </is>
      </c>
      <c r="I1309" s="7" t="inlineStr">
        <is>
          <t>Instalaciones</t>
        </is>
      </c>
      <c r="J1309" s="7" t="inlineStr">
        <is>
          <t>estandar</t>
        </is>
      </c>
      <c r="K1309" s="7" t="inlineStr">
        <is>
          <t>importado</t>
        </is>
      </c>
      <c r="L1309" s="7" t="inlineStr">
        <is>
          <t>Verificado</t>
        </is>
      </c>
      <c r="M1309" s="8" t="n">
        <v>1</v>
      </c>
      <c r="N1309" s="9" t="n">
        <v>943</v>
      </c>
      <c r="O1309" s="9" t="n">
        <v>615</v>
      </c>
      <c r="P1309" s="9" t="n">
        <v>1271</v>
      </c>
      <c r="Q1309" s="7" t="inlineStr">
        <is>
          <t>Sí</t>
        </is>
      </c>
      <c r="R1309" s="9">
        <f>IF(N1309="","",IF(Q1309="Sí",ROUND(N1309/1.18,2),N1309))</f>
        <v/>
      </c>
      <c r="S1309" s="7" t="inlineStr">
        <is>
          <t>2026-09-09</t>
        </is>
      </c>
      <c r="T1309" s="5" t="inlineStr">
        <is>
          <t>2 cotizaciones de proveedores</t>
        </is>
      </c>
      <c r="AK1309" s="5" t="inlineStr">
        <is>
          <t>medida: 3/4"</t>
        </is>
      </c>
    </row>
    <row r="1310">
      <c r="A1310" s="7" t="inlineStr">
        <is>
          <t>MAT-32-351</t>
        </is>
      </c>
      <c r="B1310" s="7" t="inlineStr">
        <is>
          <t>Materiales</t>
        </is>
      </c>
      <c r="C1310" s="7" t="inlineStr">
        <is>
          <t>Tubería y conexiones</t>
        </is>
      </c>
      <c r="D1310" s="5" t="inlineStr">
        <is>
          <t>Rejilla de piso 10 x 10 cm</t>
        </is>
      </c>
      <c r="E1310" s="5" t="inlineStr">
        <is>
          <t>Sumidero de piso para baños, terrazas y áreas de lavado</t>
        </is>
      </c>
      <c r="F1310" s="5" t="inlineStr">
        <is>
          <t>Material retirado en almacén</t>
        </is>
      </c>
      <c r="G1310" s="5" t="inlineStr">
        <is>
          <t>rejilla, sumidero, coladera de piso</t>
        </is>
      </c>
      <c r="H1310" s="7" t="inlineStr">
        <is>
          <t>unidad</t>
        </is>
      </c>
      <c r="I1310" s="7" t="inlineStr">
        <is>
          <t>Instalaciones</t>
        </is>
      </c>
      <c r="J1310" s="7" t="inlineStr">
        <is>
          <t>estandar</t>
        </is>
      </c>
      <c r="K1310" s="7" t="inlineStr">
        <is>
          <t>importado</t>
        </is>
      </c>
      <c r="L1310" s="7" t="inlineStr">
        <is>
          <t>Verificado</t>
        </is>
      </c>
      <c r="M1310" s="8" t="n">
        <v>1</v>
      </c>
      <c r="N1310" s="9" t="n">
        <v>310</v>
      </c>
      <c r="O1310" s="9" t="n">
        <v>306</v>
      </c>
      <c r="P1310" s="9" t="n">
        <v>685</v>
      </c>
      <c r="Q1310" s="7" t="inlineStr">
        <is>
          <t>Sí</t>
        </is>
      </c>
      <c r="R1310" s="9">
        <f>IF(N1310="","",IF(Q1310="Sí",ROUND(N1310/1.18,2),N1310))</f>
        <v/>
      </c>
      <c r="S1310" s="7" t="inlineStr">
        <is>
          <t>2026-09-09</t>
        </is>
      </c>
      <c r="T1310" s="5" t="inlineStr">
        <is>
          <t>3 cotizaciones de proveedores</t>
        </is>
      </c>
      <c r="AK1310" s="5" t="inlineStr">
        <is>
          <t>medida: 10 x 10 cm</t>
        </is>
      </c>
    </row>
    <row r="1311">
      <c r="A1311" s="7" t="inlineStr">
        <is>
          <t>MAT-32-352</t>
        </is>
      </c>
      <c r="B1311" s="7" t="inlineStr">
        <is>
          <t>Materiales</t>
        </is>
      </c>
      <c r="C1311" s="7" t="inlineStr">
        <is>
          <t>Tubería y conexiones</t>
        </is>
      </c>
      <c r="D1311" s="5" t="inlineStr">
        <is>
          <t>Rejilla de piso 100 x 100 cm</t>
        </is>
      </c>
      <c r="E1311" s="5" t="inlineStr">
        <is>
          <t>Sumidero de piso para baños, terrazas y áreas de lavado</t>
        </is>
      </c>
      <c r="F1311" s="5" t="inlineStr">
        <is>
          <t>Material retirado en almacén</t>
        </is>
      </c>
      <c r="G1311" s="5" t="inlineStr">
        <is>
          <t>rejilla, sumidero, coladera de piso</t>
        </is>
      </c>
      <c r="H1311" s="7" t="inlineStr">
        <is>
          <t>unidad</t>
        </is>
      </c>
      <c r="I1311" s="7" t="inlineStr">
        <is>
          <t>Instalaciones</t>
        </is>
      </c>
      <c r="J1311" s="7" t="inlineStr">
        <is>
          <t>estandar</t>
        </is>
      </c>
      <c r="K1311" s="7" t="inlineStr">
        <is>
          <t>importado</t>
        </is>
      </c>
      <c r="L1311" s="7" t="inlineStr">
        <is>
          <t>Verificado</t>
        </is>
      </c>
      <c r="M1311" s="8" t="n">
        <v>1</v>
      </c>
      <c r="N1311" s="9" t="n">
        <v>1173</v>
      </c>
      <c r="O1311" s="9" t="n">
        <v>1173</v>
      </c>
      <c r="P1311" s="9" t="n">
        <v>1173</v>
      </c>
      <c r="Q1311" s="7" t="inlineStr">
        <is>
          <t>Sí</t>
        </is>
      </c>
      <c r="R1311" s="9">
        <f>IF(N1311="","",IF(Q1311="Sí",ROUND(N1311/1.18,2),N1311))</f>
        <v/>
      </c>
      <c r="S1311" s="7" t="inlineStr">
        <is>
          <t>2026-09-09</t>
        </is>
      </c>
      <c r="T1311" s="5" t="inlineStr">
        <is>
          <t>1 cotización de proveedores</t>
        </is>
      </c>
      <c r="AK1311" s="5" t="inlineStr">
        <is>
          <t>medida: 100 x 100 cm</t>
        </is>
      </c>
    </row>
    <row r="1312">
      <c r="A1312" s="7" t="inlineStr">
        <is>
          <t>MAT-32-353</t>
        </is>
      </c>
      <c r="B1312" s="7" t="inlineStr">
        <is>
          <t>Materiales</t>
        </is>
      </c>
      <c r="C1312" s="7" t="inlineStr">
        <is>
          <t>Tubería y conexiones</t>
        </is>
      </c>
      <c r="D1312" s="5" t="inlineStr">
        <is>
          <t>Rejilla de piso 10"</t>
        </is>
      </c>
      <c r="E1312" s="5" t="inlineStr">
        <is>
          <t>Sumidero de piso para baños, terrazas y áreas de lavado</t>
        </is>
      </c>
      <c r="F1312" s="5" t="inlineStr">
        <is>
          <t>Material retirado en almacén</t>
        </is>
      </c>
      <c r="G1312" s="5" t="inlineStr">
        <is>
          <t>rejilla, sumidero, coladera de piso</t>
        </is>
      </c>
      <c r="H1312" s="7" t="inlineStr">
        <is>
          <t>unidad</t>
        </is>
      </c>
      <c r="I1312" s="7" t="inlineStr">
        <is>
          <t>Instalaciones</t>
        </is>
      </c>
      <c r="J1312" s="7" t="inlineStr">
        <is>
          <t>estandar</t>
        </is>
      </c>
      <c r="K1312" s="7" t="inlineStr">
        <is>
          <t>importado</t>
        </is>
      </c>
      <c r="L1312" s="7" t="inlineStr">
        <is>
          <t>Verificado</t>
        </is>
      </c>
      <c r="M1312" s="8" t="n">
        <v>1</v>
      </c>
      <c r="N1312" s="9" t="n">
        <v>1196</v>
      </c>
      <c r="O1312" s="9" t="n">
        <v>968</v>
      </c>
      <c r="P1312" s="9" t="n">
        <v>1510</v>
      </c>
      <c r="Q1312" s="7" t="inlineStr">
        <is>
          <t>Sí</t>
        </is>
      </c>
      <c r="R1312" s="9">
        <f>IF(N1312="","",IF(Q1312="Sí",ROUND(N1312/1.18,2),N1312))</f>
        <v/>
      </c>
      <c r="S1312" s="7" t="inlineStr">
        <is>
          <t>2026-09-09</t>
        </is>
      </c>
      <c r="T1312" s="5" t="inlineStr">
        <is>
          <t>3 cotizaciones de proveedores</t>
        </is>
      </c>
      <c r="AK1312" s="5" t="inlineStr">
        <is>
          <t>medida: 10" · material: acero inoxidable</t>
        </is>
      </c>
    </row>
    <row r="1313">
      <c r="A1313" s="7" t="inlineStr">
        <is>
          <t>MAT-32-354</t>
        </is>
      </c>
      <c r="B1313" s="7" t="inlineStr">
        <is>
          <t>Materiales</t>
        </is>
      </c>
      <c r="C1313" s="7" t="inlineStr">
        <is>
          <t>Tubería y conexiones</t>
        </is>
      </c>
      <c r="D1313" s="5" t="inlineStr">
        <is>
          <t>Rejilla de piso 15 x 15 cm</t>
        </is>
      </c>
      <c r="E1313" s="5" t="inlineStr">
        <is>
          <t>Sumidero de piso para baños, terrazas y áreas de lavado</t>
        </is>
      </c>
      <c r="F1313" s="5" t="inlineStr">
        <is>
          <t>Material retirado en almacén</t>
        </is>
      </c>
      <c r="G1313" s="5" t="inlineStr">
        <is>
          <t>rejilla, sumidero, coladera de piso</t>
        </is>
      </c>
      <c r="H1313" s="7" t="inlineStr">
        <is>
          <t>unidad</t>
        </is>
      </c>
      <c r="I1313" s="7" t="inlineStr">
        <is>
          <t>Instalaciones</t>
        </is>
      </c>
      <c r="J1313" s="7" t="inlineStr">
        <is>
          <t>estandar</t>
        </is>
      </c>
      <c r="K1313" s="7" t="inlineStr">
        <is>
          <t>importado</t>
        </is>
      </c>
      <c r="L1313" s="7" t="inlineStr">
        <is>
          <t>Verificado</t>
        </is>
      </c>
      <c r="M1313" s="8" t="n">
        <v>1</v>
      </c>
      <c r="N1313" s="9" t="n">
        <v>1233.5</v>
      </c>
      <c r="O1313" s="9" t="n">
        <v>413</v>
      </c>
      <c r="P1313" s="9" t="n">
        <v>2054</v>
      </c>
      <c r="Q1313" s="7" t="inlineStr">
        <is>
          <t>Sí</t>
        </is>
      </c>
      <c r="R1313" s="9">
        <f>IF(N1313="","",IF(Q1313="Sí",ROUND(N1313/1.18,2),N1313))</f>
        <v/>
      </c>
      <c r="S1313" s="7" t="inlineStr">
        <is>
          <t>2026-09-09</t>
        </is>
      </c>
      <c r="T1313" s="5" t="inlineStr">
        <is>
          <t>2 cotizaciones de proveedores</t>
        </is>
      </c>
      <c r="AK1313" s="5" t="inlineStr">
        <is>
          <t>medida: 15 x 15 cm · material: acero inoxidable</t>
        </is>
      </c>
    </row>
    <row r="1314">
      <c r="A1314" s="7" t="inlineStr">
        <is>
          <t>MAT-32-355</t>
        </is>
      </c>
      <c r="B1314" s="7" t="inlineStr">
        <is>
          <t>Materiales</t>
        </is>
      </c>
      <c r="C1314" s="7" t="inlineStr">
        <is>
          <t>Tubería y conexiones</t>
        </is>
      </c>
      <c r="D1314" s="5" t="inlineStr">
        <is>
          <t>Rejilla de piso 20 x 20 cm</t>
        </is>
      </c>
      <c r="E1314" s="5" t="inlineStr">
        <is>
          <t>Sumidero de piso para baños, terrazas y áreas de lavado</t>
        </is>
      </c>
      <c r="F1314" s="5" t="inlineStr">
        <is>
          <t>Material retirado en almacén</t>
        </is>
      </c>
      <c r="G1314" s="5" t="inlineStr">
        <is>
          <t>rejilla, sumidero, coladera de piso</t>
        </is>
      </c>
      <c r="H1314" s="7" t="inlineStr">
        <is>
          <t>unidad</t>
        </is>
      </c>
      <c r="I1314" s="7" t="inlineStr">
        <is>
          <t>Instalaciones</t>
        </is>
      </c>
      <c r="J1314" s="7" t="inlineStr">
        <is>
          <t>estandar</t>
        </is>
      </c>
      <c r="K1314" s="7" t="inlineStr">
        <is>
          <t>importado</t>
        </is>
      </c>
      <c r="L1314" s="7" t="inlineStr">
        <is>
          <t>Verificado</t>
        </is>
      </c>
      <c r="M1314" s="8" t="n">
        <v>1</v>
      </c>
      <c r="N1314" s="9" t="n">
        <v>572</v>
      </c>
      <c r="O1314" s="9" t="n">
        <v>572</v>
      </c>
      <c r="P1314" s="9" t="n">
        <v>572</v>
      </c>
      <c r="Q1314" s="7" t="inlineStr">
        <is>
          <t>Sí</t>
        </is>
      </c>
      <c r="R1314" s="9">
        <f>IF(N1314="","",IF(Q1314="Sí",ROUND(N1314/1.18,2),N1314))</f>
        <v/>
      </c>
      <c r="S1314" s="7" t="inlineStr">
        <is>
          <t>2026-09-09</t>
        </is>
      </c>
      <c r="T1314" s="5" t="inlineStr">
        <is>
          <t>1 cotización de proveedores</t>
        </is>
      </c>
      <c r="AK1314" s="5" t="inlineStr">
        <is>
          <t>medida: 20 x 20 cm</t>
        </is>
      </c>
    </row>
    <row r="1315">
      <c r="A1315" s="7" t="inlineStr">
        <is>
          <t>MAT-32-356</t>
        </is>
      </c>
      <c r="B1315" s="7" t="inlineStr">
        <is>
          <t>Materiales</t>
        </is>
      </c>
      <c r="C1315" s="7" t="inlineStr">
        <is>
          <t>Tubería y conexiones</t>
        </is>
      </c>
      <c r="D1315" s="5" t="inlineStr">
        <is>
          <t>Rejilla de piso 2"</t>
        </is>
      </c>
      <c r="E1315" s="5" t="inlineStr">
        <is>
          <t>Sumidero de piso para baños, terrazas y áreas de lavado</t>
        </is>
      </c>
      <c r="F1315" s="5" t="inlineStr">
        <is>
          <t>Material retirado en almacén</t>
        </is>
      </c>
      <c r="G1315" s="5" t="inlineStr">
        <is>
          <t>rejilla, sumidero, coladera de piso</t>
        </is>
      </c>
      <c r="H1315" s="7" t="inlineStr">
        <is>
          <t>unidad</t>
        </is>
      </c>
      <c r="I1315" s="7" t="inlineStr">
        <is>
          <t>Instalaciones</t>
        </is>
      </c>
      <c r="J1315" s="7" t="inlineStr">
        <is>
          <t>estandar</t>
        </is>
      </c>
      <c r="K1315" s="7" t="inlineStr">
        <is>
          <t>importado</t>
        </is>
      </c>
      <c r="L1315" s="7" t="inlineStr">
        <is>
          <t>Verificado</t>
        </is>
      </c>
      <c r="M1315" s="8" t="n">
        <v>1</v>
      </c>
      <c r="N1315" s="9" t="n">
        <v>648</v>
      </c>
      <c r="O1315" s="9" t="n">
        <v>199</v>
      </c>
      <c r="P1315" s="9" t="n">
        <v>858</v>
      </c>
      <c r="Q1315" s="7" t="inlineStr">
        <is>
          <t>Sí</t>
        </is>
      </c>
      <c r="R1315" s="9">
        <f>IF(N1315="","",IF(Q1315="Sí",ROUND(N1315/1.18,2),N1315))</f>
        <v/>
      </c>
      <c r="S1315" s="7" t="inlineStr">
        <is>
          <t>2026-09-09</t>
        </is>
      </c>
      <c r="T1315" s="5" t="inlineStr">
        <is>
          <t>4 cotizaciones de proveedores</t>
        </is>
      </c>
      <c r="AK1315" s="5" t="inlineStr">
        <is>
          <t>medida: 2" · material: aluminio</t>
        </is>
      </c>
    </row>
    <row r="1316">
      <c r="A1316" s="7" t="inlineStr">
        <is>
          <t>MAT-32-357</t>
        </is>
      </c>
      <c r="B1316" s="7" t="inlineStr">
        <is>
          <t>Materiales</t>
        </is>
      </c>
      <c r="C1316" s="7" t="inlineStr">
        <is>
          <t>Tubería y conexiones</t>
        </is>
      </c>
      <c r="D1316" s="5" t="inlineStr">
        <is>
          <t>Rejilla de piso 3 1/2"</t>
        </is>
      </c>
      <c r="E1316" s="5" t="inlineStr">
        <is>
          <t>Sumidero de piso para baños, terrazas y áreas de lavado</t>
        </is>
      </c>
      <c r="F1316" s="5" t="inlineStr">
        <is>
          <t>Material retirado en almacén</t>
        </is>
      </c>
      <c r="G1316" s="5" t="inlineStr">
        <is>
          <t>rejilla, sumidero, coladera de piso</t>
        </is>
      </c>
      <c r="H1316" s="7" t="inlineStr">
        <is>
          <t>unidad</t>
        </is>
      </c>
      <c r="I1316" s="7" t="inlineStr">
        <is>
          <t>Instalaciones</t>
        </is>
      </c>
      <c r="J1316" s="7" t="inlineStr">
        <is>
          <t>estandar</t>
        </is>
      </c>
      <c r="K1316" s="7" t="inlineStr">
        <is>
          <t>importado</t>
        </is>
      </c>
      <c r="L1316" s="7" t="inlineStr">
        <is>
          <t>Verificado</t>
        </is>
      </c>
      <c r="M1316" s="8" t="n">
        <v>1</v>
      </c>
      <c r="N1316" s="9" t="n">
        <v>384.5</v>
      </c>
      <c r="O1316" s="9" t="n">
        <v>368</v>
      </c>
      <c r="P1316" s="9" t="n">
        <v>401</v>
      </c>
      <c r="Q1316" s="7" t="inlineStr">
        <is>
          <t>Sí</t>
        </is>
      </c>
      <c r="R1316" s="9">
        <f>IF(N1316="","",IF(Q1316="Sí",ROUND(N1316/1.18,2),N1316))</f>
        <v/>
      </c>
      <c r="S1316" s="7" t="inlineStr">
        <is>
          <t>2026-09-09</t>
        </is>
      </c>
      <c r="T1316" s="5" t="inlineStr">
        <is>
          <t>2 cotizaciones de proveedores</t>
        </is>
      </c>
      <c r="AK1316" s="5" t="inlineStr">
        <is>
          <t>medida: 3 1/2"</t>
        </is>
      </c>
    </row>
    <row r="1317">
      <c r="A1317" s="7" t="inlineStr">
        <is>
          <t>MAT-32-358</t>
        </is>
      </c>
      <c r="B1317" s="7" t="inlineStr">
        <is>
          <t>Materiales</t>
        </is>
      </c>
      <c r="C1317" s="7" t="inlineStr">
        <is>
          <t>Tubería y conexiones</t>
        </is>
      </c>
      <c r="D1317" s="5" t="inlineStr">
        <is>
          <t>Rejilla de piso 3"</t>
        </is>
      </c>
      <c r="E1317" s="5" t="inlineStr">
        <is>
          <t>Sumidero de piso para baños, terrazas y áreas de lavado</t>
        </is>
      </c>
      <c r="F1317" s="5" t="inlineStr">
        <is>
          <t>Material retirado en almacén</t>
        </is>
      </c>
      <c r="G1317" s="5" t="inlineStr">
        <is>
          <t>rejilla, sumidero, coladera de piso</t>
        </is>
      </c>
      <c r="H1317" s="7" t="inlineStr">
        <is>
          <t>unidad</t>
        </is>
      </c>
      <c r="I1317" s="7" t="inlineStr">
        <is>
          <t>Instalaciones</t>
        </is>
      </c>
      <c r="J1317" s="7" t="inlineStr">
        <is>
          <t>estandar</t>
        </is>
      </c>
      <c r="K1317" s="7" t="inlineStr">
        <is>
          <t>importado</t>
        </is>
      </c>
      <c r="L1317" s="7" t="inlineStr">
        <is>
          <t>Verificado</t>
        </is>
      </c>
      <c r="M1317" s="8" t="n">
        <v>1</v>
      </c>
      <c r="N1317" s="9" t="n">
        <v>460.5</v>
      </c>
      <c r="O1317" s="9" t="n">
        <v>356</v>
      </c>
      <c r="P1317" s="9" t="n">
        <v>565</v>
      </c>
      <c r="Q1317" s="7" t="inlineStr">
        <is>
          <t>Sí</t>
        </is>
      </c>
      <c r="R1317" s="9">
        <f>IF(N1317="","",IF(Q1317="Sí",ROUND(N1317/1.18,2),N1317))</f>
        <v/>
      </c>
      <c r="S1317" s="7" t="inlineStr">
        <is>
          <t>2026-09-09</t>
        </is>
      </c>
      <c r="T1317" s="5" t="inlineStr">
        <is>
          <t>2 cotizaciones de proveedores</t>
        </is>
      </c>
      <c r="AK1317" s="5" t="inlineStr">
        <is>
          <t>medida: 3" · material: aluminio</t>
        </is>
      </c>
    </row>
    <row r="1318">
      <c r="A1318" s="7" t="inlineStr">
        <is>
          <t>MAT-32-359</t>
        </is>
      </c>
      <c r="B1318" s="7" t="inlineStr">
        <is>
          <t>Materiales</t>
        </is>
      </c>
      <c r="C1318" s="7" t="inlineStr">
        <is>
          <t>Tubería y conexiones</t>
        </is>
      </c>
      <c r="D1318" s="5" t="inlineStr">
        <is>
          <t>Rejilla de piso 4"</t>
        </is>
      </c>
      <c r="E1318" s="5" t="inlineStr">
        <is>
          <t>Sumidero de piso para baños, terrazas y áreas de lavado</t>
        </is>
      </c>
      <c r="F1318" s="5" t="inlineStr">
        <is>
          <t>Material retirado en almacén</t>
        </is>
      </c>
      <c r="G1318" s="5" t="inlineStr">
        <is>
          <t>rejilla, sumidero, coladera de piso</t>
        </is>
      </c>
      <c r="H1318" s="7" t="inlineStr">
        <is>
          <t>unidad</t>
        </is>
      </c>
      <c r="I1318" s="7" t="inlineStr">
        <is>
          <t>Instalaciones</t>
        </is>
      </c>
      <c r="J1318" s="7" t="inlineStr">
        <is>
          <t>estandar</t>
        </is>
      </c>
      <c r="K1318" s="7" t="inlineStr">
        <is>
          <t>importado</t>
        </is>
      </c>
      <c r="L1318" s="7" t="inlineStr">
        <is>
          <t>Verificado</t>
        </is>
      </c>
      <c r="M1318" s="8" t="n">
        <v>1</v>
      </c>
      <c r="N1318" s="9" t="n">
        <v>481.5</v>
      </c>
      <c r="O1318" s="9" t="n">
        <v>453</v>
      </c>
      <c r="P1318" s="9" t="n">
        <v>510</v>
      </c>
      <c r="Q1318" s="7" t="inlineStr">
        <is>
          <t>Sí</t>
        </is>
      </c>
      <c r="R1318" s="9">
        <f>IF(N1318="","",IF(Q1318="Sí",ROUND(N1318/1.18,2),N1318))</f>
        <v/>
      </c>
      <c r="S1318" s="7" t="inlineStr">
        <is>
          <t>2026-09-09</t>
        </is>
      </c>
      <c r="T1318" s="5" t="inlineStr">
        <is>
          <t>2 cotizaciones de proveedores</t>
        </is>
      </c>
      <c r="AK1318" s="5" t="inlineStr">
        <is>
          <t>medida: 4" · material: aluminio</t>
        </is>
      </c>
    </row>
    <row r="1319">
      <c r="A1319" s="7" t="inlineStr">
        <is>
          <t>MAT-32-360</t>
        </is>
      </c>
      <c r="B1319" s="7" t="inlineStr">
        <is>
          <t>Materiales</t>
        </is>
      </c>
      <c r="C1319" s="7" t="inlineStr">
        <is>
          <t>Tubería y conexiones</t>
        </is>
      </c>
      <c r="D1319" s="5" t="inlineStr">
        <is>
          <t>Rejilla de piso 6"</t>
        </is>
      </c>
      <c r="E1319" s="5" t="inlineStr">
        <is>
          <t>Sumidero de piso para baños, terrazas y áreas de lavado</t>
        </is>
      </c>
      <c r="F1319" s="5" t="inlineStr">
        <is>
          <t>Material retirado en almacén</t>
        </is>
      </c>
      <c r="G1319" s="5" t="inlineStr">
        <is>
          <t>rejilla, sumidero, coladera de piso</t>
        </is>
      </c>
      <c r="H1319" s="7" t="inlineStr">
        <is>
          <t>unidad</t>
        </is>
      </c>
      <c r="I1319" s="7" t="inlineStr">
        <is>
          <t>Instalaciones</t>
        </is>
      </c>
      <c r="J1319" s="7" t="inlineStr">
        <is>
          <t>estandar</t>
        </is>
      </c>
      <c r="K1319" s="7" t="inlineStr">
        <is>
          <t>importado</t>
        </is>
      </c>
      <c r="L1319" s="7" t="inlineStr">
        <is>
          <t>Verificado</t>
        </is>
      </c>
      <c r="M1319" s="8" t="n">
        <v>1</v>
      </c>
      <c r="N1319" s="9" t="n">
        <v>2403</v>
      </c>
      <c r="O1319" s="9" t="n">
        <v>2403</v>
      </c>
      <c r="P1319" s="9" t="n">
        <v>2403</v>
      </c>
      <c r="Q1319" s="7" t="inlineStr">
        <is>
          <t>Sí</t>
        </is>
      </c>
      <c r="R1319" s="9">
        <f>IF(N1319="","",IF(Q1319="Sí",ROUND(N1319/1.18,2),N1319))</f>
        <v/>
      </c>
      <c r="S1319" s="7" t="inlineStr">
        <is>
          <t>2026-09-09</t>
        </is>
      </c>
      <c r="T1319" s="5" t="inlineStr">
        <is>
          <t>1 cotización de proveedores</t>
        </is>
      </c>
      <c r="AK1319" s="5" t="inlineStr">
        <is>
          <t>medida: 6" · material: aluminio</t>
        </is>
      </c>
    </row>
    <row r="1320">
      <c r="A1320" s="7" t="inlineStr">
        <is>
          <t>MAT-32-361</t>
        </is>
      </c>
      <c r="B1320" s="7" t="inlineStr">
        <is>
          <t>Materiales</t>
        </is>
      </c>
      <c r="C1320" s="7" t="inlineStr">
        <is>
          <t>Tubería y conexiones</t>
        </is>
      </c>
      <c r="D1320" s="5" t="inlineStr">
        <is>
          <t>Rejilla de piso 80 x 80 cm</t>
        </is>
      </c>
      <c r="E1320" s="5" t="inlineStr">
        <is>
          <t>Sumidero de piso para baños, terrazas y áreas de lavado</t>
        </is>
      </c>
      <c r="F1320" s="5" t="inlineStr">
        <is>
          <t>Material retirado en almacén</t>
        </is>
      </c>
      <c r="G1320" s="5" t="inlineStr">
        <is>
          <t>rejilla, sumidero, coladera de piso</t>
        </is>
      </c>
      <c r="H1320" s="7" t="inlineStr">
        <is>
          <t>unidad</t>
        </is>
      </c>
      <c r="I1320" s="7" t="inlineStr">
        <is>
          <t>Instalaciones</t>
        </is>
      </c>
      <c r="J1320" s="7" t="inlineStr">
        <is>
          <t>estandar</t>
        </is>
      </c>
      <c r="K1320" s="7" t="inlineStr">
        <is>
          <t>importado</t>
        </is>
      </c>
      <c r="L1320" s="7" t="inlineStr">
        <is>
          <t>Verificado</t>
        </is>
      </c>
      <c r="M1320" s="8" t="n">
        <v>1</v>
      </c>
      <c r="N1320" s="9" t="n">
        <v>865</v>
      </c>
      <c r="O1320" s="9" t="n">
        <v>865</v>
      </c>
      <c r="P1320" s="9" t="n">
        <v>865</v>
      </c>
      <c r="Q1320" s="7" t="inlineStr">
        <is>
          <t>Sí</t>
        </is>
      </c>
      <c r="R1320" s="9">
        <f>IF(N1320="","",IF(Q1320="Sí",ROUND(N1320/1.18,2),N1320))</f>
        <v/>
      </c>
      <c r="S1320" s="7" t="inlineStr">
        <is>
          <t>2026-09-09</t>
        </is>
      </c>
      <c r="T1320" s="5" t="inlineStr">
        <is>
          <t>1 cotización de proveedores</t>
        </is>
      </c>
      <c r="AK1320" s="5" t="inlineStr">
        <is>
          <t>medida: 80 x 80 cm</t>
        </is>
      </c>
    </row>
    <row r="1321">
      <c r="A1321" s="7" t="inlineStr">
        <is>
          <t>MAT-32-362</t>
        </is>
      </c>
      <c r="B1321" s="7" t="inlineStr">
        <is>
          <t>Materiales</t>
        </is>
      </c>
      <c r="C1321" s="7" t="inlineStr">
        <is>
          <t>Tubería y conexiones</t>
        </is>
      </c>
      <c r="D1321" s="5" t="inlineStr">
        <is>
          <t>Sifón de metal cromado para desagüe 1 1/4"</t>
        </is>
      </c>
      <c r="E1321" s="5" t="inlineStr">
        <is>
          <t>Trampa de olores bajo el aparato</t>
        </is>
      </c>
      <c r="F1321" s="5" t="inlineStr">
        <is>
          <t>Material retirado en almacén</t>
        </is>
      </c>
      <c r="G1321" s="5" t="inlineStr">
        <is>
          <t>sifón, trampa, P-trap</t>
        </is>
      </c>
      <c r="H1321" s="7" t="inlineStr">
        <is>
          <t>unidad</t>
        </is>
      </c>
      <c r="I1321" s="7" t="inlineStr">
        <is>
          <t>Instalaciones</t>
        </is>
      </c>
      <c r="J1321" s="7" t="inlineStr">
        <is>
          <t>estandar</t>
        </is>
      </c>
      <c r="K1321" s="7" t="inlineStr">
        <is>
          <t>importado</t>
        </is>
      </c>
      <c r="L1321" s="7" t="inlineStr">
        <is>
          <t>Verificado</t>
        </is>
      </c>
      <c r="M1321" s="8" t="n">
        <v>1</v>
      </c>
      <c r="N1321" s="9" t="n">
        <v>1425</v>
      </c>
      <c r="O1321" s="9" t="n">
        <v>1425</v>
      </c>
      <c r="P1321" s="9" t="n">
        <v>1425</v>
      </c>
      <c r="Q1321" s="7" t="inlineStr">
        <is>
          <t>Sí</t>
        </is>
      </c>
      <c r="R1321" s="9">
        <f>IF(N1321="","",IF(Q1321="Sí",ROUND(N1321/1.18,2),N1321))</f>
        <v/>
      </c>
      <c r="S1321" s="7" t="inlineStr">
        <is>
          <t>2026-09-09</t>
        </is>
      </c>
      <c r="T1321" s="5" t="inlineStr">
        <is>
          <t>1 cotización de proveedores</t>
        </is>
      </c>
      <c r="AJ1321" s="4" t="inlineStr">
        <is>
          <t>desagüe</t>
        </is>
      </c>
      <c r="AK1321" s="5" t="inlineStr">
        <is>
          <t>material: metal cromado · medida: 1 1/4"</t>
        </is>
      </c>
    </row>
    <row r="1322">
      <c r="A1322" s="7" t="inlineStr">
        <is>
          <t>MAT-32-363</t>
        </is>
      </c>
      <c r="B1322" s="7" t="inlineStr">
        <is>
          <t>Materiales</t>
        </is>
      </c>
      <c r="C1322" s="7" t="inlineStr">
        <is>
          <t>Tubería y conexiones</t>
        </is>
      </c>
      <c r="D1322" s="5" t="inlineStr">
        <is>
          <t>Sifón de PVC para desagüe 1 1/2"</t>
        </is>
      </c>
      <c r="E1322" s="5" t="inlineStr">
        <is>
          <t>Trampa de olores bajo el aparato</t>
        </is>
      </c>
      <c r="F1322" s="5" t="inlineStr">
        <is>
          <t>Material retirado en almacén</t>
        </is>
      </c>
      <c r="G1322" s="5" t="inlineStr">
        <is>
          <t>sifón, trampa, P-trap</t>
        </is>
      </c>
      <c r="H1322" s="7" t="inlineStr">
        <is>
          <t>unidad</t>
        </is>
      </c>
      <c r="I1322" s="7" t="inlineStr">
        <is>
          <t>Instalaciones</t>
        </is>
      </c>
      <c r="J1322" s="7" t="inlineStr">
        <is>
          <t>estandar</t>
        </is>
      </c>
      <c r="K1322" s="7" t="inlineStr">
        <is>
          <t>importado</t>
        </is>
      </c>
      <c r="L1322" s="7" t="inlineStr">
        <is>
          <t>Verificado</t>
        </is>
      </c>
      <c r="M1322" s="8" t="n">
        <v>1</v>
      </c>
      <c r="N1322" s="9" t="n">
        <v>501.5</v>
      </c>
      <c r="O1322" s="9" t="n">
        <v>356</v>
      </c>
      <c r="P1322" s="9" t="n">
        <v>647</v>
      </c>
      <c r="Q1322" s="7" t="inlineStr">
        <is>
          <t>Sí</t>
        </is>
      </c>
      <c r="R1322" s="9">
        <f>IF(N1322="","",IF(Q1322="Sí",ROUND(N1322/1.18,2),N1322))</f>
        <v/>
      </c>
      <c r="S1322" s="7" t="inlineStr">
        <is>
          <t>2026-09-09</t>
        </is>
      </c>
      <c r="T1322" s="5" t="inlineStr">
        <is>
          <t>2 cotizaciones de proveedores</t>
        </is>
      </c>
      <c r="AJ1322" s="4" t="inlineStr">
        <is>
          <t>desagüe</t>
        </is>
      </c>
      <c r="AK1322" s="5" t="inlineStr">
        <is>
          <t>material: PVC · medida: 1 1/2"</t>
        </is>
      </c>
    </row>
    <row r="1323">
      <c r="A1323" s="7" t="inlineStr">
        <is>
          <t>MAT-32-364</t>
        </is>
      </c>
      <c r="B1323" s="7" t="inlineStr">
        <is>
          <t>Materiales</t>
        </is>
      </c>
      <c r="C1323" s="7" t="inlineStr">
        <is>
          <t>Tubería y conexiones</t>
        </is>
      </c>
      <c r="D1323" s="5" t="inlineStr">
        <is>
          <t>Sifón de PVC para desagüe 2"</t>
        </is>
      </c>
      <c r="E1323" s="5" t="inlineStr">
        <is>
          <t>Trampa de olores bajo el aparato</t>
        </is>
      </c>
      <c r="F1323" s="5" t="inlineStr">
        <is>
          <t>Material retirado en almacén</t>
        </is>
      </c>
      <c r="G1323" s="5" t="inlineStr">
        <is>
          <t>sifón, trampa, P-trap</t>
        </is>
      </c>
      <c r="H1323" s="7" t="inlineStr">
        <is>
          <t>unidad</t>
        </is>
      </c>
      <c r="I1323" s="7" t="inlineStr">
        <is>
          <t>Instalaciones</t>
        </is>
      </c>
      <c r="J1323" s="7" t="inlineStr">
        <is>
          <t>estandar</t>
        </is>
      </c>
      <c r="K1323" s="7" t="inlineStr">
        <is>
          <t>importado</t>
        </is>
      </c>
      <c r="L1323" s="7" t="inlineStr">
        <is>
          <t>Verificado</t>
        </is>
      </c>
      <c r="M1323" s="8" t="n">
        <v>1</v>
      </c>
      <c r="N1323" s="9" t="n">
        <v>225</v>
      </c>
      <c r="O1323" s="9" t="n">
        <v>225</v>
      </c>
      <c r="P1323" s="9" t="n">
        <v>225</v>
      </c>
      <c r="Q1323" s="7" t="inlineStr">
        <is>
          <t>Sí</t>
        </is>
      </c>
      <c r="R1323" s="9">
        <f>IF(N1323="","",IF(Q1323="Sí",ROUND(N1323/1.18,2),N1323))</f>
        <v/>
      </c>
      <c r="S1323" s="7" t="inlineStr">
        <is>
          <t>2026-09-09</t>
        </is>
      </c>
      <c r="T1323" s="5" t="inlineStr">
        <is>
          <t>1 cotización de proveedores</t>
        </is>
      </c>
      <c r="AJ1323" s="4" t="inlineStr">
        <is>
          <t>desagüe</t>
        </is>
      </c>
      <c r="AK1323" s="5" t="inlineStr">
        <is>
          <t>material: PVC · medida: 2"</t>
        </is>
      </c>
    </row>
    <row r="1324">
      <c r="A1324" s="7" t="inlineStr">
        <is>
          <t>MAT-32-365</t>
        </is>
      </c>
      <c r="B1324" s="7" t="inlineStr">
        <is>
          <t>Materiales</t>
        </is>
      </c>
      <c r="C1324" s="7" t="inlineStr">
        <is>
          <t>Tubería y conexiones</t>
        </is>
      </c>
      <c r="D1324" s="5" t="inlineStr">
        <is>
          <t>Sifón de PVC para desagüe 35376"</t>
        </is>
      </c>
      <c r="E1324" s="5" t="inlineStr">
        <is>
          <t>Trampa de olores bajo el aparato</t>
        </is>
      </c>
      <c r="F1324" s="5" t="inlineStr">
        <is>
          <t>Material retirado en almacén</t>
        </is>
      </c>
      <c r="G1324" s="5" t="inlineStr">
        <is>
          <t>sifón, trampa, P-trap</t>
        </is>
      </c>
      <c r="H1324" s="7" t="inlineStr">
        <is>
          <t>unidad</t>
        </is>
      </c>
      <c r="I1324" s="7" t="inlineStr">
        <is>
          <t>Instalaciones</t>
        </is>
      </c>
      <c r="J1324" s="7" t="inlineStr">
        <is>
          <t>estandar</t>
        </is>
      </c>
      <c r="K1324" s="7" t="inlineStr">
        <is>
          <t>importado</t>
        </is>
      </c>
      <c r="L1324" s="7" t="inlineStr">
        <is>
          <t>Verificado</t>
        </is>
      </c>
      <c r="M1324" s="8" t="n">
        <v>1</v>
      </c>
      <c r="N1324" s="9" t="n">
        <v>220</v>
      </c>
      <c r="O1324" s="9" t="n">
        <v>220</v>
      </c>
      <c r="P1324" s="9" t="n">
        <v>220</v>
      </c>
      <c r="Q1324" s="7" t="inlineStr">
        <is>
          <t>Sí</t>
        </is>
      </c>
      <c r="R1324" s="9">
        <f>IF(N1324="","",IF(Q1324="Sí",ROUND(N1324/1.18,2),N1324))</f>
        <v/>
      </c>
      <c r="S1324" s="7" t="inlineStr">
        <is>
          <t>2026-09-09</t>
        </is>
      </c>
      <c r="T1324" s="5" t="inlineStr">
        <is>
          <t>1 cotización de proveedores</t>
        </is>
      </c>
      <c r="AJ1324" s="4" t="inlineStr">
        <is>
          <t>desagüe</t>
        </is>
      </c>
      <c r="AK1324" s="5" t="inlineStr">
        <is>
          <t>material: PVC · medida: 35376"</t>
        </is>
      </c>
    </row>
    <row r="1325">
      <c r="A1325" s="7" t="inlineStr">
        <is>
          <t>MAT-32-366</t>
        </is>
      </c>
      <c r="B1325" s="7" t="inlineStr">
        <is>
          <t>Materiales</t>
        </is>
      </c>
      <c r="C1325" s="7" t="inlineStr">
        <is>
          <t>Tubería y conexiones</t>
        </is>
      </c>
      <c r="D1325" s="5" t="inlineStr">
        <is>
          <t>Sifón de PVC para fregadero 1 1/2"</t>
        </is>
      </c>
      <c r="E1325" s="5" t="inlineStr">
        <is>
          <t>Trampa de olores bajo el aparato</t>
        </is>
      </c>
      <c r="F1325" s="5" t="inlineStr">
        <is>
          <t>Material retirado en almacén</t>
        </is>
      </c>
      <c r="G1325" s="5" t="inlineStr">
        <is>
          <t>sifón, trampa, P-trap</t>
        </is>
      </c>
      <c r="H1325" s="7" t="inlineStr">
        <is>
          <t>unidad</t>
        </is>
      </c>
      <c r="I1325" s="7" t="inlineStr">
        <is>
          <t>Instalaciones</t>
        </is>
      </c>
      <c r="J1325" s="7" t="inlineStr">
        <is>
          <t>estandar</t>
        </is>
      </c>
      <c r="K1325" s="7" t="inlineStr">
        <is>
          <t>importado</t>
        </is>
      </c>
      <c r="L1325" s="7" t="inlineStr">
        <is>
          <t>Verificado</t>
        </is>
      </c>
      <c r="M1325" s="8" t="n">
        <v>1</v>
      </c>
      <c r="N1325" s="9" t="n">
        <v>475</v>
      </c>
      <c r="O1325" s="9" t="n">
        <v>475</v>
      </c>
      <c r="P1325" s="9" t="n">
        <v>475</v>
      </c>
      <c r="Q1325" s="7" t="inlineStr">
        <is>
          <t>Sí</t>
        </is>
      </c>
      <c r="R1325" s="9">
        <f>IF(N1325="","",IF(Q1325="Sí",ROUND(N1325/1.18,2),N1325))</f>
        <v/>
      </c>
      <c r="S1325" s="7" t="inlineStr">
        <is>
          <t>2026-09-09</t>
        </is>
      </c>
      <c r="T1325" s="5" t="inlineStr">
        <is>
          <t>1 cotización de proveedores</t>
        </is>
      </c>
      <c r="AJ1325" s="4" t="inlineStr">
        <is>
          <t>fregadero</t>
        </is>
      </c>
      <c r="AK1325" s="5" t="inlineStr">
        <is>
          <t>material: PVC · medida: 1 1/2"</t>
        </is>
      </c>
    </row>
    <row r="1326">
      <c r="A1326" s="7" t="inlineStr">
        <is>
          <t>MAT-32-367</t>
        </is>
      </c>
      <c r="B1326" s="7" t="inlineStr">
        <is>
          <t>Materiales</t>
        </is>
      </c>
      <c r="C1326" s="7" t="inlineStr">
        <is>
          <t>Tubería y conexiones</t>
        </is>
      </c>
      <c r="D1326" s="5" t="inlineStr">
        <is>
          <t>Sifón de PVC para fregadero 1 1/4"</t>
        </is>
      </c>
      <c r="E1326" s="5" t="inlineStr">
        <is>
          <t>Trampa de olores bajo el aparato</t>
        </is>
      </c>
      <c r="F1326" s="5" t="inlineStr">
        <is>
          <t>Material retirado en almacén</t>
        </is>
      </c>
      <c r="G1326" s="5" t="inlineStr">
        <is>
          <t>sifón, trampa, P-trap</t>
        </is>
      </c>
      <c r="H1326" s="7" t="inlineStr">
        <is>
          <t>unidad</t>
        </is>
      </c>
      <c r="I1326" s="7" t="inlineStr">
        <is>
          <t>Instalaciones</t>
        </is>
      </c>
      <c r="J1326" s="7" t="inlineStr">
        <is>
          <t>estandar</t>
        </is>
      </c>
      <c r="K1326" s="7" t="inlineStr">
        <is>
          <t>importado</t>
        </is>
      </c>
      <c r="L1326" s="7" t="inlineStr">
        <is>
          <t>Verificado</t>
        </is>
      </c>
      <c r="M1326" s="8" t="n">
        <v>1</v>
      </c>
      <c r="N1326" s="9" t="n">
        <v>585</v>
      </c>
      <c r="O1326" s="9" t="n">
        <v>585</v>
      </c>
      <c r="P1326" s="9" t="n">
        <v>585</v>
      </c>
      <c r="Q1326" s="7" t="inlineStr">
        <is>
          <t>Sí</t>
        </is>
      </c>
      <c r="R1326" s="9">
        <f>IF(N1326="","",IF(Q1326="Sí",ROUND(N1326/1.18,2),N1326))</f>
        <v/>
      </c>
      <c r="S1326" s="7" t="inlineStr">
        <is>
          <t>2026-09-09</t>
        </is>
      </c>
      <c r="T1326" s="5" t="inlineStr">
        <is>
          <t>1 cotización de proveedores</t>
        </is>
      </c>
      <c r="AJ1326" s="4" t="inlineStr">
        <is>
          <t>fregadero</t>
        </is>
      </c>
      <c r="AK1326" s="5" t="inlineStr">
        <is>
          <t>material: PVC · medida: 1 1/4"</t>
        </is>
      </c>
    </row>
    <row r="1327">
      <c r="A1327" s="7" t="inlineStr">
        <is>
          <t>MAT-32-368</t>
        </is>
      </c>
      <c r="B1327" s="7" t="inlineStr">
        <is>
          <t>Materiales</t>
        </is>
      </c>
      <c r="C1327" s="7" t="inlineStr">
        <is>
          <t>Tubería y conexiones</t>
        </is>
      </c>
      <c r="D1327" s="5" t="inlineStr">
        <is>
          <t>Boquilla de desagüe de metal para fregadero</t>
        </is>
      </c>
      <c r="E1327" s="5" t="inlineStr">
        <is>
          <t>La pieza que va en el hoyo del aparato y recibe el sifón</t>
        </is>
      </c>
      <c r="F1327" s="5" t="inlineStr">
        <is>
          <t>Material retirado en almacén</t>
        </is>
      </c>
      <c r="G1327" s="5" t="inlineStr">
        <is>
          <t>boquilla, desagüe, cedazo</t>
        </is>
      </c>
      <c r="H1327" s="7" t="inlineStr">
        <is>
          <t>unidad</t>
        </is>
      </c>
      <c r="I1327" s="7" t="inlineStr">
        <is>
          <t>Instalaciones</t>
        </is>
      </c>
      <c r="J1327" s="7" t="inlineStr">
        <is>
          <t>estandar</t>
        </is>
      </c>
      <c r="K1327" s="7" t="inlineStr">
        <is>
          <t>importado</t>
        </is>
      </c>
      <c r="L1327" s="7" t="inlineStr">
        <is>
          <t>Verificado</t>
        </is>
      </c>
      <c r="M1327" s="8" t="n">
        <v>1</v>
      </c>
      <c r="N1327" s="9" t="n">
        <v>470</v>
      </c>
      <c r="O1327" s="9" t="n">
        <v>470</v>
      </c>
      <c r="P1327" s="9" t="n">
        <v>470</v>
      </c>
      <c r="Q1327" s="7" t="inlineStr">
        <is>
          <t>Sí</t>
        </is>
      </c>
      <c r="R1327" s="9">
        <f>IF(N1327="","",IF(Q1327="Sí",ROUND(N1327/1.18,2),N1327))</f>
        <v/>
      </c>
      <c r="S1327" s="7" t="inlineStr">
        <is>
          <t>2026-09-09</t>
        </is>
      </c>
      <c r="T1327" s="5" t="inlineStr">
        <is>
          <t>1 cotización de proveedores</t>
        </is>
      </c>
      <c r="AJ1327" s="4" t="inlineStr">
        <is>
          <t>fregadero</t>
        </is>
      </c>
      <c r="AK1327" s="5" t="inlineStr">
        <is>
          <t>material: metal</t>
        </is>
      </c>
    </row>
    <row r="1328">
      <c r="A1328" s="7" t="inlineStr">
        <is>
          <t>MAT-32-369</t>
        </is>
      </c>
      <c r="B1328" s="7" t="inlineStr">
        <is>
          <t>Materiales</t>
        </is>
      </c>
      <c r="C1328" s="7" t="inlineStr">
        <is>
          <t>Tubería y conexiones</t>
        </is>
      </c>
      <c r="D1328" s="5" t="inlineStr">
        <is>
          <t>Boquilla de desagüe de plástico para fregadero</t>
        </is>
      </c>
      <c r="E1328" s="5" t="inlineStr">
        <is>
          <t>La pieza que va en el hoyo del aparato y recibe el sifón</t>
        </is>
      </c>
      <c r="F1328" s="5" t="inlineStr">
        <is>
          <t>Material retirado en almacén</t>
        </is>
      </c>
      <c r="G1328" s="5" t="inlineStr">
        <is>
          <t>boquilla, desagüe, cedazo</t>
        </is>
      </c>
      <c r="H1328" s="7" t="inlineStr">
        <is>
          <t>unidad</t>
        </is>
      </c>
      <c r="I1328" s="7" t="inlineStr">
        <is>
          <t>Instalaciones</t>
        </is>
      </c>
      <c r="J1328" s="7" t="inlineStr">
        <is>
          <t>estandar</t>
        </is>
      </c>
      <c r="K1328" s="7" t="inlineStr">
        <is>
          <t>importado</t>
        </is>
      </c>
      <c r="L1328" s="7" t="inlineStr">
        <is>
          <t>Verificado</t>
        </is>
      </c>
      <c r="M1328" s="8" t="n">
        <v>1</v>
      </c>
      <c r="N1328" s="9" t="n">
        <v>285</v>
      </c>
      <c r="O1328" s="9" t="n">
        <v>285</v>
      </c>
      <c r="P1328" s="9" t="n">
        <v>285</v>
      </c>
      <c r="Q1328" s="7" t="inlineStr">
        <is>
          <t>Sí</t>
        </is>
      </c>
      <c r="R1328" s="9">
        <f>IF(N1328="","",IF(Q1328="Sí",ROUND(N1328/1.18,2),N1328))</f>
        <v/>
      </c>
      <c r="S1328" s="7" t="inlineStr">
        <is>
          <t>2026-09-09</t>
        </is>
      </c>
      <c r="T1328" s="5" t="inlineStr">
        <is>
          <t>1 cotización de proveedores</t>
        </is>
      </c>
      <c r="AJ1328" s="4" t="inlineStr">
        <is>
          <t>fregadero</t>
        </is>
      </c>
      <c r="AK1328" s="5" t="inlineStr">
        <is>
          <t>material: plástico</t>
        </is>
      </c>
    </row>
    <row r="1329">
      <c r="A1329" s="7" t="inlineStr">
        <is>
          <t>MAT-32-370</t>
        </is>
      </c>
      <c r="B1329" s="7" t="inlineStr">
        <is>
          <t>Materiales</t>
        </is>
      </c>
      <c r="C1329" s="7" t="inlineStr">
        <is>
          <t>Tubería y conexiones</t>
        </is>
      </c>
      <c r="D1329" s="5" t="inlineStr">
        <is>
          <t>Boquilla de desagüe de metal para lavadero</t>
        </is>
      </c>
      <c r="E1329" s="5" t="inlineStr">
        <is>
          <t>La pieza que va en el hoyo del aparato y recibe el sifón</t>
        </is>
      </c>
      <c r="F1329" s="5" t="inlineStr">
        <is>
          <t>Material retirado en almacén</t>
        </is>
      </c>
      <c r="G1329" s="5" t="inlineStr">
        <is>
          <t>boquilla, desagüe, cedazo</t>
        </is>
      </c>
      <c r="H1329" s="7" t="inlineStr">
        <is>
          <t>unidad</t>
        </is>
      </c>
      <c r="I1329" s="7" t="inlineStr">
        <is>
          <t>Instalaciones</t>
        </is>
      </c>
      <c r="J1329" s="7" t="inlineStr">
        <is>
          <t>estandar</t>
        </is>
      </c>
      <c r="K1329" s="7" t="inlineStr">
        <is>
          <t>importado</t>
        </is>
      </c>
      <c r="L1329" s="7" t="inlineStr">
        <is>
          <t>Verificado</t>
        </is>
      </c>
      <c r="M1329" s="8" t="n">
        <v>1</v>
      </c>
      <c r="N1329" s="9" t="n">
        <v>429</v>
      </c>
      <c r="O1329" s="9" t="n">
        <v>429</v>
      </c>
      <c r="P1329" s="9" t="n">
        <v>429</v>
      </c>
      <c r="Q1329" s="7" t="inlineStr">
        <is>
          <t>Sí</t>
        </is>
      </c>
      <c r="R1329" s="9">
        <f>IF(N1329="","",IF(Q1329="Sí",ROUND(N1329/1.18,2),N1329))</f>
        <v/>
      </c>
      <c r="S1329" s="7" t="inlineStr">
        <is>
          <t>2026-09-09</t>
        </is>
      </c>
      <c r="T1329" s="5" t="inlineStr">
        <is>
          <t>1 cotización de proveedores</t>
        </is>
      </c>
      <c r="AJ1329" s="4" t="inlineStr">
        <is>
          <t>lavadero</t>
        </is>
      </c>
      <c r="AK1329" s="5" t="inlineStr">
        <is>
          <t>material: metal</t>
        </is>
      </c>
    </row>
    <row r="1330">
      <c r="A1330" s="7" t="inlineStr">
        <is>
          <t>MAT-32-371</t>
        </is>
      </c>
      <c r="B1330" s="7" t="inlineStr">
        <is>
          <t>Materiales</t>
        </is>
      </c>
      <c r="C1330" s="7" t="inlineStr">
        <is>
          <t>Tubería y conexiones</t>
        </is>
      </c>
      <c r="D1330" s="5" t="inlineStr">
        <is>
          <t>Boquilla de desagüe de metal para lavamanos</t>
        </is>
      </c>
      <c r="E1330" s="5" t="inlineStr">
        <is>
          <t>La pieza que va en el hoyo del aparato y recibe el sifón</t>
        </is>
      </c>
      <c r="F1330" s="5" t="inlineStr">
        <is>
          <t>Material retirado en almacén</t>
        </is>
      </c>
      <c r="G1330" s="5" t="inlineStr">
        <is>
          <t>boquilla, desagüe, cedazo</t>
        </is>
      </c>
      <c r="H1330" s="7" t="inlineStr">
        <is>
          <t>unidad</t>
        </is>
      </c>
      <c r="I1330" s="7" t="inlineStr">
        <is>
          <t>Instalaciones</t>
        </is>
      </c>
      <c r="J1330" s="7" t="inlineStr">
        <is>
          <t>estandar</t>
        </is>
      </c>
      <c r="K1330" s="7" t="inlineStr">
        <is>
          <t>importado</t>
        </is>
      </c>
      <c r="L1330" s="7" t="inlineStr">
        <is>
          <t>Verificado</t>
        </is>
      </c>
      <c r="M1330" s="8" t="n">
        <v>1</v>
      </c>
      <c r="N1330" s="9" t="n">
        <v>597.5</v>
      </c>
      <c r="O1330" s="9" t="n">
        <v>255</v>
      </c>
      <c r="P1330" s="9" t="n">
        <v>1145</v>
      </c>
      <c r="Q1330" s="7" t="inlineStr">
        <is>
          <t>Sí</t>
        </is>
      </c>
      <c r="R1330" s="9">
        <f>IF(N1330="","",IF(Q1330="Sí",ROUND(N1330/1.18,2),N1330))</f>
        <v/>
      </c>
      <c r="S1330" s="7" t="inlineStr">
        <is>
          <t>2026-09-09</t>
        </is>
      </c>
      <c r="T1330" s="5" t="inlineStr">
        <is>
          <t>6 cotizaciones de proveedores</t>
        </is>
      </c>
      <c r="AJ1330" s="4" t="inlineStr">
        <is>
          <t>lavamanos</t>
        </is>
      </c>
      <c r="AK1330" s="5" t="inlineStr">
        <is>
          <t>material: metal</t>
        </is>
      </c>
    </row>
    <row r="1331">
      <c r="A1331" s="7" t="inlineStr">
        <is>
          <t>MAT-32-372</t>
        </is>
      </c>
      <c r="B1331" s="7" t="inlineStr">
        <is>
          <t>Materiales</t>
        </is>
      </c>
      <c r="C1331" s="7" t="inlineStr">
        <is>
          <t>Tubería y conexiones</t>
        </is>
      </c>
      <c r="D1331" s="5" t="inlineStr">
        <is>
          <t>Manguera para bomba 24"</t>
        </is>
      </c>
      <c r="E1331" s="5" t="inlineStr">
        <is>
          <t>Manguera de conexión del aparato a la llave de paso</t>
        </is>
      </c>
      <c r="F1331" s="5" t="inlineStr">
        <is>
          <t>Material retirado en almacén</t>
        </is>
      </c>
      <c r="G1331" s="5" t="inlineStr">
        <is>
          <t>manguera, flexible, acometida</t>
        </is>
      </c>
      <c r="H1331" s="7" t="inlineStr">
        <is>
          <t>unidad</t>
        </is>
      </c>
      <c r="I1331" s="7" t="inlineStr">
        <is>
          <t>Instalaciones</t>
        </is>
      </c>
      <c r="J1331" s="7" t="inlineStr">
        <is>
          <t>estandar</t>
        </is>
      </c>
      <c r="K1331" s="7" t="inlineStr">
        <is>
          <t>importado</t>
        </is>
      </c>
      <c r="L1331" s="7" t="inlineStr">
        <is>
          <t>Verificado</t>
        </is>
      </c>
      <c r="M1331" s="8" t="n">
        <v>1</v>
      </c>
      <c r="N1331" s="9" t="n">
        <v>970</v>
      </c>
      <c r="O1331" s="9" t="n">
        <v>970</v>
      </c>
      <c r="P1331" s="9" t="n">
        <v>970</v>
      </c>
      <c r="Q1331" s="7" t="inlineStr">
        <is>
          <t>Sí</t>
        </is>
      </c>
      <c r="R1331" s="9">
        <f>IF(N1331="","",IF(Q1331="Sí",ROUND(N1331/1.18,2),N1331))</f>
        <v/>
      </c>
      <c r="S1331" s="7" t="inlineStr">
        <is>
          <t>2026-09-09</t>
        </is>
      </c>
      <c r="T1331" s="5" t="inlineStr">
        <is>
          <t>1 cotización de proveedores</t>
        </is>
      </c>
      <c r="AJ1331" s="4" t="inlineStr">
        <is>
          <t>bomba</t>
        </is>
      </c>
      <c r="AK1331" s="5" t="inlineStr">
        <is>
          <t>medida: 24"</t>
        </is>
      </c>
    </row>
    <row r="1332">
      <c r="A1332" s="7" t="inlineStr">
        <is>
          <t>MAT-32-373</t>
        </is>
      </c>
      <c r="B1332" s="7" t="inlineStr">
        <is>
          <t>Materiales</t>
        </is>
      </c>
      <c r="C1332" s="7" t="inlineStr">
        <is>
          <t>Tubería y conexiones</t>
        </is>
      </c>
      <c r="D1332" s="5" t="inlineStr">
        <is>
          <t>Manguera para bomba 36"</t>
        </is>
      </c>
      <c r="E1332" s="5" t="inlineStr">
        <is>
          <t>Manguera de conexión del aparato a la llave de paso</t>
        </is>
      </c>
      <c r="F1332" s="5" t="inlineStr">
        <is>
          <t>Material retirado en almacén</t>
        </is>
      </c>
      <c r="G1332" s="5" t="inlineStr">
        <is>
          <t>manguera, flexible, acometida</t>
        </is>
      </c>
      <c r="H1332" s="7" t="inlineStr">
        <is>
          <t>unidad</t>
        </is>
      </c>
      <c r="I1332" s="7" t="inlineStr">
        <is>
          <t>Instalaciones</t>
        </is>
      </c>
      <c r="J1332" s="7" t="inlineStr">
        <is>
          <t>estandar</t>
        </is>
      </c>
      <c r="K1332" s="7" t="inlineStr">
        <is>
          <t>importado</t>
        </is>
      </c>
      <c r="L1332" s="7" t="inlineStr">
        <is>
          <t>Verificado</t>
        </is>
      </c>
      <c r="M1332" s="8" t="n">
        <v>1</v>
      </c>
      <c r="N1332" s="9" t="n">
        <v>475</v>
      </c>
      <c r="O1332" s="9" t="n">
        <v>475</v>
      </c>
      <c r="P1332" s="9" t="n">
        <v>475</v>
      </c>
      <c r="Q1332" s="7" t="inlineStr">
        <is>
          <t>Sí</t>
        </is>
      </c>
      <c r="R1332" s="9">
        <f>IF(N1332="","",IF(Q1332="Sí",ROUND(N1332/1.18,2),N1332))</f>
        <v/>
      </c>
      <c r="S1332" s="7" t="inlineStr">
        <is>
          <t>2026-09-09</t>
        </is>
      </c>
      <c r="T1332" s="5" t="inlineStr">
        <is>
          <t>1 cotización de proveedores</t>
        </is>
      </c>
      <c r="AJ1332" s="4" t="inlineStr">
        <is>
          <t>bomba</t>
        </is>
      </c>
      <c r="AK1332" s="5" t="inlineStr">
        <is>
          <t>medida: 36"</t>
        </is>
      </c>
    </row>
    <row r="1333">
      <c r="A1333" s="7" t="inlineStr">
        <is>
          <t>MAT-32-374</t>
        </is>
      </c>
      <c r="B1333" s="7" t="inlineStr">
        <is>
          <t>Materiales</t>
        </is>
      </c>
      <c r="C1333" s="7" t="inlineStr">
        <is>
          <t>Tubería y conexiones</t>
        </is>
      </c>
      <c r="D1333" s="5" t="inlineStr">
        <is>
          <t>Manguera para calentador 24"</t>
        </is>
      </c>
      <c r="E1333" s="5" t="inlineStr">
        <is>
          <t>Manguera de conexión del aparato a la llave de paso</t>
        </is>
      </c>
      <c r="F1333" s="5" t="inlineStr">
        <is>
          <t>Material retirado en almacén</t>
        </is>
      </c>
      <c r="G1333" s="5" t="inlineStr">
        <is>
          <t>manguera, flexible, acometida</t>
        </is>
      </c>
      <c r="H1333" s="7" t="inlineStr">
        <is>
          <t>unidad</t>
        </is>
      </c>
      <c r="I1333" s="7" t="inlineStr">
        <is>
          <t>Instalaciones</t>
        </is>
      </c>
      <c r="J1333" s="7" t="inlineStr">
        <is>
          <t>estandar</t>
        </is>
      </c>
      <c r="K1333" s="7" t="inlineStr">
        <is>
          <t>importado</t>
        </is>
      </c>
      <c r="L1333" s="7" t="inlineStr">
        <is>
          <t>Verificado</t>
        </is>
      </c>
      <c r="M1333" s="8" t="n">
        <v>1</v>
      </c>
      <c r="N1333" s="9" t="n">
        <v>895</v>
      </c>
      <c r="O1333" s="9" t="n">
        <v>895</v>
      </c>
      <c r="P1333" s="9" t="n">
        <v>895</v>
      </c>
      <c r="Q1333" s="7" t="inlineStr">
        <is>
          <t>Sí</t>
        </is>
      </c>
      <c r="R1333" s="9">
        <f>IF(N1333="","",IF(Q1333="Sí",ROUND(N1333/1.18,2),N1333))</f>
        <v/>
      </c>
      <c r="S1333" s="7" t="inlineStr">
        <is>
          <t>2026-09-09</t>
        </is>
      </c>
      <c r="T1333" s="5" t="inlineStr">
        <is>
          <t>1 cotización de proveedores</t>
        </is>
      </c>
      <c r="AJ1333" s="4" t="inlineStr">
        <is>
          <t>calentador</t>
        </is>
      </c>
      <c r="AK1333" s="5" t="inlineStr">
        <is>
          <t>medida: 24"</t>
        </is>
      </c>
    </row>
    <row r="1334">
      <c r="A1334" s="7" t="inlineStr">
        <is>
          <t>MAT-32-375</t>
        </is>
      </c>
      <c r="B1334" s="7" t="inlineStr">
        <is>
          <t>Materiales</t>
        </is>
      </c>
      <c r="C1334" s="7" t="inlineStr">
        <is>
          <t>Tubería y conexiones</t>
        </is>
      </c>
      <c r="D1334" s="5" t="inlineStr">
        <is>
          <t>Manguera para calentador 3/4" x 1 pulgadas</t>
        </is>
      </c>
      <c r="E1334" s="5" t="inlineStr">
        <is>
          <t>Manguera de conexión del aparato a la llave de paso</t>
        </is>
      </c>
      <c r="F1334" s="5" t="inlineStr">
        <is>
          <t>Material retirado en almacén</t>
        </is>
      </c>
      <c r="G1334" s="5" t="inlineStr">
        <is>
          <t>manguera, flexible, acometida</t>
        </is>
      </c>
      <c r="H1334" s="7" t="inlineStr">
        <is>
          <t>unidad</t>
        </is>
      </c>
      <c r="I1334" s="7" t="inlineStr">
        <is>
          <t>Instalaciones</t>
        </is>
      </c>
      <c r="J1334" s="7" t="inlineStr">
        <is>
          <t>estandar</t>
        </is>
      </c>
      <c r="K1334" s="7" t="inlineStr">
        <is>
          <t>importado</t>
        </is>
      </c>
      <c r="L1334" s="7" t="inlineStr">
        <is>
          <t>Verificado</t>
        </is>
      </c>
      <c r="M1334" s="8" t="n">
        <v>1</v>
      </c>
      <c r="N1334" s="9" t="n">
        <v>620</v>
      </c>
      <c r="O1334" s="9" t="n">
        <v>620</v>
      </c>
      <c r="P1334" s="9" t="n">
        <v>620</v>
      </c>
      <c r="Q1334" s="7" t="inlineStr">
        <is>
          <t>Sí</t>
        </is>
      </c>
      <c r="R1334" s="9">
        <f>IF(N1334="","",IF(Q1334="Sí",ROUND(N1334/1.18,2),N1334))</f>
        <v/>
      </c>
      <c r="S1334" s="7" t="inlineStr">
        <is>
          <t>2026-09-09</t>
        </is>
      </c>
      <c r="T1334" s="5" t="inlineStr">
        <is>
          <t>1 cotización de proveedores</t>
        </is>
      </c>
      <c r="AJ1334" s="4" t="inlineStr">
        <is>
          <t>calentador</t>
        </is>
      </c>
      <c r="AK1334" s="5" t="inlineStr">
        <is>
          <t>medida: 3/4" x 1 pulgadas</t>
        </is>
      </c>
    </row>
    <row r="1335">
      <c r="A1335" s="7" t="inlineStr">
        <is>
          <t>MAT-32-376</t>
        </is>
      </c>
      <c r="B1335" s="7" t="inlineStr">
        <is>
          <t>Materiales</t>
        </is>
      </c>
      <c r="C1335" s="7" t="inlineStr">
        <is>
          <t>Tubería y conexiones</t>
        </is>
      </c>
      <c r="D1335" s="5" t="inlineStr">
        <is>
          <t>Manguera para calentador 3/4" x 2 pulgadas</t>
        </is>
      </c>
      <c r="E1335" s="5" t="inlineStr">
        <is>
          <t>Manguera de conexión del aparato a la llave de paso</t>
        </is>
      </c>
      <c r="F1335" s="5" t="inlineStr">
        <is>
          <t>Material retirado en almacén</t>
        </is>
      </c>
      <c r="G1335" s="5" t="inlineStr">
        <is>
          <t>manguera, flexible, acometida</t>
        </is>
      </c>
      <c r="H1335" s="7" t="inlineStr">
        <is>
          <t>unidad</t>
        </is>
      </c>
      <c r="I1335" s="7" t="inlineStr">
        <is>
          <t>Instalaciones</t>
        </is>
      </c>
      <c r="J1335" s="7" t="inlineStr">
        <is>
          <t>estandar</t>
        </is>
      </c>
      <c r="K1335" s="7" t="inlineStr">
        <is>
          <t>importado</t>
        </is>
      </c>
      <c r="L1335" s="7" t="inlineStr">
        <is>
          <t>Verificado</t>
        </is>
      </c>
      <c r="M1335" s="8" t="n">
        <v>1</v>
      </c>
      <c r="N1335" s="9" t="n">
        <v>878</v>
      </c>
      <c r="O1335" s="9" t="n">
        <v>685</v>
      </c>
      <c r="P1335" s="9" t="n">
        <v>1071</v>
      </c>
      <c r="Q1335" s="7" t="inlineStr">
        <is>
          <t>Sí</t>
        </is>
      </c>
      <c r="R1335" s="9">
        <f>IF(N1335="","",IF(Q1335="Sí",ROUND(N1335/1.18,2),N1335))</f>
        <v/>
      </c>
      <c r="S1335" s="7" t="inlineStr">
        <is>
          <t>2026-09-09</t>
        </is>
      </c>
      <c r="T1335" s="5" t="inlineStr">
        <is>
          <t>2 cotizaciones de proveedores</t>
        </is>
      </c>
      <c r="AJ1335" s="4" t="inlineStr">
        <is>
          <t>calentador</t>
        </is>
      </c>
      <c r="AK1335" s="5" t="inlineStr">
        <is>
          <t>medida: 3/4" x 2 pulgadas</t>
        </is>
      </c>
    </row>
    <row r="1336">
      <c r="A1336" s="7" t="inlineStr">
        <is>
          <t>MAT-32-377</t>
        </is>
      </c>
      <c r="B1336" s="7" t="inlineStr">
        <is>
          <t>Materiales</t>
        </is>
      </c>
      <c r="C1336" s="7" t="inlineStr">
        <is>
          <t>Tubería y conexiones</t>
        </is>
      </c>
      <c r="D1336" s="5" t="inlineStr">
        <is>
          <t>Manguera para calentador 60"</t>
        </is>
      </c>
      <c r="E1336" s="5" t="inlineStr">
        <is>
          <t>Manguera de conexión del aparato a la llave de paso</t>
        </is>
      </c>
      <c r="F1336" s="5" t="inlineStr">
        <is>
          <t>Material retirado en almacén</t>
        </is>
      </c>
      <c r="G1336" s="5" t="inlineStr">
        <is>
          <t>manguera, flexible, acometida</t>
        </is>
      </c>
      <c r="H1336" s="7" t="inlineStr">
        <is>
          <t>unidad</t>
        </is>
      </c>
      <c r="I1336" s="7" t="inlineStr">
        <is>
          <t>Instalaciones</t>
        </is>
      </c>
      <c r="J1336" s="7" t="inlineStr">
        <is>
          <t>estandar</t>
        </is>
      </c>
      <c r="K1336" s="7" t="inlineStr">
        <is>
          <t>importado</t>
        </is>
      </c>
      <c r="L1336" s="7" t="inlineStr">
        <is>
          <t>Verificado</t>
        </is>
      </c>
      <c r="M1336" s="8" t="n">
        <v>1</v>
      </c>
      <c r="N1336" s="9" t="n">
        <v>1094</v>
      </c>
      <c r="O1336" s="9" t="n">
        <v>1094</v>
      </c>
      <c r="P1336" s="9" t="n">
        <v>1094</v>
      </c>
      <c r="Q1336" s="7" t="inlineStr">
        <is>
          <t>Sí</t>
        </is>
      </c>
      <c r="R1336" s="9">
        <f>IF(N1336="","",IF(Q1336="Sí",ROUND(N1336/1.18,2),N1336))</f>
        <v/>
      </c>
      <c r="S1336" s="7" t="inlineStr">
        <is>
          <t>2026-09-09</t>
        </is>
      </c>
      <c r="T1336" s="5" t="inlineStr">
        <is>
          <t>1 cotización de proveedores</t>
        </is>
      </c>
      <c r="AJ1336" s="4" t="inlineStr">
        <is>
          <t>calentador</t>
        </is>
      </c>
      <c r="AK1336" s="5" t="inlineStr">
        <is>
          <t>medida: 60"</t>
        </is>
      </c>
    </row>
    <row r="1337">
      <c r="A1337" s="7" t="inlineStr">
        <is>
          <t>MAT-32-378</t>
        </is>
      </c>
      <c r="B1337" s="7" t="inlineStr">
        <is>
          <t>Materiales</t>
        </is>
      </c>
      <c r="C1337" s="7" t="inlineStr">
        <is>
          <t>Tubería y conexiones</t>
        </is>
      </c>
      <c r="D1337" s="5" t="inlineStr">
        <is>
          <t>Manguera para gas 12"</t>
        </is>
      </c>
      <c r="E1337" s="5" t="inlineStr">
        <is>
          <t>Manguera de conexión del aparato a la llave de paso</t>
        </is>
      </c>
      <c r="F1337" s="5" t="inlineStr">
        <is>
          <t>Material retirado en almacén</t>
        </is>
      </c>
      <c r="G1337" s="5" t="inlineStr">
        <is>
          <t>manguera, flexible, acometida</t>
        </is>
      </c>
      <c r="H1337" s="7" t="inlineStr">
        <is>
          <t>unidad</t>
        </is>
      </c>
      <c r="I1337" s="7" t="inlineStr">
        <is>
          <t>Instalaciones</t>
        </is>
      </c>
      <c r="J1337" s="7" t="inlineStr">
        <is>
          <t>estandar</t>
        </is>
      </c>
      <c r="K1337" s="7" t="inlineStr">
        <is>
          <t>importado</t>
        </is>
      </c>
      <c r="L1337" s="7" t="inlineStr">
        <is>
          <t>Verificado</t>
        </is>
      </c>
      <c r="M1337" s="8" t="n">
        <v>1</v>
      </c>
      <c r="N1337" s="9" t="n">
        <v>50</v>
      </c>
      <c r="O1337" s="9" t="n">
        <v>50</v>
      </c>
      <c r="P1337" s="9" t="n">
        <v>50</v>
      </c>
      <c r="Q1337" s="7" t="inlineStr">
        <is>
          <t>Sí</t>
        </is>
      </c>
      <c r="R1337" s="9">
        <f>IF(N1337="","",IF(Q1337="Sí",ROUND(N1337/1.18,2),N1337))</f>
        <v/>
      </c>
      <c r="S1337" s="7" t="inlineStr">
        <is>
          <t>2026-09-09</t>
        </is>
      </c>
      <c r="T1337" s="5" t="inlineStr">
        <is>
          <t>1 cotización de proveedores</t>
        </is>
      </c>
      <c r="AJ1337" s="4" t="inlineStr">
        <is>
          <t>gas</t>
        </is>
      </c>
      <c r="AK1337" s="5" t="inlineStr">
        <is>
          <t>medida: 12"</t>
        </is>
      </c>
    </row>
    <row r="1338">
      <c r="A1338" s="7" t="inlineStr">
        <is>
          <t>MAT-32-379</t>
        </is>
      </c>
      <c r="B1338" s="7" t="inlineStr">
        <is>
          <t>Materiales</t>
        </is>
      </c>
      <c r="C1338" s="7" t="inlineStr">
        <is>
          <t>Tubería y conexiones</t>
        </is>
      </c>
      <c r="D1338" s="5" t="inlineStr">
        <is>
          <t>Manguera para gas 18"</t>
        </is>
      </c>
      <c r="E1338" s="5" t="inlineStr">
        <is>
          <t>Manguera de conexión del aparato a la llave de paso</t>
        </is>
      </c>
      <c r="F1338" s="5" t="inlineStr">
        <is>
          <t>Material retirado en almacén</t>
        </is>
      </c>
      <c r="G1338" s="5" t="inlineStr">
        <is>
          <t>manguera, flexible, acometida</t>
        </is>
      </c>
      <c r="H1338" s="7" t="inlineStr">
        <is>
          <t>unidad</t>
        </is>
      </c>
      <c r="I1338" s="7" t="inlineStr">
        <is>
          <t>Instalaciones</t>
        </is>
      </c>
      <c r="J1338" s="7" t="inlineStr">
        <is>
          <t>estandar</t>
        </is>
      </c>
      <c r="K1338" s="7" t="inlineStr">
        <is>
          <t>importado</t>
        </is>
      </c>
      <c r="L1338" s="7" t="inlineStr">
        <is>
          <t>Verificado</t>
        </is>
      </c>
      <c r="M1338" s="8" t="n">
        <v>1</v>
      </c>
      <c r="N1338" s="9" t="n">
        <v>65</v>
      </c>
      <c r="O1338" s="9" t="n">
        <v>65</v>
      </c>
      <c r="P1338" s="9" t="n">
        <v>65</v>
      </c>
      <c r="Q1338" s="7" t="inlineStr">
        <is>
          <t>Sí</t>
        </is>
      </c>
      <c r="R1338" s="9">
        <f>IF(N1338="","",IF(Q1338="Sí",ROUND(N1338/1.18,2),N1338))</f>
        <v/>
      </c>
      <c r="S1338" s="7" t="inlineStr">
        <is>
          <t>2026-09-09</t>
        </is>
      </c>
      <c r="T1338" s="5" t="inlineStr">
        <is>
          <t>1 cotización de proveedores</t>
        </is>
      </c>
      <c r="AJ1338" s="4" t="inlineStr">
        <is>
          <t>gas</t>
        </is>
      </c>
      <c r="AK1338" s="5" t="inlineStr">
        <is>
          <t>medida: 18"</t>
        </is>
      </c>
    </row>
    <row r="1339">
      <c r="A1339" s="7" t="inlineStr">
        <is>
          <t>MAT-32-380</t>
        </is>
      </c>
      <c r="B1339" s="7" t="inlineStr">
        <is>
          <t>Materiales</t>
        </is>
      </c>
      <c r="C1339" s="7" t="inlineStr">
        <is>
          <t>Tubería y conexiones</t>
        </is>
      </c>
      <c r="D1339" s="5" t="inlineStr">
        <is>
          <t>Manguera para inodoro 16"</t>
        </is>
      </c>
      <c r="E1339" s="5" t="inlineStr">
        <is>
          <t>Manguera de conexión del aparato a la llave de paso</t>
        </is>
      </c>
      <c r="F1339" s="5" t="inlineStr">
        <is>
          <t>Material retirado en almacén</t>
        </is>
      </c>
      <c r="G1339" s="5" t="inlineStr">
        <is>
          <t>manguera, flexible, acometida</t>
        </is>
      </c>
      <c r="H1339" s="7" t="inlineStr">
        <is>
          <t>unidad</t>
        </is>
      </c>
      <c r="I1339" s="7" t="inlineStr">
        <is>
          <t>Instalaciones</t>
        </is>
      </c>
      <c r="J1339" s="7" t="inlineStr">
        <is>
          <t>estandar</t>
        </is>
      </c>
      <c r="K1339" s="7" t="inlineStr">
        <is>
          <t>importado</t>
        </is>
      </c>
      <c r="L1339" s="7" t="inlineStr">
        <is>
          <t>Verificado</t>
        </is>
      </c>
      <c r="M1339" s="8" t="n">
        <v>1</v>
      </c>
      <c r="N1339" s="9" t="n">
        <v>250</v>
      </c>
      <c r="O1339" s="9" t="n">
        <v>250</v>
      </c>
      <c r="P1339" s="9" t="n">
        <v>250</v>
      </c>
      <c r="Q1339" s="7" t="inlineStr">
        <is>
          <t>Sí</t>
        </is>
      </c>
      <c r="R1339" s="9">
        <f>IF(N1339="","",IF(Q1339="Sí",ROUND(N1339/1.18,2),N1339))</f>
        <v/>
      </c>
      <c r="S1339" s="7" t="inlineStr">
        <is>
          <t>2026-09-09</t>
        </is>
      </c>
      <c r="T1339" s="5" t="inlineStr">
        <is>
          <t>1 cotización de proveedores</t>
        </is>
      </c>
      <c r="AJ1339" s="4" t="inlineStr">
        <is>
          <t>inodoro</t>
        </is>
      </c>
      <c r="AK1339" s="5" t="inlineStr">
        <is>
          <t>medida: 16"</t>
        </is>
      </c>
    </row>
    <row r="1340">
      <c r="A1340" s="7" t="inlineStr">
        <is>
          <t>MAT-32-381</t>
        </is>
      </c>
      <c r="B1340" s="7" t="inlineStr">
        <is>
          <t>Materiales</t>
        </is>
      </c>
      <c r="C1340" s="7" t="inlineStr">
        <is>
          <t>Tubería y conexiones</t>
        </is>
      </c>
      <c r="D1340" s="5" t="inlineStr">
        <is>
          <t>Manguera para jardín 1/2"</t>
        </is>
      </c>
      <c r="E1340" s="5" t="inlineStr">
        <is>
          <t>Manguera de conexión del aparato a la llave de paso</t>
        </is>
      </c>
      <c r="F1340" s="5" t="inlineStr">
        <is>
          <t>Material retirado en almacén</t>
        </is>
      </c>
      <c r="G1340" s="5" t="inlineStr">
        <is>
          <t>manguera, flexible, acometida</t>
        </is>
      </c>
      <c r="H1340" s="7" t="inlineStr">
        <is>
          <t>unidad</t>
        </is>
      </c>
      <c r="I1340" s="7" t="inlineStr">
        <is>
          <t>Instalaciones</t>
        </is>
      </c>
      <c r="J1340" s="7" t="inlineStr">
        <is>
          <t>estandar</t>
        </is>
      </c>
      <c r="K1340" s="7" t="inlineStr">
        <is>
          <t>importado</t>
        </is>
      </c>
      <c r="L1340" s="7" t="inlineStr">
        <is>
          <t>Verificado</t>
        </is>
      </c>
      <c r="M1340" s="8" t="n">
        <v>1</v>
      </c>
      <c r="N1340" s="9" t="n">
        <v>1288</v>
      </c>
      <c r="O1340" s="9" t="n">
        <v>535</v>
      </c>
      <c r="P1340" s="9" t="n">
        <v>1940</v>
      </c>
      <c r="Q1340" s="7" t="inlineStr">
        <is>
          <t>Sí</t>
        </is>
      </c>
      <c r="R1340" s="9">
        <f>IF(N1340="","",IF(Q1340="Sí",ROUND(N1340/1.18,2),N1340))</f>
        <v/>
      </c>
      <c r="S1340" s="7" t="inlineStr">
        <is>
          <t>2026-09-09</t>
        </is>
      </c>
      <c r="T1340" s="5" t="inlineStr">
        <is>
          <t>4 cotizaciones de proveedores</t>
        </is>
      </c>
      <c r="AJ1340" s="4" t="inlineStr">
        <is>
          <t>jardín</t>
        </is>
      </c>
      <c r="AK1340" s="5" t="inlineStr">
        <is>
          <t>medida: 1/2"</t>
        </is>
      </c>
    </row>
    <row r="1341">
      <c r="A1341" s="7" t="inlineStr">
        <is>
          <t>MAT-32-382</t>
        </is>
      </c>
      <c r="B1341" s="7" t="inlineStr">
        <is>
          <t>Materiales</t>
        </is>
      </c>
      <c r="C1341" s="7" t="inlineStr">
        <is>
          <t>Tubería y conexiones</t>
        </is>
      </c>
      <c r="D1341" s="5" t="inlineStr">
        <is>
          <t>Manguera para jardín 1/2" x 100 pies</t>
        </is>
      </c>
      <c r="E1341" s="5" t="inlineStr">
        <is>
          <t>Manguera de conexión del aparato a la llave de paso</t>
        </is>
      </c>
      <c r="F1341" s="5" t="inlineStr">
        <is>
          <t>Material retirado en almacén</t>
        </is>
      </c>
      <c r="G1341" s="5" t="inlineStr">
        <is>
          <t>manguera, flexible, acometida</t>
        </is>
      </c>
      <c r="H1341" s="7" t="inlineStr">
        <is>
          <t>unidad</t>
        </is>
      </c>
      <c r="I1341" s="7" t="inlineStr">
        <is>
          <t>Instalaciones</t>
        </is>
      </c>
      <c r="J1341" s="7" t="inlineStr">
        <is>
          <t>estandar</t>
        </is>
      </c>
      <c r="K1341" s="7" t="inlineStr">
        <is>
          <t>importado</t>
        </is>
      </c>
      <c r="L1341" s="7" t="inlineStr">
        <is>
          <t>Verificado</t>
        </is>
      </c>
      <c r="M1341" s="8" t="n">
        <v>1</v>
      </c>
      <c r="N1341" s="9" t="n">
        <v>1475</v>
      </c>
      <c r="O1341" s="9" t="n">
        <v>1475</v>
      </c>
      <c r="P1341" s="9" t="n">
        <v>1475</v>
      </c>
      <c r="Q1341" s="7" t="inlineStr">
        <is>
          <t>Sí</t>
        </is>
      </c>
      <c r="R1341" s="9">
        <f>IF(N1341="","",IF(Q1341="Sí",ROUND(N1341/1.18,2),N1341))</f>
        <v/>
      </c>
      <c r="S1341" s="7" t="inlineStr">
        <is>
          <t>2026-09-09</t>
        </is>
      </c>
      <c r="T1341" s="5" t="inlineStr">
        <is>
          <t>1 cotización de proveedores</t>
        </is>
      </c>
      <c r="AJ1341" s="4" t="inlineStr">
        <is>
          <t>jardín</t>
        </is>
      </c>
      <c r="AK1341" s="5" t="inlineStr">
        <is>
          <t>medida: 1/2" x 100 pies</t>
        </is>
      </c>
    </row>
    <row r="1342">
      <c r="A1342" s="7" t="inlineStr">
        <is>
          <t>MAT-32-383</t>
        </is>
      </c>
      <c r="B1342" s="7" t="inlineStr">
        <is>
          <t>Materiales</t>
        </is>
      </c>
      <c r="C1342" s="7" t="inlineStr">
        <is>
          <t>Tubería y conexiones</t>
        </is>
      </c>
      <c r="D1342" s="5" t="inlineStr">
        <is>
          <t>Manguera para jardín 1/2" x 25 pies</t>
        </is>
      </c>
      <c r="E1342" s="5" t="inlineStr">
        <is>
          <t>Manguera de conexión del aparato a la llave de paso</t>
        </is>
      </c>
      <c r="F1342" s="5" t="inlineStr">
        <is>
          <t>Material retirado en almacén</t>
        </is>
      </c>
      <c r="G1342" s="5" t="inlineStr">
        <is>
          <t>manguera, flexible, acometida</t>
        </is>
      </c>
      <c r="H1342" s="7" t="inlineStr">
        <is>
          <t>unidad</t>
        </is>
      </c>
      <c r="I1342" s="7" t="inlineStr">
        <is>
          <t>Instalaciones</t>
        </is>
      </c>
      <c r="J1342" s="7" t="inlineStr">
        <is>
          <t>estandar</t>
        </is>
      </c>
      <c r="K1342" s="7" t="inlineStr">
        <is>
          <t>importado</t>
        </is>
      </c>
      <c r="L1342" s="7" t="inlineStr">
        <is>
          <t>Verificado</t>
        </is>
      </c>
      <c r="M1342" s="8" t="n">
        <v>1</v>
      </c>
      <c r="N1342" s="9" t="n">
        <v>544</v>
      </c>
      <c r="O1342" s="9" t="n">
        <v>544</v>
      </c>
      <c r="P1342" s="9" t="n">
        <v>544</v>
      </c>
      <c r="Q1342" s="7" t="inlineStr">
        <is>
          <t>Sí</t>
        </is>
      </c>
      <c r="R1342" s="9">
        <f>IF(N1342="","",IF(Q1342="Sí",ROUND(N1342/1.18,2),N1342))</f>
        <v/>
      </c>
      <c r="S1342" s="7" t="inlineStr">
        <is>
          <t>2026-09-09</t>
        </is>
      </c>
      <c r="T1342" s="5" t="inlineStr">
        <is>
          <t>1 cotización de proveedores</t>
        </is>
      </c>
      <c r="AJ1342" s="4" t="inlineStr">
        <is>
          <t>jardín</t>
        </is>
      </c>
      <c r="AK1342" s="5" t="inlineStr">
        <is>
          <t>medida: 1/2" x 25 pies</t>
        </is>
      </c>
    </row>
    <row r="1343">
      <c r="A1343" s="7" t="inlineStr">
        <is>
          <t>MAT-32-384</t>
        </is>
      </c>
      <c r="B1343" s="7" t="inlineStr">
        <is>
          <t>Materiales</t>
        </is>
      </c>
      <c r="C1343" s="7" t="inlineStr">
        <is>
          <t>Tubería y conexiones</t>
        </is>
      </c>
      <c r="D1343" s="5" t="inlineStr">
        <is>
          <t>Manguera para jardín 1/2" x 50 pies</t>
        </is>
      </c>
      <c r="E1343" s="5" t="inlineStr">
        <is>
          <t>Manguera de conexión del aparato a la llave de paso</t>
        </is>
      </c>
      <c r="F1343" s="5" t="inlineStr">
        <is>
          <t>Material retirado en almacén</t>
        </is>
      </c>
      <c r="G1343" s="5" t="inlineStr">
        <is>
          <t>manguera, flexible, acometida</t>
        </is>
      </c>
      <c r="H1343" s="7" t="inlineStr">
        <is>
          <t>unidad</t>
        </is>
      </c>
      <c r="I1343" s="7" t="inlineStr">
        <is>
          <t>Instalaciones</t>
        </is>
      </c>
      <c r="J1343" s="7" t="inlineStr">
        <is>
          <t>estandar</t>
        </is>
      </c>
      <c r="K1343" s="7" t="inlineStr">
        <is>
          <t>importado</t>
        </is>
      </c>
      <c r="L1343" s="7" t="inlineStr">
        <is>
          <t>Verificado</t>
        </is>
      </c>
      <c r="M1343" s="8" t="n">
        <v>1</v>
      </c>
      <c r="N1343" s="9" t="n">
        <v>1042</v>
      </c>
      <c r="O1343" s="9" t="n">
        <v>1042</v>
      </c>
      <c r="P1343" s="9" t="n">
        <v>1042</v>
      </c>
      <c r="Q1343" s="7" t="inlineStr">
        <is>
          <t>Sí</t>
        </is>
      </c>
      <c r="R1343" s="9">
        <f>IF(N1343="","",IF(Q1343="Sí",ROUND(N1343/1.18,2),N1343))</f>
        <v/>
      </c>
      <c r="S1343" s="7" t="inlineStr">
        <is>
          <t>2026-09-09</t>
        </is>
      </c>
      <c r="T1343" s="5" t="inlineStr">
        <is>
          <t>1 cotización de proveedores</t>
        </is>
      </c>
      <c r="AJ1343" s="4" t="inlineStr">
        <is>
          <t>jardín</t>
        </is>
      </c>
      <c r="AK1343" s="5" t="inlineStr">
        <is>
          <t>medida: 1/2" x 50 pies</t>
        </is>
      </c>
    </row>
    <row r="1344">
      <c r="A1344" s="7" t="inlineStr">
        <is>
          <t>MAT-32-385</t>
        </is>
      </c>
      <c r="B1344" s="7" t="inlineStr">
        <is>
          <t>Materiales</t>
        </is>
      </c>
      <c r="C1344" s="7" t="inlineStr">
        <is>
          <t>Tubería y conexiones</t>
        </is>
      </c>
      <c r="D1344" s="5" t="inlineStr">
        <is>
          <t>Manguera para jardín 5/8"</t>
        </is>
      </c>
      <c r="E1344" s="5" t="inlineStr">
        <is>
          <t>Manguera de conexión del aparato a la llave de paso</t>
        </is>
      </c>
      <c r="F1344" s="5" t="inlineStr">
        <is>
          <t>Material retirado en almacén</t>
        </is>
      </c>
      <c r="G1344" s="5" t="inlineStr">
        <is>
          <t>manguera, flexible, acometida</t>
        </is>
      </c>
      <c r="H1344" s="7" t="inlineStr">
        <is>
          <t>unidad</t>
        </is>
      </c>
      <c r="I1344" s="7" t="inlineStr">
        <is>
          <t>Instalaciones</t>
        </is>
      </c>
      <c r="J1344" s="7" t="inlineStr">
        <is>
          <t>estandar</t>
        </is>
      </c>
      <c r="K1344" s="7" t="inlineStr">
        <is>
          <t>importado</t>
        </is>
      </c>
      <c r="L1344" s="7" t="inlineStr">
        <is>
          <t>Verificado</t>
        </is>
      </c>
      <c r="M1344" s="8" t="n">
        <v>1</v>
      </c>
      <c r="N1344" s="9" t="n">
        <v>2397</v>
      </c>
      <c r="O1344" s="9" t="n">
        <v>2054</v>
      </c>
      <c r="P1344" s="9" t="n">
        <v>2741</v>
      </c>
      <c r="Q1344" s="7" t="inlineStr">
        <is>
          <t>Sí</t>
        </is>
      </c>
      <c r="R1344" s="9">
        <f>IF(N1344="","",IF(Q1344="Sí",ROUND(N1344/1.18,2),N1344))</f>
        <v/>
      </c>
      <c r="S1344" s="7" t="inlineStr">
        <is>
          <t>2026-09-09</t>
        </is>
      </c>
      <c r="T1344" s="5" t="inlineStr">
        <is>
          <t>3 cotizaciones de proveedores</t>
        </is>
      </c>
      <c r="AJ1344" s="4" t="inlineStr">
        <is>
          <t>jardín</t>
        </is>
      </c>
      <c r="AK1344" s="5" t="inlineStr">
        <is>
          <t>medida: 5/8"</t>
        </is>
      </c>
    </row>
    <row r="1345">
      <c r="A1345" s="7" t="inlineStr">
        <is>
          <t>MAT-32-386</t>
        </is>
      </c>
      <c r="B1345" s="7" t="inlineStr">
        <is>
          <t>Materiales</t>
        </is>
      </c>
      <c r="C1345" s="7" t="inlineStr">
        <is>
          <t>Tubería y conexiones</t>
        </is>
      </c>
      <c r="D1345" s="5" t="inlineStr">
        <is>
          <t>Manguera para jardín 5/8" x 75 pies</t>
        </is>
      </c>
      <c r="E1345" s="5" t="inlineStr">
        <is>
          <t>Manguera de conexión del aparato a la llave de paso</t>
        </is>
      </c>
      <c r="F1345" s="5" t="inlineStr">
        <is>
          <t>Material retirado en almacén</t>
        </is>
      </c>
      <c r="G1345" s="5" t="inlineStr">
        <is>
          <t>manguera, flexible, acometida</t>
        </is>
      </c>
      <c r="H1345" s="7" t="inlineStr">
        <is>
          <t>unidad</t>
        </is>
      </c>
      <c r="I1345" s="7" t="inlineStr">
        <is>
          <t>Instalaciones</t>
        </is>
      </c>
      <c r="J1345" s="7" t="inlineStr">
        <is>
          <t>estandar</t>
        </is>
      </c>
      <c r="K1345" s="7" t="inlineStr">
        <is>
          <t>importado</t>
        </is>
      </c>
      <c r="L1345" s="7" t="inlineStr">
        <is>
          <t>Verificado</t>
        </is>
      </c>
      <c r="M1345" s="8" t="n">
        <v>1</v>
      </c>
      <c r="N1345" s="9" t="n">
        <v>1365</v>
      </c>
      <c r="O1345" s="9" t="n">
        <v>1365</v>
      </c>
      <c r="P1345" s="9" t="n">
        <v>1365</v>
      </c>
      <c r="Q1345" s="7" t="inlineStr">
        <is>
          <t>Sí</t>
        </is>
      </c>
      <c r="R1345" s="9">
        <f>IF(N1345="","",IF(Q1345="Sí",ROUND(N1345/1.18,2),N1345))</f>
        <v/>
      </c>
      <c r="S1345" s="7" t="inlineStr">
        <is>
          <t>2026-09-09</t>
        </is>
      </c>
      <c r="T1345" s="5" t="inlineStr">
        <is>
          <t>1 cotización de proveedores</t>
        </is>
      </c>
      <c r="AJ1345" s="4" t="inlineStr">
        <is>
          <t>jardín</t>
        </is>
      </c>
      <c r="AK1345" s="5" t="inlineStr">
        <is>
          <t>medida: 5/8" x 75 pies</t>
        </is>
      </c>
    </row>
    <row r="1346">
      <c r="A1346" s="7" t="inlineStr">
        <is>
          <t>MAT-32-387</t>
        </is>
      </c>
      <c r="B1346" s="7" t="inlineStr">
        <is>
          <t>Materiales</t>
        </is>
      </c>
      <c r="C1346" s="7" t="inlineStr">
        <is>
          <t>Tubería y conexiones</t>
        </is>
      </c>
      <c r="D1346" s="5" t="inlineStr">
        <is>
          <t>Manguera para lavadora 48"</t>
        </is>
      </c>
      <c r="E1346" s="5" t="inlineStr">
        <is>
          <t>Manguera de conexión del aparato a la llave de paso</t>
        </is>
      </c>
      <c r="F1346" s="5" t="inlineStr">
        <is>
          <t>Material retirado en almacén</t>
        </is>
      </c>
      <c r="G1346" s="5" t="inlineStr">
        <is>
          <t>manguera, flexible, acometida</t>
        </is>
      </c>
      <c r="H1346" s="7" t="inlineStr">
        <is>
          <t>unidad</t>
        </is>
      </c>
      <c r="I1346" s="7" t="inlineStr">
        <is>
          <t>Instalaciones</t>
        </is>
      </c>
      <c r="J1346" s="7" t="inlineStr">
        <is>
          <t>estandar</t>
        </is>
      </c>
      <c r="K1346" s="7" t="inlineStr">
        <is>
          <t>importado</t>
        </is>
      </c>
      <c r="L1346" s="7" t="inlineStr">
        <is>
          <t>Verificado</t>
        </is>
      </c>
      <c r="M1346" s="8" t="n">
        <v>1</v>
      </c>
      <c r="N1346" s="9" t="n">
        <v>556</v>
      </c>
      <c r="O1346" s="9" t="n">
        <v>556</v>
      </c>
      <c r="P1346" s="9" t="n">
        <v>556</v>
      </c>
      <c r="Q1346" s="7" t="inlineStr">
        <is>
          <t>Sí</t>
        </is>
      </c>
      <c r="R1346" s="9">
        <f>IF(N1346="","",IF(Q1346="Sí",ROUND(N1346/1.18,2),N1346))</f>
        <v/>
      </c>
      <c r="S1346" s="7" t="inlineStr">
        <is>
          <t>2026-09-09</t>
        </is>
      </c>
      <c r="T1346" s="5" t="inlineStr">
        <is>
          <t>1 cotización de proveedores</t>
        </is>
      </c>
      <c r="AJ1346" s="4" t="inlineStr">
        <is>
          <t>lavadora</t>
        </is>
      </c>
      <c r="AK1346" s="5" t="inlineStr">
        <is>
          <t>medida: 48"</t>
        </is>
      </c>
    </row>
    <row r="1347">
      <c r="A1347" s="7" t="inlineStr">
        <is>
          <t>MAT-32-388</t>
        </is>
      </c>
      <c r="B1347" s="7" t="inlineStr">
        <is>
          <t>Materiales</t>
        </is>
      </c>
      <c r="C1347" s="7" t="inlineStr">
        <is>
          <t>Tubería y conexiones</t>
        </is>
      </c>
      <c r="D1347" s="5" t="inlineStr">
        <is>
          <t>Manguera para lavadora 60"</t>
        </is>
      </c>
      <c r="E1347" s="5" t="inlineStr">
        <is>
          <t>Manguera de conexión del aparato a la llave de paso</t>
        </is>
      </c>
      <c r="F1347" s="5" t="inlineStr">
        <is>
          <t>Material retirado en almacén</t>
        </is>
      </c>
      <c r="G1347" s="5" t="inlineStr">
        <is>
          <t>manguera, flexible, acometida</t>
        </is>
      </c>
      <c r="H1347" s="7" t="inlineStr">
        <is>
          <t>unidad</t>
        </is>
      </c>
      <c r="I1347" s="7" t="inlineStr">
        <is>
          <t>Instalaciones</t>
        </is>
      </c>
      <c r="J1347" s="7" t="inlineStr">
        <is>
          <t>estandar</t>
        </is>
      </c>
      <c r="K1347" s="7" t="inlineStr">
        <is>
          <t>importado</t>
        </is>
      </c>
      <c r="L1347" s="7" t="inlineStr">
        <is>
          <t>Verificado</t>
        </is>
      </c>
      <c r="M1347" s="8" t="n">
        <v>1</v>
      </c>
      <c r="N1347" s="9" t="n">
        <v>410</v>
      </c>
      <c r="O1347" s="9" t="n">
        <v>410</v>
      </c>
      <c r="P1347" s="9" t="n">
        <v>410</v>
      </c>
      <c r="Q1347" s="7" t="inlineStr">
        <is>
          <t>Sí</t>
        </is>
      </c>
      <c r="R1347" s="9">
        <f>IF(N1347="","",IF(Q1347="Sí",ROUND(N1347/1.18,2),N1347))</f>
        <v/>
      </c>
      <c r="S1347" s="7" t="inlineStr">
        <is>
          <t>2026-09-09</t>
        </is>
      </c>
      <c r="T1347" s="5" t="inlineStr">
        <is>
          <t>1 cotización de proveedores</t>
        </is>
      </c>
      <c r="AJ1347" s="4" t="inlineStr">
        <is>
          <t>lavadora</t>
        </is>
      </c>
      <c r="AK1347" s="5" t="inlineStr">
        <is>
          <t>medida: 60"</t>
        </is>
      </c>
    </row>
    <row r="1348">
      <c r="A1348" s="7" t="inlineStr">
        <is>
          <t>MAT-32-389</t>
        </is>
      </c>
      <c r="B1348" s="7" t="inlineStr">
        <is>
          <t>Materiales</t>
        </is>
      </c>
      <c r="C1348" s="7" t="inlineStr">
        <is>
          <t>Tubería y conexiones</t>
        </is>
      </c>
      <c r="D1348" s="5" t="inlineStr">
        <is>
          <t>Manguera para lavadora 72"</t>
        </is>
      </c>
      <c r="E1348" s="5" t="inlineStr">
        <is>
          <t>Manguera de conexión del aparato a la llave de paso</t>
        </is>
      </c>
      <c r="F1348" s="5" t="inlineStr">
        <is>
          <t>Material retirado en almacén</t>
        </is>
      </c>
      <c r="G1348" s="5" t="inlineStr">
        <is>
          <t>manguera, flexible, acometida</t>
        </is>
      </c>
      <c r="H1348" s="7" t="inlineStr">
        <is>
          <t>unidad</t>
        </is>
      </c>
      <c r="I1348" s="7" t="inlineStr">
        <is>
          <t>Instalaciones</t>
        </is>
      </c>
      <c r="J1348" s="7" t="inlineStr">
        <is>
          <t>estandar</t>
        </is>
      </c>
      <c r="K1348" s="7" t="inlineStr">
        <is>
          <t>importado</t>
        </is>
      </c>
      <c r="L1348" s="7" t="inlineStr">
        <is>
          <t>Verificado</t>
        </is>
      </c>
      <c r="M1348" s="8" t="n">
        <v>1</v>
      </c>
      <c r="N1348" s="9" t="n">
        <v>375</v>
      </c>
      <c r="O1348" s="9" t="n">
        <v>375</v>
      </c>
      <c r="P1348" s="9" t="n">
        <v>375</v>
      </c>
      <c r="Q1348" s="7" t="inlineStr">
        <is>
          <t>Sí</t>
        </is>
      </c>
      <c r="R1348" s="9">
        <f>IF(N1348="","",IF(Q1348="Sí",ROUND(N1348/1.18,2),N1348))</f>
        <v/>
      </c>
      <c r="S1348" s="7" t="inlineStr">
        <is>
          <t>2026-09-09</t>
        </is>
      </c>
      <c r="T1348" s="5" t="inlineStr">
        <is>
          <t>1 cotización de proveedores</t>
        </is>
      </c>
      <c r="AJ1348" s="4" t="inlineStr">
        <is>
          <t>lavadora</t>
        </is>
      </c>
      <c r="AK1348" s="5" t="inlineStr">
        <is>
          <t>medida: 72"</t>
        </is>
      </c>
    </row>
    <row r="1349">
      <c r="A1349" s="7" t="inlineStr">
        <is>
          <t>MAT-32-390</t>
        </is>
      </c>
      <c r="B1349" s="7" t="inlineStr">
        <is>
          <t>Materiales</t>
        </is>
      </c>
      <c r="C1349" s="7" t="inlineStr">
        <is>
          <t>Tubería y conexiones</t>
        </is>
      </c>
      <c r="D1349" s="5" t="inlineStr">
        <is>
          <t>Manguera para lavamanos 1/2"</t>
        </is>
      </c>
      <c r="E1349" s="5" t="inlineStr">
        <is>
          <t>Manguera de conexión del aparato a la llave de paso</t>
        </is>
      </c>
      <c r="F1349" s="5" t="inlineStr">
        <is>
          <t>Material retirado en almacén</t>
        </is>
      </c>
      <c r="G1349" s="5" t="inlineStr">
        <is>
          <t>manguera, flexible, acometida</t>
        </is>
      </c>
      <c r="H1349" s="7" t="inlineStr">
        <is>
          <t>unidad</t>
        </is>
      </c>
      <c r="I1349" s="7" t="inlineStr">
        <is>
          <t>Instalaciones</t>
        </is>
      </c>
      <c r="J1349" s="7" t="inlineStr">
        <is>
          <t>estandar</t>
        </is>
      </c>
      <c r="K1349" s="7" t="inlineStr">
        <is>
          <t>importado</t>
        </is>
      </c>
      <c r="L1349" s="7" t="inlineStr">
        <is>
          <t>Verificado</t>
        </is>
      </c>
      <c r="M1349" s="8" t="n">
        <v>1</v>
      </c>
      <c r="N1349" s="9" t="n">
        <v>384</v>
      </c>
      <c r="O1349" s="9" t="n">
        <v>295</v>
      </c>
      <c r="P1349" s="9" t="n">
        <v>451</v>
      </c>
      <c r="Q1349" s="7" t="inlineStr">
        <is>
          <t>Sí</t>
        </is>
      </c>
      <c r="R1349" s="9">
        <f>IF(N1349="","",IF(Q1349="Sí",ROUND(N1349/1.18,2),N1349))</f>
        <v/>
      </c>
      <c r="S1349" s="7" t="inlineStr">
        <is>
          <t>2026-09-09</t>
        </is>
      </c>
      <c r="T1349" s="5" t="inlineStr">
        <is>
          <t>3 cotizaciones de proveedores</t>
        </is>
      </c>
      <c r="AJ1349" s="4" t="inlineStr">
        <is>
          <t>lavamanos</t>
        </is>
      </c>
      <c r="AK1349" s="5" t="inlineStr">
        <is>
          <t>medida: 1/2"</t>
        </is>
      </c>
    </row>
    <row r="1350">
      <c r="A1350" s="7" t="inlineStr">
        <is>
          <t>MAT-32-391</t>
        </is>
      </c>
      <c r="B1350" s="7" t="inlineStr">
        <is>
          <t>Materiales</t>
        </is>
      </c>
      <c r="C1350" s="7" t="inlineStr">
        <is>
          <t>Tubería y conexiones</t>
        </is>
      </c>
      <c r="D1350" s="5" t="inlineStr">
        <is>
          <t>Manguera para lavamanos 16"</t>
        </is>
      </c>
      <c r="E1350" s="5" t="inlineStr">
        <is>
          <t>Manguera de conexión del aparato a la llave de paso</t>
        </is>
      </c>
      <c r="F1350" s="5" t="inlineStr">
        <is>
          <t>Material retirado en almacén</t>
        </is>
      </c>
      <c r="G1350" s="5" t="inlineStr">
        <is>
          <t>manguera, flexible, acometida</t>
        </is>
      </c>
      <c r="H1350" s="7" t="inlineStr">
        <is>
          <t>unidad</t>
        </is>
      </c>
      <c r="I1350" s="7" t="inlineStr">
        <is>
          <t>Instalaciones</t>
        </is>
      </c>
      <c r="J1350" s="7" t="inlineStr">
        <is>
          <t>estandar</t>
        </is>
      </c>
      <c r="K1350" s="7" t="inlineStr">
        <is>
          <t>importado</t>
        </is>
      </c>
      <c r="L1350" s="7" t="inlineStr">
        <is>
          <t>Verificado</t>
        </is>
      </c>
      <c r="M1350" s="8" t="n">
        <v>1</v>
      </c>
      <c r="N1350" s="9" t="n">
        <v>265</v>
      </c>
      <c r="O1350" s="9" t="n">
        <v>265</v>
      </c>
      <c r="P1350" s="9" t="n">
        <v>265</v>
      </c>
      <c r="Q1350" s="7" t="inlineStr">
        <is>
          <t>Sí</t>
        </is>
      </c>
      <c r="R1350" s="9">
        <f>IF(N1350="","",IF(Q1350="Sí",ROUND(N1350/1.18,2),N1350))</f>
        <v/>
      </c>
      <c r="S1350" s="7" t="inlineStr">
        <is>
          <t>2026-09-09</t>
        </is>
      </c>
      <c r="T1350" s="5" t="inlineStr">
        <is>
          <t>1 cotización de proveedores</t>
        </is>
      </c>
      <c r="AJ1350" s="4" t="inlineStr">
        <is>
          <t>lavamanos</t>
        </is>
      </c>
      <c r="AK1350" s="5" t="inlineStr">
        <is>
          <t>medida: 16"</t>
        </is>
      </c>
    </row>
    <row r="1351">
      <c r="A1351" s="7" t="inlineStr">
        <is>
          <t>MAT-32-392</t>
        </is>
      </c>
      <c r="B1351" s="7" t="inlineStr">
        <is>
          <t>Materiales</t>
        </is>
      </c>
      <c r="C1351" s="7" t="inlineStr">
        <is>
          <t>Tubería y conexiones</t>
        </is>
      </c>
      <c r="D1351" s="5" t="inlineStr">
        <is>
          <t>Manguera para lavamanos 20"</t>
        </is>
      </c>
      <c r="E1351" s="5" t="inlineStr">
        <is>
          <t>Manguera de conexión del aparato a la llave de paso</t>
        </is>
      </c>
      <c r="F1351" s="5" t="inlineStr">
        <is>
          <t>Material retirado en almacén</t>
        </is>
      </c>
      <c r="G1351" s="5" t="inlineStr">
        <is>
          <t>manguera, flexible, acometida</t>
        </is>
      </c>
      <c r="H1351" s="7" t="inlineStr">
        <is>
          <t>unidad</t>
        </is>
      </c>
      <c r="I1351" s="7" t="inlineStr">
        <is>
          <t>Instalaciones</t>
        </is>
      </c>
      <c r="J1351" s="7" t="inlineStr">
        <is>
          <t>estandar</t>
        </is>
      </c>
      <c r="K1351" s="7" t="inlineStr">
        <is>
          <t>importado</t>
        </is>
      </c>
      <c r="L1351" s="7" t="inlineStr">
        <is>
          <t>Verificado</t>
        </is>
      </c>
      <c r="M1351" s="8" t="n">
        <v>1</v>
      </c>
      <c r="N1351" s="9" t="n">
        <v>325</v>
      </c>
      <c r="O1351" s="9" t="n">
        <v>325</v>
      </c>
      <c r="P1351" s="9" t="n">
        <v>325</v>
      </c>
      <c r="Q1351" s="7" t="inlineStr">
        <is>
          <t>Sí</t>
        </is>
      </c>
      <c r="R1351" s="9">
        <f>IF(N1351="","",IF(Q1351="Sí",ROUND(N1351/1.18,2),N1351))</f>
        <v/>
      </c>
      <c r="S1351" s="7" t="inlineStr">
        <is>
          <t>2026-09-09</t>
        </is>
      </c>
      <c r="T1351" s="5" t="inlineStr">
        <is>
          <t>1 cotización de proveedores</t>
        </is>
      </c>
      <c r="AJ1351" s="4" t="inlineStr">
        <is>
          <t>lavamanos</t>
        </is>
      </c>
      <c r="AK1351" s="5" t="inlineStr">
        <is>
          <t>medida: 20"</t>
        </is>
      </c>
    </row>
    <row r="1352">
      <c r="A1352" s="7" t="inlineStr">
        <is>
          <t>MAT-32-393</t>
        </is>
      </c>
      <c r="B1352" s="7" t="inlineStr">
        <is>
          <t>Materiales</t>
        </is>
      </c>
      <c r="C1352" s="7" t="inlineStr">
        <is>
          <t>Tubería y conexiones</t>
        </is>
      </c>
      <c r="D1352" s="5" t="inlineStr">
        <is>
          <t>Manguera para lavamanos 22"</t>
        </is>
      </c>
      <c r="E1352" s="5" t="inlineStr">
        <is>
          <t>Manguera de conexión del aparato a la llave de paso</t>
        </is>
      </c>
      <c r="F1352" s="5" t="inlineStr">
        <is>
          <t>Material retirado en almacén</t>
        </is>
      </c>
      <c r="G1352" s="5" t="inlineStr">
        <is>
          <t>manguera, flexible, acometida</t>
        </is>
      </c>
      <c r="H1352" s="7" t="inlineStr">
        <is>
          <t>unidad</t>
        </is>
      </c>
      <c r="I1352" s="7" t="inlineStr">
        <is>
          <t>Instalaciones</t>
        </is>
      </c>
      <c r="J1352" s="7" t="inlineStr">
        <is>
          <t>estandar</t>
        </is>
      </c>
      <c r="K1352" s="7" t="inlineStr">
        <is>
          <t>importado</t>
        </is>
      </c>
      <c r="L1352" s="7" t="inlineStr">
        <is>
          <t>Verificado</t>
        </is>
      </c>
      <c r="M1352" s="8" t="n">
        <v>1</v>
      </c>
      <c r="N1352" s="9" t="n">
        <v>425</v>
      </c>
      <c r="O1352" s="9" t="n">
        <v>365</v>
      </c>
      <c r="P1352" s="9" t="n">
        <v>499</v>
      </c>
      <c r="Q1352" s="7" t="inlineStr">
        <is>
          <t>Sí</t>
        </is>
      </c>
      <c r="R1352" s="9">
        <f>IF(N1352="","",IF(Q1352="Sí",ROUND(N1352/1.18,2),N1352))</f>
        <v/>
      </c>
      <c r="S1352" s="7" t="inlineStr">
        <is>
          <t>2026-09-09</t>
        </is>
      </c>
      <c r="T1352" s="5" t="inlineStr">
        <is>
          <t>3 cotizaciones de proveedores</t>
        </is>
      </c>
      <c r="AJ1352" s="4" t="inlineStr">
        <is>
          <t>lavamanos</t>
        </is>
      </c>
      <c r="AK1352" s="5" t="inlineStr">
        <is>
          <t>medida: 22"</t>
        </is>
      </c>
    </row>
    <row r="1353">
      <c r="A1353" s="7" t="inlineStr">
        <is>
          <t>MAT-32-394</t>
        </is>
      </c>
      <c r="B1353" s="7" t="inlineStr">
        <is>
          <t>Materiales</t>
        </is>
      </c>
      <c r="C1353" s="7" t="inlineStr">
        <is>
          <t>Tubería y conexiones</t>
        </is>
      </c>
      <c r="D1353" s="5" t="inlineStr">
        <is>
          <t>Manguera para lavamanos 24"</t>
        </is>
      </c>
      <c r="E1353" s="5" t="inlineStr">
        <is>
          <t>Manguera de conexión del aparato a la llave de paso</t>
        </is>
      </c>
      <c r="F1353" s="5" t="inlineStr">
        <is>
          <t>Material retirado en almacén</t>
        </is>
      </c>
      <c r="G1353" s="5" t="inlineStr">
        <is>
          <t>manguera, flexible, acometida</t>
        </is>
      </c>
      <c r="H1353" s="7" t="inlineStr">
        <is>
          <t>unidad</t>
        </is>
      </c>
      <c r="I1353" s="7" t="inlineStr">
        <is>
          <t>Instalaciones</t>
        </is>
      </c>
      <c r="J1353" s="7" t="inlineStr">
        <is>
          <t>estandar</t>
        </is>
      </c>
      <c r="K1353" s="7" t="inlineStr">
        <is>
          <t>importado</t>
        </is>
      </c>
      <c r="L1353" s="7" t="inlineStr">
        <is>
          <t>Verificado</t>
        </is>
      </c>
      <c r="M1353" s="8" t="n">
        <v>1</v>
      </c>
      <c r="N1353" s="9" t="n">
        <v>279</v>
      </c>
      <c r="O1353" s="9" t="n">
        <v>265</v>
      </c>
      <c r="P1353" s="9" t="n">
        <v>293</v>
      </c>
      <c r="Q1353" s="7" t="inlineStr">
        <is>
          <t>Sí</t>
        </is>
      </c>
      <c r="R1353" s="9">
        <f>IF(N1353="","",IF(Q1353="Sí",ROUND(N1353/1.18,2),N1353))</f>
        <v/>
      </c>
      <c r="S1353" s="7" t="inlineStr">
        <is>
          <t>2026-09-09</t>
        </is>
      </c>
      <c r="T1353" s="5" t="inlineStr">
        <is>
          <t>2 cotizaciones de proveedores</t>
        </is>
      </c>
      <c r="AJ1353" s="4" t="inlineStr">
        <is>
          <t>lavamanos</t>
        </is>
      </c>
      <c r="AK1353" s="5" t="inlineStr">
        <is>
          <t>medida: 24"</t>
        </is>
      </c>
    </row>
    <row r="1354">
      <c r="A1354" s="7" t="inlineStr">
        <is>
          <t>MAT-32-395</t>
        </is>
      </c>
      <c r="B1354" s="7" t="inlineStr">
        <is>
          <t>Materiales</t>
        </is>
      </c>
      <c r="C1354" s="7" t="inlineStr">
        <is>
          <t>Tubería y conexiones</t>
        </is>
      </c>
      <c r="D1354" s="5" t="inlineStr">
        <is>
          <t>Manguera para lavamanos 3/8"</t>
        </is>
      </c>
      <c r="E1354" s="5" t="inlineStr">
        <is>
          <t>Manguera de conexión del aparato a la llave de paso</t>
        </is>
      </c>
      <c r="F1354" s="5" t="inlineStr">
        <is>
          <t>Material retirado en almacén</t>
        </is>
      </c>
      <c r="G1354" s="5" t="inlineStr">
        <is>
          <t>manguera, flexible, acometida</t>
        </is>
      </c>
      <c r="H1354" s="7" t="inlineStr">
        <is>
          <t>unidad</t>
        </is>
      </c>
      <c r="I1354" s="7" t="inlineStr">
        <is>
          <t>Instalaciones</t>
        </is>
      </c>
      <c r="J1354" s="7" t="inlineStr">
        <is>
          <t>estandar</t>
        </is>
      </c>
      <c r="K1354" s="7" t="inlineStr">
        <is>
          <t>importado</t>
        </is>
      </c>
      <c r="L1354" s="7" t="inlineStr">
        <is>
          <t>Verificado</t>
        </is>
      </c>
      <c r="M1354" s="8" t="n">
        <v>1</v>
      </c>
      <c r="N1354" s="9" t="n">
        <v>505</v>
      </c>
      <c r="O1354" s="9" t="n">
        <v>505</v>
      </c>
      <c r="P1354" s="9" t="n">
        <v>505</v>
      </c>
      <c r="Q1354" s="7" t="inlineStr">
        <is>
          <t>Sí</t>
        </is>
      </c>
      <c r="R1354" s="9">
        <f>IF(N1354="","",IF(Q1354="Sí",ROUND(N1354/1.18,2),N1354))</f>
        <v/>
      </c>
      <c r="S1354" s="7" t="inlineStr">
        <is>
          <t>2026-09-09</t>
        </is>
      </c>
      <c r="T1354" s="5" t="inlineStr">
        <is>
          <t>1 cotización de proveedores</t>
        </is>
      </c>
      <c r="AJ1354" s="4" t="inlineStr">
        <is>
          <t>lavamanos</t>
        </is>
      </c>
      <c r="AK1354" s="5" t="inlineStr">
        <is>
          <t>medida: 3/8"</t>
        </is>
      </c>
    </row>
    <row r="1355">
      <c r="A1355" s="7" t="inlineStr">
        <is>
          <t>MAT-32-396</t>
        </is>
      </c>
      <c r="B1355" s="7" t="inlineStr">
        <is>
          <t>Materiales</t>
        </is>
      </c>
      <c r="C1355" s="7" t="inlineStr">
        <is>
          <t>Tubería y conexiones</t>
        </is>
      </c>
      <c r="D1355" s="5" t="inlineStr">
        <is>
          <t>Manguera para lavamanos 3/8" x 32 pulgadas</t>
        </is>
      </c>
      <c r="E1355" s="5" t="inlineStr">
        <is>
          <t>Manguera de conexión del aparato a la llave de paso</t>
        </is>
      </c>
      <c r="F1355" s="5" t="inlineStr">
        <is>
          <t>Material retirado en almacén</t>
        </is>
      </c>
      <c r="G1355" s="5" t="inlineStr">
        <is>
          <t>manguera, flexible, acometida</t>
        </is>
      </c>
      <c r="H1355" s="7" t="inlineStr">
        <is>
          <t>unidad</t>
        </is>
      </c>
      <c r="I1355" s="7" t="inlineStr">
        <is>
          <t>Instalaciones</t>
        </is>
      </c>
      <c r="J1355" s="7" t="inlineStr">
        <is>
          <t>estandar</t>
        </is>
      </c>
      <c r="K1355" s="7" t="inlineStr">
        <is>
          <t>importado</t>
        </is>
      </c>
      <c r="L1355" s="7" t="inlineStr">
        <is>
          <t>Verificado</t>
        </is>
      </c>
      <c r="M1355" s="8" t="n">
        <v>1</v>
      </c>
      <c r="N1355" s="9" t="n">
        <v>198</v>
      </c>
      <c r="O1355" s="9" t="n">
        <v>198</v>
      </c>
      <c r="P1355" s="9" t="n">
        <v>198</v>
      </c>
      <c r="Q1355" s="7" t="inlineStr">
        <is>
          <t>Sí</t>
        </is>
      </c>
      <c r="R1355" s="9">
        <f>IF(N1355="","",IF(Q1355="Sí",ROUND(N1355/1.18,2),N1355))</f>
        <v/>
      </c>
      <c r="S1355" s="7" t="inlineStr">
        <is>
          <t>2026-09-09</t>
        </is>
      </c>
      <c r="T1355" s="5" t="inlineStr">
        <is>
          <t>1 cotización de proveedores</t>
        </is>
      </c>
      <c r="AJ1355" s="4" t="inlineStr">
        <is>
          <t>lavamanos</t>
        </is>
      </c>
      <c r="AK1355" s="5" t="inlineStr">
        <is>
          <t>medida: 3/8" x 32 pulgadas</t>
        </is>
      </c>
    </row>
    <row r="1356">
      <c r="A1356" s="7" t="inlineStr">
        <is>
          <t>MAT-32-397</t>
        </is>
      </c>
      <c r="B1356" s="7" t="inlineStr">
        <is>
          <t>Materiales</t>
        </is>
      </c>
      <c r="C1356" s="7" t="inlineStr">
        <is>
          <t>Tubería y conexiones</t>
        </is>
      </c>
      <c r="D1356" s="5" t="inlineStr">
        <is>
          <t>Manguera para lavamanos 30"</t>
        </is>
      </c>
      <c r="E1356" s="5" t="inlineStr">
        <is>
          <t>Manguera de conexión del aparato a la llave de paso</t>
        </is>
      </c>
      <c r="F1356" s="5" t="inlineStr">
        <is>
          <t>Material retirado en almacén</t>
        </is>
      </c>
      <c r="G1356" s="5" t="inlineStr">
        <is>
          <t>manguera, flexible, acometida</t>
        </is>
      </c>
      <c r="H1356" s="7" t="inlineStr">
        <is>
          <t>unidad</t>
        </is>
      </c>
      <c r="I1356" s="7" t="inlineStr">
        <is>
          <t>Instalaciones</t>
        </is>
      </c>
      <c r="J1356" s="7" t="inlineStr">
        <is>
          <t>estandar</t>
        </is>
      </c>
      <c r="K1356" s="7" t="inlineStr">
        <is>
          <t>importado</t>
        </is>
      </c>
      <c r="L1356" s="7" t="inlineStr">
        <is>
          <t>Verificado</t>
        </is>
      </c>
      <c r="M1356" s="8" t="n">
        <v>1</v>
      </c>
      <c r="N1356" s="9" t="n">
        <v>330</v>
      </c>
      <c r="O1356" s="9" t="n">
        <v>330</v>
      </c>
      <c r="P1356" s="9" t="n">
        <v>330</v>
      </c>
      <c r="Q1356" s="7" t="inlineStr">
        <is>
          <t>Sí</t>
        </is>
      </c>
      <c r="R1356" s="9">
        <f>IF(N1356="","",IF(Q1356="Sí",ROUND(N1356/1.18,2),N1356))</f>
        <v/>
      </c>
      <c r="S1356" s="7" t="inlineStr">
        <is>
          <t>2026-09-09</t>
        </is>
      </c>
      <c r="T1356" s="5" t="inlineStr">
        <is>
          <t>1 cotización de proveedores</t>
        </is>
      </c>
      <c r="AJ1356" s="4" t="inlineStr">
        <is>
          <t>lavamanos</t>
        </is>
      </c>
      <c r="AK1356" s="5" t="inlineStr">
        <is>
          <t>medida: 30"</t>
        </is>
      </c>
    </row>
    <row r="1357">
      <c r="A1357" s="7" t="inlineStr">
        <is>
          <t>MAT-32-398</t>
        </is>
      </c>
      <c r="B1357" s="7" t="inlineStr">
        <is>
          <t>Materiales</t>
        </is>
      </c>
      <c r="C1357" s="7" t="inlineStr">
        <is>
          <t>Tubería y conexiones</t>
        </is>
      </c>
      <c r="D1357" s="5" t="inlineStr">
        <is>
          <t>Manguera para lavamanos 36"</t>
        </is>
      </c>
      <c r="E1357" s="5" t="inlineStr">
        <is>
          <t>Manguera de conexión del aparato a la llave de paso</t>
        </is>
      </c>
      <c r="F1357" s="5" t="inlineStr">
        <is>
          <t>Material retirado en almacén</t>
        </is>
      </c>
      <c r="G1357" s="5" t="inlineStr">
        <is>
          <t>manguera, flexible, acometida</t>
        </is>
      </c>
      <c r="H1357" s="7" t="inlineStr">
        <is>
          <t>unidad</t>
        </is>
      </c>
      <c r="I1357" s="7" t="inlineStr">
        <is>
          <t>Instalaciones</t>
        </is>
      </c>
      <c r="J1357" s="7" t="inlineStr">
        <is>
          <t>estandar</t>
        </is>
      </c>
      <c r="K1357" s="7" t="inlineStr">
        <is>
          <t>importado</t>
        </is>
      </c>
      <c r="L1357" s="7" t="inlineStr">
        <is>
          <t>Verificado</t>
        </is>
      </c>
      <c r="M1357" s="8" t="n">
        <v>1</v>
      </c>
      <c r="N1357" s="9" t="n">
        <v>319</v>
      </c>
      <c r="O1357" s="9" t="n">
        <v>319</v>
      </c>
      <c r="P1357" s="9" t="n">
        <v>319</v>
      </c>
      <c r="Q1357" s="7" t="inlineStr">
        <is>
          <t>Sí</t>
        </is>
      </c>
      <c r="R1357" s="9">
        <f>IF(N1357="","",IF(Q1357="Sí",ROUND(N1357/1.18,2),N1357))</f>
        <v/>
      </c>
      <c r="S1357" s="7" t="inlineStr">
        <is>
          <t>2026-09-09</t>
        </is>
      </c>
      <c r="T1357" s="5" t="inlineStr">
        <is>
          <t>1 cotización de proveedores</t>
        </is>
      </c>
      <c r="AJ1357" s="4" t="inlineStr">
        <is>
          <t>lavamanos</t>
        </is>
      </c>
      <c r="AK1357" s="5" t="inlineStr">
        <is>
          <t>medida: 36"</t>
        </is>
      </c>
    </row>
    <row r="1358">
      <c r="A1358" s="7" t="inlineStr">
        <is>
          <t>MAT-32-399</t>
        </is>
      </c>
      <c r="B1358" s="7" t="inlineStr">
        <is>
          <t>Materiales</t>
        </is>
      </c>
      <c r="C1358" s="7" t="inlineStr">
        <is>
          <t>Tubería y conexiones</t>
        </is>
      </c>
      <c r="D1358" s="5" t="inlineStr">
        <is>
          <t>Manguera para mezcladora 3/8" x 20 pulgadas</t>
        </is>
      </c>
      <c r="E1358" s="5" t="inlineStr">
        <is>
          <t>Manguera de conexión del aparato a la llave de paso</t>
        </is>
      </c>
      <c r="F1358" s="5" t="inlineStr">
        <is>
          <t>Material retirado en almacén</t>
        </is>
      </c>
      <c r="G1358" s="5" t="inlineStr">
        <is>
          <t>manguera, flexible, acometida</t>
        </is>
      </c>
      <c r="H1358" s="7" t="inlineStr">
        <is>
          <t>unidad</t>
        </is>
      </c>
      <c r="I1358" s="7" t="inlineStr">
        <is>
          <t>Instalaciones</t>
        </is>
      </c>
      <c r="J1358" s="7" t="inlineStr">
        <is>
          <t>estandar</t>
        </is>
      </c>
      <c r="K1358" s="7" t="inlineStr">
        <is>
          <t>importado</t>
        </is>
      </c>
      <c r="L1358" s="7" t="inlineStr">
        <is>
          <t>Verificado</t>
        </is>
      </c>
      <c r="M1358" s="8" t="n">
        <v>1</v>
      </c>
      <c r="N1358" s="9" t="n">
        <v>195</v>
      </c>
      <c r="O1358" s="9" t="n">
        <v>195</v>
      </c>
      <c r="P1358" s="9" t="n">
        <v>195</v>
      </c>
      <c r="Q1358" s="7" t="inlineStr">
        <is>
          <t>Sí</t>
        </is>
      </c>
      <c r="R1358" s="9">
        <f>IF(N1358="","",IF(Q1358="Sí",ROUND(N1358/1.18,2),N1358))</f>
        <v/>
      </c>
      <c r="S1358" s="7" t="inlineStr">
        <is>
          <t>2026-09-09</t>
        </is>
      </c>
      <c r="T1358" s="5" t="inlineStr">
        <is>
          <t>1 cotización de proveedores</t>
        </is>
      </c>
      <c r="AJ1358" s="4" t="inlineStr">
        <is>
          <t>mezcladora</t>
        </is>
      </c>
      <c r="AK1358" s="5" t="inlineStr">
        <is>
          <t>medida: 3/8" x 20 pulgadas</t>
        </is>
      </c>
    </row>
    <row r="1359">
      <c r="A1359" s="7" t="inlineStr">
        <is>
          <t>MAT-32-400</t>
        </is>
      </c>
      <c r="B1359" s="7" t="inlineStr">
        <is>
          <t>Materiales</t>
        </is>
      </c>
      <c r="C1359" s="7" t="inlineStr">
        <is>
          <t>Tubería y conexiones</t>
        </is>
      </c>
      <c r="D1359" s="5" t="inlineStr">
        <is>
          <t>Manguera para mezcladora 32"</t>
        </is>
      </c>
      <c r="E1359" s="5" t="inlineStr">
        <is>
          <t>Manguera de conexión del aparato a la llave de paso</t>
        </is>
      </c>
      <c r="F1359" s="5" t="inlineStr">
        <is>
          <t>Material retirado en almacén</t>
        </is>
      </c>
      <c r="G1359" s="5" t="inlineStr">
        <is>
          <t>manguera, flexible, acometida</t>
        </is>
      </c>
      <c r="H1359" s="7" t="inlineStr">
        <is>
          <t>unidad</t>
        </is>
      </c>
      <c r="I1359" s="7" t="inlineStr">
        <is>
          <t>Instalaciones</t>
        </is>
      </c>
      <c r="J1359" s="7" t="inlineStr">
        <is>
          <t>estandar</t>
        </is>
      </c>
      <c r="K1359" s="7" t="inlineStr">
        <is>
          <t>importado</t>
        </is>
      </c>
      <c r="L1359" s="7" t="inlineStr">
        <is>
          <t>Verificado</t>
        </is>
      </c>
      <c r="M1359" s="8" t="n">
        <v>1</v>
      </c>
      <c r="N1359" s="9" t="n">
        <v>297</v>
      </c>
      <c r="O1359" s="9" t="n">
        <v>297</v>
      </c>
      <c r="P1359" s="9" t="n">
        <v>297</v>
      </c>
      <c r="Q1359" s="7" t="inlineStr">
        <is>
          <t>Sí</t>
        </is>
      </c>
      <c r="R1359" s="9">
        <f>IF(N1359="","",IF(Q1359="Sí",ROUND(N1359/1.18,2),N1359))</f>
        <v/>
      </c>
      <c r="S1359" s="7" t="inlineStr">
        <is>
          <t>2026-09-09</t>
        </is>
      </c>
      <c r="T1359" s="5" t="inlineStr">
        <is>
          <t>1 cotización de proveedores</t>
        </is>
      </c>
      <c r="AJ1359" s="4" t="inlineStr">
        <is>
          <t>mezcladora</t>
        </is>
      </c>
      <c r="AK1359" s="5" t="inlineStr">
        <is>
          <t>medida: 32"</t>
        </is>
      </c>
    </row>
    <row r="1360">
      <c r="A1360" s="7" t="inlineStr">
        <is>
          <t>MAT-32-401</t>
        </is>
      </c>
      <c r="B1360" s="7" t="inlineStr">
        <is>
          <t>Materiales</t>
        </is>
      </c>
      <c r="C1360" s="7" t="inlineStr">
        <is>
          <t>Tubería y conexiones</t>
        </is>
      </c>
      <c r="D1360" s="5" t="inlineStr">
        <is>
          <t>Manguera para uso general, transparente 0.31"</t>
        </is>
      </c>
      <c r="E1360" s="5" t="inlineStr">
        <is>
          <t>Manguera de conexión del aparato a la llave de paso</t>
        </is>
      </c>
      <c r="F1360" s="5" t="inlineStr">
        <is>
          <t>Material retirado en almacén</t>
        </is>
      </c>
      <c r="G1360" s="5" t="inlineStr">
        <is>
          <t>manguera, flexible, acometida</t>
        </is>
      </c>
      <c r="H1360" s="7" t="inlineStr">
        <is>
          <t>unidad</t>
        </is>
      </c>
      <c r="I1360" s="7" t="inlineStr">
        <is>
          <t>Instalaciones</t>
        </is>
      </c>
      <c r="J1360" s="7" t="inlineStr">
        <is>
          <t>estandar</t>
        </is>
      </c>
      <c r="K1360" s="7" t="inlineStr">
        <is>
          <t>importado</t>
        </is>
      </c>
      <c r="L1360" s="7" t="inlineStr">
        <is>
          <t>Verificado</t>
        </is>
      </c>
      <c r="M1360" s="8" t="n">
        <v>1</v>
      </c>
      <c r="N1360" s="9" t="n">
        <v>25</v>
      </c>
      <c r="O1360" s="9" t="n">
        <v>25</v>
      </c>
      <c r="P1360" s="9" t="n">
        <v>25</v>
      </c>
      <c r="Q1360" s="7" t="inlineStr">
        <is>
          <t>Sí</t>
        </is>
      </c>
      <c r="R1360" s="9">
        <f>IF(N1360="","",IF(Q1360="Sí",ROUND(N1360/1.18,2),N1360))</f>
        <v/>
      </c>
      <c r="S1360" s="7" t="inlineStr">
        <is>
          <t>2026-09-09</t>
        </is>
      </c>
      <c r="T1360" s="5" t="inlineStr">
        <is>
          <t>1 cotización de proveedores</t>
        </is>
      </c>
      <c r="AJ1360" s="4" t="inlineStr">
        <is>
          <t>uso general, transparente</t>
        </is>
      </c>
      <c r="AK1360" s="5" t="inlineStr">
        <is>
          <t>medida: 0.31"</t>
        </is>
      </c>
    </row>
    <row r="1361">
      <c r="A1361" s="7" t="inlineStr">
        <is>
          <t>MAT-32-402</t>
        </is>
      </c>
      <c r="B1361" s="7" t="inlineStr">
        <is>
          <t>Materiales</t>
        </is>
      </c>
      <c r="C1361" s="7" t="inlineStr">
        <is>
          <t>Tubería y conexiones</t>
        </is>
      </c>
      <c r="D1361" s="5" t="inlineStr">
        <is>
          <t>Manguera para uso general, transparente 1/2"</t>
        </is>
      </c>
      <c r="E1361" s="5" t="inlineStr">
        <is>
          <t>Manguera de conexión del aparato a la llave de paso</t>
        </is>
      </c>
      <c r="F1361" s="5" t="inlineStr">
        <is>
          <t>Material retirado en almacén</t>
        </is>
      </c>
      <c r="G1361" s="5" t="inlineStr">
        <is>
          <t>manguera, flexible, acometida</t>
        </is>
      </c>
      <c r="H1361" s="7" t="inlineStr">
        <is>
          <t>unidad</t>
        </is>
      </c>
      <c r="I1361" s="7" t="inlineStr">
        <is>
          <t>Instalaciones</t>
        </is>
      </c>
      <c r="J1361" s="7" t="inlineStr">
        <is>
          <t>estandar</t>
        </is>
      </c>
      <c r="K1361" s="7" t="inlineStr">
        <is>
          <t>importado</t>
        </is>
      </c>
      <c r="L1361" s="7" t="inlineStr">
        <is>
          <t>Verificado</t>
        </is>
      </c>
      <c r="M1361" s="8" t="n">
        <v>1</v>
      </c>
      <c r="N1361" s="9" t="n">
        <v>43.5</v>
      </c>
      <c r="O1361" s="9" t="n">
        <v>40</v>
      </c>
      <c r="P1361" s="9" t="n">
        <v>47</v>
      </c>
      <c r="Q1361" s="7" t="inlineStr">
        <is>
          <t>Sí</t>
        </is>
      </c>
      <c r="R1361" s="9">
        <f>IF(N1361="","",IF(Q1361="Sí",ROUND(N1361/1.18,2),N1361))</f>
        <v/>
      </c>
      <c r="S1361" s="7" t="inlineStr">
        <is>
          <t>2026-09-09</t>
        </is>
      </c>
      <c r="T1361" s="5" t="inlineStr">
        <is>
          <t>2 cotizaciones de proveedores</t>
        </is>
      </c>
      <c r="AJ1361" s="4" t="inlineStr">
        <is>
          <t>uso general, transparente</t>
        </is>
      </c>
      <c r="AK1361" s="5" t="inlineStr">
        <is>
          <t>medida: 1/2"</t>
        </is>
      </c>
    </row>
    <row r="1362">
      <c r="A1362" s="7" t="inlineStr">
        <is>
          <t>MAT-32-403</t>
        </is>
      </c>
      <c r="B1362" s="7" t="inlineStr">
        <is>
          <t>Materiales</t>
        </is>
      </c>
      <c r="C1362" s="7" t="inlineStr">
        <is>
          <t>Tubería y conexiones</t>
        </is>
      </c>
      <c r="D1362" s="5" t="inlineStr">
        <is>
          <t>Manguera para uso general, transparente 1/4"</t>
        </is>
      </c>
      <c r="E1362" s="5" t="inlineStr">
        <is>
          <t>Manguera de conexión del aparato a la llave de paso</t>
        </is>
      </c>
      <c r="F1362" s="5" t="inlineStr">
        <is>
          <t>Material retirado en almacén</t>
        </is>
      </c>
      <c r="G1362" s="5" t="inlineStr">
        <is>
          <t>manguera, flexible, acometida</t>
        </is>
      </c>
      <c r="H1362" s="7" t="inlineStr">
        <is>
          <t>unidad</t>
        </is>
      </c>
      <c r="I1362" s="7" t="inlineStr">
        <is>
          <t>Instalaciones</t>
        </is>
      </c>
      <c r="J1362" s="7" t="inlineStr">
        <is>
          <t>estandar</t>
        </is>
      </c>
      <c r="K1362" s="7" t="inlineStr">
        <is>
          <t>importado</t>
        </is>
      </c>
      <c r="L1362" s="7" t="inlineStr">
        <is>
          <t>Verificado</t>
        </is>
      </c>
      <c r="M1362" s="8" t="n">
        <v>1</v>
      </c>
      <c r="N1362" s="9" t="n">
        <v>35</v>
      </c>
      <c r="O1362" s="9" t="n">
        <v>35</v>
      </c>
      <c r="P1362" s="9" t="n">
        <v>35</v>
      </c>
      <c r="Q1362" s="7" t="inlineStr">
        <is>
          <t>Sí</t>
        </is>
      </c>
      <c r="R1362" s="9">
        <f>IF(N1362="","",IF(Q1362="Sí",ROUND(N1362/1.18,2),N1362))</f>
        <v/>
      </c>
      <c r="S1362" s="7" t="inlineStr">
        <is>
          <t>2026-09-09</t>
        </is>
      </c>
      <c r="T1362" s="5" t="inlineStr">
        <is>
          <t>1 cotización de proveedores</t>
        </is>
      </c>
      <c r="AJ1362" s="4" t="inlineStr">
        <is>
          <t>uso general, transparente</t>
        </is>
      </c>
      <c r="AK1362" s="5" t="inlineStr">
        <is>
          <t>medida: 1/4"</t>
        </is>
      </c>
    </row>
    <row r="1363">
      <c r="A1363" s="7" t="inlineStr">
        <is>
          <t>MAT-32-404</t>
        </is>
      </c>
      <c r="B1363" s="7" t="inlineStr">
        <is>
          <t>Materiales</t>
        </is>
      </c>
      <c r="C1363" s="7" t="inlineStr">
        <is>
          <t>Tubería y conexiones</t>
        </is>
      </c>
      <c r="D1363" s="5" t="inlineStr">
        <is>
          <t>Manguera para uso general, transparente 1"</t>
        </is>
      </c>
      <c r="E1363" s="5" t="inlineStr">
        <is>
          <t>Manguera de conexión del aparato a la llave de paso</t>
        </is>
      </c>
      <c r="F1363" s="5" t="inlineStr">
        <is>
          <t>Material retirado en almacén</t>
        </is>
      </c>
      <c r="G1363" s="5" t="inlineStr">
        <is>
          <t>manguera, flexible, acometida</t>
        </is>
      </c>
      <c r="H1363" s="7" t="inlineStr">
        <is>
          <t>unidad</t>
        </is>
      </c>
      <c r="I1363" s="7" t="inlineStr">
        <is>
          <t>Instalaciones</t>
        </is>
      </c>
      <c r="J1363" s="7" t="inlineStr">
        <is>
          <t>estandar</t>
        </is>
      </c>
      <c r="K1363" s="7" t="inlineStr">
        <is>
          <t>importado</t>
        </is>
      </c>
      <c r="L1363" s="7" t="inlineStr">
        <is>
          <t>Verificado</t>
        </is>
      </c>
      <c r="M1363" s="8" t="n">
        <v>1</v>
      </c>
      <c r="N1363" s="9" t="n">
        <v>100</v>
      </c>
      <c r="O1363" s="9" t="n">
        <v>100</v>
      </c>
      <c r="P1363" s="9" t="n">
        <v>100</v>
      </c>
      <c r="Q1363" s="7" t="inlineStr">
        <is>
          <t>Sí</t>
        </is>
      </c>
      <c r="R1363" s="9">
        <f>IF(N1363="","",IF(Q1363="Sí",ROUND(N1363/1.18,2),N1363))</f>
        <v/>
      </c>
      <c r="S1363" s="7" t="inlineStr">
        <is>
          <t>2026-09-09</t>
        </is>
      </c>
      <c r="T1363" s="5" t="inlineStr">
        <is>
          <t>1 cotización de proveedores</t>
        </is>
      </c>
      <c r="AJ1363" s="4" t="inlineStr">
        <is>
          <t>uso general, transparente</t>
        </is>
      </c>
      <c r="AK1363" s="5" t="inlineStr">
        <is>
          <t>medida: 1"</t>
        </is>
      </c>
    </row>
    <row r="1364">
      <c r="A1364" s="7" t="inlineStr">
        <is>
          <t>MAT-32-405</t>
        </is>
      </c>
      <c r="B1364" s="7" t="inlineStr">
        <is>
          <t>Materiales</t>
        </is>
      </c>
      <c r="C1364" s="7" t="inlineStr">
        <is>
          <t>Tubería y conexiones</t>
        </is>
      </c>
      <c r="D1364" s="5" t="inlineStr">
        <is>
          <t>Manguera para uso general, transparente 3/4"</t>
        </is>
      </c>
      <c r="E1364" s="5" t="inlineStr">
        <is>
          <t>Manguera de conexión del aparato a la llave de paso</t>
        </is>
      </c>
      <c r="F1364" s="5" t="inlineStr">
        <is>
          <t>Material retirado en almacén</t>
        </is>
      </c>
      <c r="G1364" s="5" t="inlineStr">
        <is>
          <t>manguera, flexible, acometida</t>
        </is>
      </c>
      <c r="H1364" s="7" t="inlineStr">
        <is>
          <t>unidad</t>
        </is>
      </c>
      <c r="I1364" s="7" t="inlineStr">
        <is>
          <t>Instalaciones</t>
        </is>
      </c>
      <c r="J1364" s="7" t="inlineStr">
        <is>
          <t>estandar</t>
        </is>
      </c>
      <c r="K1364" s="7" t="inlineStr">
        <is>
          <t>importado</t>
        </is>
      </c>
      <c r="L1364" s="7" t="inlineStr">
        <is>
          <t>Verificado</t>
        </is>
      </c>
      <c r="M1364" s="8" t="n">
        <v>1</v>
      </c>
      <c r="N1364" s="9" t="n">
        <v>36</v>
      </c>
      <c r="O1364" s="9" t="n">
        <v>36</v>
      </c>
      <c r="P1364" s="9" t="n">
        <v>36</v>
      </c>
      <c r="Q1364" s="7" t="inlineStr">
        <is>
          <t>Sí</t>
        </is>
      </c>
      <c r="R1364" s="9">
        <f>IF(N1364="","",IF(Q1364="Sí",ROUND(N1364/1.18,2),N1364))</f>
        <v/>
      </c>
      <c r="S1364" s="7" t="inlineStr">
        <is>
          <t>2026-09-09</t>
        </is>
      </c>
      <c r="T1364" s="5" t="inlineStr">
        <is>
          <t>1 cotización de proveedores</t>
        </is>
      </c>
      <c r="AJ1364" s="4" t="inlineStr">
        <is>
          <t>uso general, transparente</t>
        </is>
      </c>
      <c r="AK1364" s="5" t="inlineStr">
        <is>
          <t>medida: 3/4"</t>
        </is>
      </c>
    </row>
    <row r="1365">
      <c r="A1365" s="7" t="inlineStr">
        <is>
          <t>MAT-32-406</t>
        </is>
      </c>
      <c r="B1365" s="7" t="inlineStr">
        <is>
          <t>Materiales</t>
        </is>
      </c>
      <c r="C1365" s="7" t="inlineStr">
        <is>
          <t>Tubería y conexiones</t>
        </is>
      </c>
      <c r="D1365" s="5" t="inlineStr">
        <is>
          <t>Manguera para uso general, transparente 3/8"</t>
        </is>
      </c>
      <c r="E1365" s="5" t="inlineStr">
        <is>
          <t>Manguera de conexión del aparato a la llave de paso</t>
        </is>
      </c>
      <c r="F1365" s="5" t="inlineStr">
        <is>
          <t>Material retirado en almacén</t>
        </is>
      </c>
      <c r="G1365" s="5" t="inlineStr">
        <is>
          <t>manguera, flexible, acometida</t>
        </is>
      </c>
      <c r="H1365" s="7" t="inlineStr">
        <is>
          <t>unidad</t>
        </is>
      </c>
      <c r="I1365" s="7" t="inlineStr">
        <is>
          <t>Instalaciones</t>
        </is>
      </c>
      <c r="J1365" s="7" t="inlineStr">
        <is>
          <t>estandar</t>
        </is>
      </c>
      <c r="K1365" s="7" t="inlineStr">
        <is>
          <t>importado</t>
        </is>
      </c>
      <c r="L1365" s="7" t="inlineStr">
        <is>
          <t>Verificado</t>
        </is>
      </c>
      <c r="M1365" s="8" t="n">
        <v>1</v>
      </c>
      <c r="N1365" s="9" t="n">
        <v>32</v>
      </c>
      <c r="O1365" s="9" t="n">
        <v>32</v>
      </c>
      <c r="P1365" s="9" t="n">
        <v>32</v>
      </c>
      <c r="Q1365" s="7" t="inlineStr">
        <is>
          <t>Sí</t>
        </is>
      </c>
      <c r="R1365" s="9">
        <f>IF(N1365="","",IF(Q1365="Sí",ROUND(N1365/1.18,2),N1365))</f>
        <v/>
      </c>
      <c r="S1365" s="7" t="inlineStr">
        <is>
          <t>2026-09-09</t>
        </is>
      </c>
      <c r="T1365" s="5" t="inlineStr">
        <is>
          <t>1 cotización de proveedores</t>
        </is>
      </c>
      <c r="AJ1365" s="4" t="inlineStr">
        <is>
          <t>uso general, transparente</t>
        </is>
      </c>
      <c r="AK1365" s="5" t="inlineStr">
        <is>
          <t>medida: 3/8"</t>
        </is>
      </c>
    </row>
    <row r="1366">
      <c r="A1366" s="7" t="inlineStr">
        <is>
          <t>MAT-32-407</t>
        </is>
      </c>
      <c r="B1366" s="7" t="inlineStr">
        <is>
          <t>Materiales</t>
        </is>
      </c>
      <c r="C1366" s="7" t="inlineStr">
        <is>
          <t>Tubería y conexiones</t>
        </is>
      </c>
      <c r="D1366" s="5" t="inlineStr">
        <is>
          <t>Cinta de teflón 12520"</t>
        </is>
      </c>
      <c r="E1366" s="5" t="inlineStr">
        <is>
          <t>Sella la rosca. Se compra por rollo</t>
        </is>
      </c>
      <c r="F1366" s="5" t="inlineStr">
        <is>
          <t>Material retirado en almacén</t>
        </is>
      </c>
      <c r="G1366" s="5" t="inlineStr">
        <is>
          <t>teflón, cinta de rosca, PTFE</t>
        </is>
      </c>
      <c r="H1366" s="7" t="inlineStr">
        <is>
          <t>rollo</t>
        </is>
      </c>
      <c r="I1366" s="7" t="inlineStr">
        <is>
          <t>Instalaciones</t>
        </is>
      </c>
      <c r="J1366" s="7" t="inlineStr">
        <is>
          <t>estandar</t>
        </is>
      </c>
      <c r="K1366" s="7" t="inlineStr">
        <is>
          <t>importado</t>
        </is>
      </c>
      <c r="L1366" s="7" t="inlineStr">
        <is>
          <t>Verificado</t>
        </is>
      </c>
      <c r="M1366" s="8" t="n">
        <v>1</v>
      </c>
      <c r="N1366" s="9" t="n">
        <v>45</v>
      </c>
      <c r="O1366" s="9" t="n">
        <v>45</v>
      </c>
      <c r="P1366" s="9" t="n">
        <v>45</v>
      </c>
      <c r="Q1366" s="7" t="inlineStr">
        <is>
          <t>Sí</t>
        </is>
      </c>
      <c r="R1366" s="9">
        <f>IF(N1366="","",IF(Q1366="Sí",ROUND(N1366/1.18,2),N1366))</f>
        <v/>
      </c>
      <c r="S1366" s="7" t="inlineStr">
        <is>
          <t>2026-09-09</t>
        </is>
      </c>
      <c r="T1366" s="5" t="inlineStr">
        <is>
          <t>1 cotización de proveedores</t>
        </is>
      </c>
      <c r="AK1366" s="5" t="inlineStr">
        <is>
          <t>medida: 12520"</t>
        </is>
      </c>
    </row>
    <row r="1367">
      <c r="A1367" s="7" t="inlineStr">
        <is>
          <t>MAT-32-408</t>
        </is>
      </c>
      <c r="B1367" s="7" t="inlineStr">
        <is>
          <t>Materiales</t>
        </is>
      </c>
      <c r="C1367" s="7" t="inlineStr">
        <is>
          <t>Tubería y conexiones</t>
        </is>
      </c>
      <c r="D1367" s="5" t="inlineStr">
        <is>
          <t>Cinta de teflón 1"</t>
        </is>
      </c>
      <c r="E1367" s="5" t="inlineStr">
        <is>
          <t>Sella la rosca. Se compra por rollo</t>
        </is>
      </c>
      <c r="F1367" s="5" t="inlineStr">
        <is>
          <t>Material retirado en almacén</t>
        </is>
      </c>
      <c r="G1367" s="5" t="inlineStr">
        <is>
          <t>teflón, cinta de rosca, PTFE</t>
        </is>
      </c>
      <c r="H1367" s="7" t="inlineStr">
        <is>
          <t>rollo</t>
        </is>
      </c>
      <c r="I1367" s="7" t="inlineStr">
        <is>
          <t>Instalaciones</t>
        </is>
      </c>
      <c r="J1367" s="7" t="inlineStr">
        <is>
          <t>estandar</t>
        </is>
      </c>
      <c r="K1367" s="7" t="inlineStr">
        <is>
          <t>importado</t>
        </is>
      </c>
      <c r="L1367" s="7" t="inlineStr">
        <is>
          <t>Verificado</t>
        </is>
      </c>
      <c r="M1367" s="8" t="n">
        <v>1</v>
      </c>
      <c r="N1367" s="9" t="n">
        <v>75</v>
      </c>
      <c r="O1367" s="9" t="n">
        <v>75</v>
      </c>
      <c r="P1367" s="9" t="n">
        <v>75</v>
      </c>
      <c r="Q1367" s="7" t="inlineStr">
        <is>
          <t>Sí</t>
        </is>
      </c>
      <c r="R1367" s="9">
        <f>IF(N1367="","",IF(Q1367="Sí",ROUND(N1367/1.18,2),N1367))</f>
        <v/>
      </c>
      <c r="S1367" s="7" t="inlineStr">
        <is>
          <t>2026-09-09</t>
        </is>
      </c>
      <c r="T1367" s="5" t="inlineStr">
        <is>
          <t>1 cotización de proveedores</t>
        </is>
      </c>
      <c r="AK1367" s="5" t="inlineStr">
        <is>
          <t>medida: 1"</t>
        </is>
      </c>
    </row>
    <row r="1368">
      <c r="A1368" s="7" t="inlineStr">
        <is>
          <t>MAT-32-409</t>
        </is>
      </c>
      <c r="B1368" s="7" t="inlineStr">
        <is>
          <t>Materiales</t>
        </is>
      </c>
      <c r="C1368" s="7" t="inlineStr">
        <is>
          <t>Tubería y conexiones</t>
        </is>
      </c>
      <c r="D1368" s="5" t="inlineStr">
        <is>
          <t>Cinta de teflón 3/4"</t>
        </is>
      </c>
      <c r="E1368" s="5" t="inlineStr">
        <is>
          <t>Sella la rosca. Se compra por rollo</t>
        </is>
      </c>
      <c r="F1368" s="5" t="inlineStr">
        <is>
          <t>Material retirado en almacén</t>
        </is>
      </c>
      <c r="G1368" s="5" t="inlineStr">
        <is>
          <t>teflón, cinta de rosca, PTFE</t>
        </is>
      </c>
      <c r="H1368" s="7" t="inlineStr">
        <is>
          <t>rollo</t>
        </is>
      </c>
      <c r="I1368" s="7" t="inlineStr">
        <is>
          <t>Instalaciones</t>
        </is>
      </c>
      <c r="J1368" s="7" t="inlineStr">
        <is>
          <t>estandar</t>
        </is>
      </c>
      <c r="K1368" s="7" t="inlineStr">
        <is>
          <t>importado</t>
        </is>
      </c>
      <c r="L1368" s="7" t="inlineStr">
        <is>
          <t>Verificado</t>
        </is>
      </c>
      <c r="M1368" s="8" t="n">
        <v>1</v>
      </c>
      <c r="N1368" s="9" t="n">
        <v>117.5</v>
      </c>
      <c r="O1368" s="9" t="n">
        <v>60</v>
      </c>
      <c r="P1368" s="9" t="n">
        <v>175</v>
      </c>
      <c r="Q1368" s="7" t="inlineStr">
        <is>
          <t>Sí</t>
        </is>
      </c>
      <c r="R1368" s="9">
        <f>IF(N1368="","",IF(Q1368="Sí",ROUND(N1368/1.18,2),N1368))</f>
        <v/>
      </c>
      <c r="S1368" s="7" t="inlineStr">
        <is>
          <t>2026-09-09</t>
        </is>
      </c>
      <c r="T1368" s="5" t="inlineStr">
        <is>
          <t>2 cotizaciones de proveedores</t>
        </is>
      </c>
      <c r="AK1368" s="5" t="inlineStr">
        <is>
          <t>medida: 3/4"</t>
        </is>
      </c>
    </row>
    <row r="1369">
      <c r="A1369" s="7" t="inlineStr">
        <is>
          <t>MAT-32-410</t>
        </is>
      </c>
      <c r="B1369" s="7" t="inlineStr">
        <is>
          <t>Materiales</t>
        </is>
      </c>
      <c r="C1369" s="7" t="inlineStr">
        <is>
          <t>Tubería y conexiones</t>
        </is>
      </c>
      <c r="D1369" s="5" t="inlineStr">
        <is>
          <t>Cinta de plomero 0.19" x 15 pies</t>
        </is>
      </c>
      <c r="E1369" s="5" t="inlineStr">
        <is>
          <t>Fleje perforado para colgar y fijar tubería</t>
        </is>
      </c>
      <c r="F1369" s="5" t="inlineStr">
        <is>
          <t>Material retirado en almacén</t>
        </is>
      </c>
      <c r="G1369" s="5" t="inlineStr">
        <is>
          <t>cinta de plomero, fleje, perforada</t>
        </is>
      </c>
      <c r="H1369" s="7" t="inlineStr">
        <is>
          <t>rollo</t>
        </is>
      </c>
      <c r="I1369" s="7" t="inlineStr">
        <is>
          <t>Instalaciones</t>
        </is>
      </c>
      <c r="J1369" s="7" t="inlineStr">
        <is>
          <t>estandar</t>
        </is>
      </c>
      <c r="K1369" s="7" t="inlineStr">
        <is>
          <t>importado</t>
        </is>
      </c>
      <c r="L1369" s="7" t="inlineStr">
        <is>
          <t>Verificado</t>
        </is>
      </c>
      <c r="M1369" s="8" t="n">
        <v>1</v>
      </c>
      <c r="N1369" s="9" t="n">
        <v>304</v>
      </c>
      <c r="O1369" s="9" t="n">
        <v>304</v>
      </c>
      <c r="P1369" s="9" t="n">
        <v>304</v>
      </c>
      <c r="Q1369" s="7" t="inlineStr">
        <is>
          <t>Sí</t>
        </is>
      </c>
      <c r="R1369" s="9">
        <f>IF(N1369="","",IF(Q1369="Sí",ROUND(N1369/1.18,2),N1369))</f>
        <v/>
      </c>
      <c r="S1369" s="7" t="inlineStr">
        <is>
          <t>2026-09-09</t>
        </is>
      </c>
      <c r="T1369" s="5" t="inlineStr">
        <is>
          <t>1 cotización de proveedores</t>
        </is>
      </c>
      <c r="AK1369" s="5" t="inlineStr">
        <is>
          <t>medida: 0.19" x 15 pies</t>
        </is>
      </c>
    </row>
    <row r="1370">
      <c r="A1370" s="7" t="inlineStr">
        <is>
          <t>MAT-32-411</t>
        </is>
      </c>
      <c r="B1370" s="7" t="inlineStr">
        <is>
          <t>Materiales</t>
        </is>
      </c>
      <c r="C1370" s="7" t="inlineStr">
        <is>
          <t>Tubería y conexiones</t>
        </is>
      </c>
      <c r="D1370" s="5" t="inlineStr">
        <is>
          <t>Cinta de plomero 1/2" x 50 pies</t>
        </is>
      </c>
      <c r="E1370" s="5" t="inlineStr">
        <is>
          <t>Fleje perforado para colgar y fijar tubería</t>
        </is>
      </c>
      <c r="F1370" s="5" t="inlineStr">
        <is>
          <t>Material retirado en almacén</t>
        </is>
      </c>
      <c r="G1370" s="5" t="inlineStr">
        <is>
          <t>cinta de plomero, fleje, perforada</t>
        </is>
      </c>
      <c r="H1370" s="7" t="inlineStr">
        <is>
          <t>rollo</t>
        </is>
      </c>
      <c r="I1370" s="7" t="inlineStr">
        <is>
          <t>Instalaciones</t>
        </is>
      </c>
      <c r="J1370" s="7" t="inlineStr">
        <is>
          <t>estandar</t>
        </is>
      </c>
      <c r="K1370" s="7" t="inlineStr">
        <is>
          <t>importado</t>
        </is>
      </c>
      <c r="L1370" s="7" t="inlineStr">
        <is>
          <t>Verificado</t>
        </is>
      </c>
      <c r="M1370" s="8" t="n">
        <v>1</v>
      </c>
      <c r="N1370" s="9" t="n">
        <v>2525</v>
      </c>
      <c r="O1370" s="9" t="n">
        <v>2525</v>
      </c>
      <c r="P1370" s="9" t="n">
        <v>2525</v>
      </c>
      <c r="Q1370" s="7" t="inlineStr">
        <is>
          <t>Sí</t>
        </is>
      </c>
      <c r="R1370" s="9">
        <f>IF(N1370="","",IF(Q1370="Sí",ROUND(N1370/1.18,2),N1370))</f>
        <v/>
      </c>
      <c r="S1370" s="7" t="inlineStr">
        <is>
          <t>2026-09-09</t>
        </is>
      </c>
      <c r="T1370" s="5" t="inlineStr">
        <is>
          <t>1 cotización de proveedores</t>
        </is>
      </c>
      <c r="AK1370" s="5" t="inlineStr">
        <is>
          <t>medida: 1/2" x 50 pies</t>
        </is>
      </c>
    </row>
    <row r="1371">
      <c r="A1371" s="7" t="inlineStr">
        <is>
          <t>MAT-32-412</t>
        </is>
      </c>
      <c r="B1371" s="7" t="inlineStr">
        <is>
          <t>Materiales</t>
        </is>
      </c>
      <c r="C1371" s="7" t="inlineStr">
        <is>
          <t>Tubería y conexiones</t>
        </is>
      </c>
      <c r="D1371" s="5" t="inlineStr">
        <is>
          <t>Cinta de plomero 1/8" x 25 pies</t>
        </is>
      </c>
      <c r="E1371" s="5" t="inlineStr">
        <is>
          <t>Fleje perforado para colgar y fijar tubería</t>
        </is>
      </c>
      <c r="F1371" s="5" t="inlineStr">
        <is>
          <t>Material retirado en almacén</t>
        </is>
      </c>
      <c r="G1371" s="5" t="inlineStr">
        <is>
          <t>cinta de plomero, fleje, perforada</t>
        </is>
      </c>
      <c r="H1371" s="7" t="inlineStr">
        <is>
          <t>rollo</t>
        </is>
      </c>
      <c r="I1371" s="7" t="inlineStr">
        <is>
          <t>Instalaciones</t>
        </is>
      </c>
      <c r="J1371" s="7" t="inlineStr">
        <is>
          <t>estandar</t>
        </is>
      </c>
      <c r="K1371" s="7" t="inlineStr">
        <is>
          <t>importado</t>
        </is>
      </c>
      <c r="L1371" s="7" t="inlineStr">
        <is>
          <t>Verificado</t>
        </is>
      </c>
      <c r="M1371" s="8" t="n">
        <v>1</v>
      </c>
      <c r="N1371" s="9" t="n">
        <v>412</v>
      </c>
      <c r="O1371" s="9" t="n">
        <v>412</v>
      </c>
      <c r="P1371" s="9" t="n">
        <v>412</v>
      </c>
      <c r="Q1371" s="7" t="inlineStr">
        <is>
          <t>Sí</t>
        </is>
      </c>
      <c r="R1371" s="9">
        <f>IF(N1371="","",IF(Q1371="Sí",ROUND(N1371/1.18,2),N1371))</f>
        <v/>
      </c>
      <c r="S1371" s="7" t="inlineStr">
        <is>
          <t>2026-09-09</t>
        </is>
      </c>
      <c r="T1371" s="5" t="inlineStr">
        <is>
          <t>1 cotización de proveedores</t>
        </is>
      </c>
      <c r="AK1371" s="5" t="inlineStr">
        <is>
          <t>medida: 1/8" x 25 pies</t>
        </is>
      </c>
    </row>
    <row r="1372">
      <c r="A1372" s="7" t="inlineStr">
        <is>
          <t>MAT-32-413</t>
        </is>
      </c>
      <c r="B1372" s="7" t="inlineStr">
        <is>
          <t>Materiales</t>
        </is>
      </c>
      <c r="C1372" s="7" t="inlineStr">
        <is>
          <t>Tubería y conexiones</t>
        </is>
      </c>
      <c r="D1372" s="5" t="inlineStr">
        <is>
          <t>Cemento solvente para PVC, 16 oz</t>
        </is>
      </c>
      <c r="E1372" s="5" t="inlineStr">
        <is>
          <t>Pega de tubería de PVC. No es un adhesivo de construcción</t>
        </is>
      </c>
      <c r="F1372" s="5" t="inlineStr">
        <is>
          <t>Material retirado en almacén</t>
        </is>
      </c>
      <c r="G1372" s="5" t="inlineStr">
        <is>
          <t>cemento PVC, pega de tubo, solvente</t>
        </is>
      </c>
      <c r="H1372" s="7" t="inlineStr">
        <is>
          <t>envase</t>
        </is>
      </c>
      <c r="I1372" s="7" t="inlineStr">
        <is>
          <t>Instalaciones</t>
        </is>
      </c>
      <c r="J1372" s="7" t="inlineStr">
        <is>
          <t>estandar</t>
        </is>
      </c>
      <c r="K1372" s="7" t="inlineStr">
        <is>
          <t>importado</t>
        </is>
      </c>
      <c r="L1372" s="7" t="inlineStr">
        <is>
          <t>Verificado</t>
        </is>
      </c>
      <c r="M1372" s="8" t="n">
        <v>1</v>
      </c>
      <c r="N1372" s="9" t="n">
        <v>979</v>
      </c>
      <c r="O1372" s="9" t="n">
        <v>979</v>
      </c>
      <c r="P1372" s="9" t="n">
        <v>979</v>
      </c>
      <c r="Q1372" s="7" t="inlineStr">
        <is>
          <t>Sí</t>
        </is>
      </c>
      <c r="R1372" s="9">
        <f>IF(N1372="","",IF(Q1372="Sí",ROUND(N1372/1.18,2),N1372))</f>
        <v/>
      </c>
      <c r="S1372" s="7" t="inlineStr">
        <is>
          <t>2026-09-09</t>
        </is>
      </c>
      <c r="T1372" s="5" t="inlineStr">
        <is>
          <t>1 cotización de proveedores</t>
        </is>
      </c>
      <c r="AK1372" s="5" t="inlineStr">
        <is>
          <t>presentacion: 16 oz</t>
        </is>
      </c>
    </row>
    <row r="1373">
      <c r="A1373" s="7" t="inlineStr">
        <is>
          <t>MAT-32-414</t>
        </is>
      </c>
      <c r="B1373" s="7" t="inlineStr">
        <is>
          <t>Materiales</t>
        </is>
      </c>
      <c r="C1373" s="7" t="inlineStr">
        <is>
          <t>Tubería y conexiones</t>
        </is>
      </c>
      <c r="D1373" s="5" t="inlineStr">
        <is>
          <t>Cemento solvente para PVC, 32 oz</t>
        </is>
      </c>
      <c r="E1373" s="5" t="inlineStr">
        <is>
          <t>Pega de tubería de PVC. No es un adhesivo de construcción</t>
        </is>
      </c>
      <c r="F1373" s="5" t="inlineStr">
        <is>
          <t>Material retirado en almacén</t>
        </is>
      </c>
      <c r="G1373" s="5" t="inlineStr">
        <is>
          <t>cemento PVC, pega de tubo, solvente</t>
        </is>
      </c>
      <c r="H1373" s="7" t="inlineStr">
        <is>
          <t>envase</t>
        </is>
      </c>
      <c r="I1373" s="7" t="inlineStr">
        <is>
          <t>Instalaciones</t>
        </is>
      </c>
      <c r="J1373" s="7" t="inlineStr">
        <is>
          <t>estandar</t>
        </is>
      </c>
      <c r="K1373" s="7" t="inlineStr">
        <is>
          <t>importado</t>
        </is>
      </c>
      <c r="L1373" s="7" t="inlineStr">
        <is>
          <t>Verificado</t>
        </is>
      </c>
      <c r="M1373" s="8" t="n">
        <v>1</v>
      </c>
      <c r="N1373" s="9" t="n">
        <v>1765</v>
      </c>
      <c r="O1373" s="9" t="n">
        <v>1765</v>
      </c>
      <c r="P1373" s="9" t="n">
        <v>1765</v>
      </c>
      <c r="Q1373" s="7" t="inlineStr">
        <is>
          <t>Sí</t>
        </is>
      </c>
      <c r="R1373" s="9">
        <f>IF(N1373="","",IF(Q1373="Sí",ROUND(N1373/1.18,2),N1373))</f>
        <v/>
      </c>
      <c r="S1373" s="7" t="inlineStr">
        <is>
          <t>2026-09-09</t>
        </is>
      </c>
      <c r="T1373" s="5" t="inlineStr">
        <is>
          <t>1 cotización de proveedores</t>
        </is>
      </c>
      <c r="AK1373" s="5" t="inlineStr">
        <is>
          <t>presentacion: 32 oz</t>
        </is>
      </c>
    </row>
    <row r="1374">
      <c r="A1374" s="7" t="inlineStr">
        <is>
          <t>MAT-32-415</t>
        </is>
      </c>
      <c r="B1374" s="7" t="inlineStr">
        <is>
          <t>Materiales</t>
        </is>
      </c>
      <c r="C1374" s="7" t="inlineStr">
        <is>
          <t>Tubería y conexiones</t>
        </is>
      </c>
      <c r="D1374" s="5" t="inlineStr">
        <is>
          <t>Cemento solvente para PVC, 4 oz</t>
        </is>
      </c>
      <c r="E1374" s="5" t="inlineStr">
        <is>
          <t>Pega de tubería de PVC. No es un adhesivo de construcción</t>
        </is>
      </c>
      <c r="F1374" s="5" t="inlineStr">
        <is>
          <t>Material retirado en almacén</t>
        </is>
      </c>
      <c r="G1374" s="5" t="inlineStr">
        <is>
          <t>cemento PVC, pega de tubo, solvente</t>
        </is>
      </c>
      <c r="H1374" s="7" t="inlineStr">
        <is>
          <t>envase</t>
        </is>
      </c>
      <c r="I1374" s="7" t="inlineStr">
        <is>
          <t>Instalaciones</t>
        </is>
      </c>
      <c r="J1374" s="7" t="inlineStr">
        <is>
          <t>estandar</t>
        </is>
      </c>
      <c r="K1374" s="7" t="inlineStr">
        <is>
          <t>importado</t>
        </is>
      </c>
      <c r="L1374" s="7" t="inlineStr">
        <is>
          <t>Verificado</t>
        </is>
      </c>
      <c r="M1374" s="8" t="n">
        <v>1</v>
      </c>
      <c r="N1374" s="9" t="n">
        <v>391.5</v>
      </c>
      <c r="O1374" s="9" t="n">
        <v>335</v>
      </c>
      <c r="P1374" s="9" t="n">
        <v>522</v>
      </c>
      <c r="Q1374" s="7" t="inlineStr">
        <is>
          <t>Sí</t>
        </is>
      </c>
      <c r="R1374" s="9">
        <f>IF(N1374="","",IF(Q1374="Sí",ROUND(N1374/1.18,2),N1374))</f>
        <v/>
      </c>
      <c r="S1374" s="7" t="inlineStr">
        <is>
          <t>2026-09-09</t>
        </is>
      </c>
      <c r="T1374" s="5" t="inlineStr">
        <is>
          <t>4 cotizaciones de proveedores</t>
        </is>
      </c>
      <c r="AK1374" s="5" t="inlineStr">
        <is>
          <t>presentacion: 4 oz</t>
        </is>
      </c>
    </row>
    <row r="1375">
      <c r="A1375" s="7" t="inlineStr">
        <is>
          <t>MAT-32-416</t>
        </is>
      </c>
      <c r="B1375" s="7" t="inlineStr">
        <is>
          <t>Materiales</t>
        </is>
      </c>
      <c r="C1375" s="7" t="inlineStr">
        <is>
          <t>Tubería y conexiones</t>
        </is>
      </c>
      <c r="D1375" s="5" t="inlineStr">
        <is>
          <t>Cemento solvente para PVC, 50 ml</t>
        </is>
      </c>
      <c r="E1375" s="5" t="inlineStr">
        <is>
          <t>Pega de tubería de PVC. No es un adhesivo de construcción</t>
        </is>
      </c>
      <c r="F1375" s="5" t="inlineStr">
        <is>
          <t>Material retirado en almacén</t>
        </is>
      </c>
      <c r="G1375" s="5" t="inlineStr">
        <is>
          <t>cemento PVC, pega de tubo, solvente</t>
        </is>
      </c>
      <c r="H1375" s="7" t="inlineStr">
        <is>
          <t>envase</t>
        </is>
      </c>
      <c r="I1375" s="7" t="inlineStr">
        <is>
          <t>Instalaciones</t>
        </is>
      </c>
      <c r="J1375" s="7" t="inlineStr">
        <is>
          <t>estandar</t>
        </is>
      </c>
      <c r="K1375" s="7" t="inlineStr">
        <is>
          <t>importado</t>
        </is>
      </c>
      <c r="L1375" s="7" t="inlineStr">
        <is>
          <t>Verificado</t>
        </is>
      </c>
      <c r="M1375" s="8" t="n">
        <v>1</v>
      </c>
      <c r="N1375" s="9" t="n">
        <v>205</v>
      </c>
      <c r="O1375" s="9" t="n">
        <v>205</v>
      </c>
      <c r="P1375" s="9" t="n">
        <v>205</v>
      </c>
      <c r="Q1375" s="7" t="inlineStr">
        <is>
          <t>Sí</t>
        </is>
      </c>
      <c r="R1375" s="9">
        <f>IF(N1375="","",IF(Q1375="Sí",ROUND(N1375/1.18,2),N1375))</f>
        <v/>
      </c>
      <c r="S1375" s="7" t="inlineStr">
        <is>
          <t>2026-09-09</t>
        </is>
      </c>
      <c r="T1375" s="5" t="inlineStr">
        <is>
          <t>1 cotización de proveedores</t>
        </is>
      </c>
      <c r="AK1375" s="5" t="inlineStr">
        <is>
          <t>presentacion: 50 ml</t>
        </is>
      </c>
    </row>
    <row r="1376">
      <c r="A1376" s="7" t="inlineStr">
        <is>
          <t>MAT-32-417</t>
        </is>
      </c>
      <c r="B1376" s="7" t="inlineStr">
        <is>
          <t>Materiales</t>
        </is>
      </c>
      <c r="C1376" s="7" t="inlineStr">
        <is>
          <t>Tubería y conexiones</t>
        </is>
      </c>
      <c r="D1376" s="5" t="inlineStr">
        <is>
          <t>Cemento solvente para PVC, 8 oz</t>
        </is>
      </c>
      <c r="E1376" s="5" t="inlineStr">
        <is>
          <t>Pega de tubería de PVC. No es un adhesivo de construcción</t>
        </is>
      </c>
      <c r="F1376" s="5" t="inlineStr">
        <is>
          <t>Material retirado en almacén</t>
        </is>
      </c>
      <c r="G1376" s="5" t="inlineStr">
        <is>
          <t>cemento PVC, pega de tubo, solvente</t>
        </is>
      </c>
      <c r="H1376" s="7" t="inlineStr">
        <is>
          <t>envase</t>
        </is>
      </c>
      <c r="I1376" s="7" t="inlineStr">
        <is>
          <t>Instalaciones</t>
        </is>
      </c>
      <c r="J1376" s="7" t="inlineStr">
        <is>
          <t>estandar</t>
        </is>
      </c>
      <c r="K1376" s="7" t="inlineStr">
        <is>
          <t>importado</t>
        </is>
      </c>
      <c r="L1376" s="7" t="inlineStr">
        <is>
          <t>Verificado</t>
        </is>
      </c>
      <c r="M1376" s="8" t="n">
        <v>1</v>
      </c>
      <c r="N1376" s="9" t="n">
        <v>520</v>
      </c>
      <c r="O1376" s="9" t="n">
        <v>473</v>
      </c>
      <c r="P1376" s="9" t="n">
        <v>567</v>
      </c>
      <c r="Q1376" s="7" t="inlineStr">
        <is>
          <t>Sí</t>
        </is>
      </c>
      <c r="R1376" s="9">
        <f>IF(N1376="","",IF(Q1376="Sí",ROUND(N1376/1.18,2),N1376))</f>
        <v/>
      </c>
      <c r="S1376" s="7" t="inlineStr">
        <is>
          <t>2026-09-09</t>
        </is>
      </c>
      <c r="T1376" s="5" t="inlineStr">
        <is>
          <t>2 cotizaciones de proveedores</t>
        </is>
      </c>
      <c r="AK1376" s="5" t="inlineStr">
        <is>
          <t>presentacion: 8 oz</t>
        </is>
      </c>
    </row>
  </sheetData>
  <autoFilter ref="A1:AK1376"/>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1373"/>
  <sheetViews>
    <sheetView workbookViewId="0">
      <pane ySplit="1" topLeftCell="A2" activePane="bottomLeft" state="frozen"/>
      <selection pane="bottomLeft" activeCell="A1" sqref="A1"/>
    </sheetView>
  </sheetViews>
  <sheetFormatPr baseColWidth="8" defaultRowHeight="15"/>
  <cols>
    <col width="13" customWidth="1" min="1" max="1"/>
    <col width="46" customWidth="1" min="2" max="2"/>
    <col width="12" customWidth="1" min="3" max="3"/>
    <col width="17" customWidth="1" min="4" max="4"/>
    <col width="17" customWidth="1" min="5" max="5"/>
    <col width="17" customWidth="1" min="6" max="6"/>
    <col width="17" customWidth="1" min="7" max="7"/>
    <col width="17" customWidth="1" min="8" max="8"/>
    <col width="17" customWidth="1" min="9" max="9"/>
    <col width="13" customWidth="1" min="10" max="10"/>
    <col width="13" customWidth="1" min="11" max="11"/>
    <col width="13" customWidth="1" min="12" max="12"/>
    <col width="11" customWidth="1" min="13" max="13"/>
    <col width="24" customWidth="1" min="14" max="14"/>
    <col width="15" customWidth="1" min="15" max="15"/>
    <col width="11" customWidth="1" min="16" max="16"/>
  </cols>
  <sheetData>
    <row r="1" ht="30" customHeight="1">
      <c r="A1" s="6" t="inlineStr">
        <is>
          <t>Código</t>
        </is>
      </c>
      <c r="B1" s="6" t="inlineStr">
        <is>
          <t>Ítem</t>
        </is>
      </c>
      <c r="C1" s="6" t="inlineStr">
        <is>
          <t>Unidad</t>
        </is>
      </c>
      <c r="D1" s="6" t="inlineStr">
        <is>
          <t>Ferretería Ochoa (8A)</t>
        </is>
      </c>
      <c r="E1" s="6" t="inlineStr">
        <is>
          <t>Ferretería Cima</t>
        </is>
      </c>
      <c r="F1" s="6" t="inlineStr">
        <is>
          <t>InnovaCentro (La Innovación)</t>
        </is>
      </c>
      <c r="G1" s="6" t="inlineStr">
        <is>
          <t>Max Ferretería</t>
        </is>
      </c>
      <c r="H1" s="6" t="inlineStr">
        <is>
          <t>Ferretería MC</t>
        </is>
      </c>
      <c r="I1" s="6" t="inlineStr">
        <is>
          <t>Ferremix (Grupo Alterra)</t>
        </is>
      </c>
      <c r="J1" s="6" t="inlineStr">
        <is>
          <t>Mínimo (RD$)</t>
        </is>
      </c>
      <c r="K1" s="6" t="inlineStr">
        <is>
          <t>Mediana (RD$)</t>
        </is>
      </c>
      <c r="L1" s="6" t="inlineStr">
        <is>
          <t>Máximo (RD$)</t>
        </is>
      </c>
      <c r="M1" s="6" t="inlineStr">
        <is>
          <t>Dispersión</t>
        </is>
      </c>
      <c r="N1" s="6" t="inlineStr">
        <is>
          <t>Más barato</t>
        </is>
      </c>
      <c r="O1" s="6" t="inlineStr">
        <is>
          <t>Referencia del sitio (RD$)</t>
        </is>
      </c>
      <c r="P1" s="6" t="inlineStr">
        <is>
          <t>Cotizaciones</t>
        </is>
      </c>
    </row>
    <row r="2">
      <c r="A2" s="4" t="inlineStr">
        <is>
          <t>MAT-02-001</t>
        </is>
      </c>
      <c r="B2" s="5" t="inlineStr">
        <is>
          <t>Cemento gris portland, funda 42.5 kg</t>
        </is>
      </c>
      <c r="C2" s="4" t="inlineStr">
        <is>
          <t>funda</t>
        </is>
      </c>
      <c r="D2" s="10" t="n"/>
      <c r="E2" s="10" t="n">
        <v>600</v>
      </c>
      <c r="F2" s="10" t="n">
        <v>655</v>
      </c>
      <c r="G2" s="10" t="n">
        <v>590</v>
      </c>
      <c r="H2" s="10" t="n"/>
      <c r="I2" s="10" t="n">
        <v>535</v>
      </c>
      <c r="J2" s="10">
        <f>IF(COUNT(D2:I2)=0,"",MIN(D2:I2))</f>
        <v/>
      </c>
      <c r="K2" s="10">
        <f>IF(COUNT(D2:I2)=0,"",MEDIAN(D2:I2))</f>
        <v/>
      </c>
      <c r="L2" s="10">
        <f>IF(COUNT(D2:I2)=0,"",MAX(D2:I2))</f>
        <v/>
      </c>
      <c r="M2" s="11">
        <f>IF(OR(J2="",J2=0),"",(L2-J2)/J2)</f>
        <v/>
      </c>
      <c r="N2" s="4">
        <f>IF(COUNT(D2:I2)=0,"",INDEX($D$1:$I$1,MATCH(MIN(D2:I2),D2:I2,0)))</f>
        <v/>
      </c>
      <c r="O2" s="10" t="n">
        <v>595</v>
      </c>
      <c r="P2" s="12" t="n">
        <v>4</v>
      </c>
    </row>
    <row r="3">
      <c r="A3" s="4" t="inlineStr">
        <is>
          <t>MAT-02-002</t>
        </is>
      </c>
      <c r="B3" s="5" t="inlineStr">
        <is>
          <t>Cemento blanco, funda 25 kg</t>
        </is>
      </c>
      <c r="C3" s="4" t="inlineStr">
        <is>
          <t>funda</t>
        </is>
      </c>
      <c r="D3" s="10" t="n"/>
      <c r="E3" s="10" t="n"/>
      <c r="F3" s="10" t="n">
        <v>755</v>
      </c>
      <c r="G3" s="10" t="n"/>
      <c r="H3" s="10" t="n"/>
      <c r="I3" s="10" t="n"/>
      <c r="J3" s="10">
        <f>IF(COUNT(D3:I3)=0,"",MIN(D3:I3))</f>
        <v/>
      </c>
      <c r="K3" s="10">
        <f>IF(COUNT(D3:I3)=0,"",MEDIAN(D3:I3))</f>
        <v/>
      </c>
      <c r="L3" s="10">
        <f>IF(COUNT(D3:I3)=0,"",MAX(D3:I3))</f>
        <v/>
      </c>
      <c r="M3" s="11">
        <f>IF(OR(J3="",J3=0),"",(L3-J3)/J3)</f>
        <v/>
      </c>
      <c r="N3" s="4">
        <f>IF(COUNT(D3:I3)=0,"",INDEX($D$1:$I$1,MATCH(MIN(D3:I3),D3:I3,0)))</f>
        <v/>
      </c>
      <c r="O3" s="10" t="n">
        <v>755</v>
      </c>
      <c r="P3" s="12" t="n">
        <v>1</v>
      </c>
    </row>
    <row r="4">
      <c r="A4" s="4" t="inlineStr">
        <is>
          <t>MAT-02-003</t>
        </is>
      </c>
      <c r="B4" s="5" t="inlineStr">
        <is>
          <t>Cemento blanco, funda 40 kg</t>
        </is>
      </c>
      <c r="C4" s="4" t="inlineStr">
        <is>
          <t>funda</t>
        </is>
      </c>
      <c r="D4" s="10" t="n">
        <v>1130.86</v>
      </c>
      <c r="E4" s="10" t="n">
        <v>1595</v>
      </c>
      <c r="F4" s="10" t="n">
        <v>1295</v>
      </c>
      <c r="G4" s="10" t="n">
        <v>1385</v>
      </c>
      <c r="H4" s="10" t="n"/>
      <c r="I4" s="10" t="n"/>
      <c r="J4" s="10">
        <f>IF(COUNT(D4:I4)=0,"",MIN(D4:I4))</f>
        <v/>
      </c>
      <c r="K4" s="10">
        <f>IF(COUNT(D4:I4)=0,"",MEDIAN(D4:I4))</f>
        <v/>
      </c>
      <c r="L4" s="10">
        <f>IF(COUNT(D4:I4)=0,"",MAX(D4:I4))</f>
        <v/>
      </c>
      <c r="M4" s="11">
        <f>IF(OR(J4="",J4=0),"",(L4-J4)/J4)</f>
        <v/>
      </c>
      <c r="N4" s="4">
        <f>IF(COUNT(D4:I4)=0,"",INDEX($D$1:$I$1,MATCH(MIN(D4:I4),D4:I4,0)))</f>
        <v/>
      </c>
      <c r="O4" s="10" t="n">
        <v>1295</v>
      </c>
      <c r="P4" s="12" t="n">
        <v>4</v>
      </c>
    </row>
    <row r="5">
      <c r="A5" s="4" t="inlineStr">
        <is>
          <t>MAT-02-004</t>
        </is>
      </c>
      <c r="B5" s="5" t="inlineStr">
        <is>
          <t>Cal hidratada, funda 20 kg</t>
        </is>
      </c>
      <c r="C5" s="4" t="inlineStr">
        <is>
          <t>funda</t>
        </is>
      </c>
      <c r="D5" s="10" t="n">
        <v>437.31</v>
      </c>
      <c r="E5" s="10" t="n"/>
      <c r="F5" s="10" t="n">
        <v>570</v>
      </c>
      <c r="G5" s="10" t="n"/>
      <c r="H5" s="10" t="n"/>
      <c r="I5" s="10" t="n"/>
      <c r="J5" s="10">
        <f>IF(COUNT(D5:I5)=0,"",MIN(D5:I5))</f>
        <v/>
      </c>
      <c r="K5" s="10">
        <f>IF(COUNT(D5:I5)=0,"",MEDIAN(D5:I5))</f>
        <v/>
      </c>
      <c r="L5" s="10">
        <f>IF(COUNT(D5:I5)=0,"",MAX(D5:I5))</f>
        <v/>
      </c>
      <c r="M5" s="11">
        <f>IF(OR(J5="",J5=0),"",(L5-J5)/J5)</f>
        <v/>
      </c>
      <c r="N5" s="4">
        <f>IF(COUNT(D5:I5)=0,"",INDEX($D$1:$I$1,MATCH(MIN(D5:I5),D5:I5,0)))</f>
        <v/>
      </c>
      <c r="O5" s="10" t="n">
        <v>503.66</v>
      </c>
      <c r="P5" s="12" t="n">
        <v>2</v>
      </c>
    </row>
    <row r="6">
      <c r="A6" s="4" t="inlineStr">
        <is>
          <t>MAT-02-005</t>
        </is>
      </c>
      <c r="B6" s="5" t="inlineStr">
        <is>
          <t>Mortero para pegar bloques, funda 42.5 kg</t>
        </is>
      </c>
      <c r="C6" s="4" t="inlineStr">
        <is>
          <t>funda</t>
        </is>
      </c>
      <c r="D6" s="10" t="n"/>
      <c r="E6" s="10" t="n">
        <v>345</v>
      </c>
      <c r="F6" s="10" t="n"/>
      <c r="G6" s="10" t="n"/>
      <c r="H6" s="10" t="n"/>
      <c r="I6" s="10" t="n"/>
      <c r="J6" s="10">
        <f>IF(COUNT(D6:I6)=0,"",MIN(D6:I6))</f>
        <v/>
      </c>
      <c r="K6" s="10">
        <f>IF(COUNT(D6:I6)=0,"",MEDIAN(D6:I6))</f>
        <v/>
      </c>
      <c r="L6" s="10">
        <f>IF(COUNT(D6:I6)=0,"",MAX(D6:I6))</f>
        <v/>
      </c>
      <c r="M6" s="11">
        <f>IF(OR(J6="",J6=0),"",(L6-J6)/J6)</f>
        <v/>
      </c>
      <c r="N6" s="4">
        <f>IF(COUNT(D6:I6)=0,"",INDEX($D$1:$I$1,MATCH(MIN(D6:I6),D6:I6,0)))</f>
        <v/>
      </c>
      <c r="O6" s="10" t="n">
        <v>345</v>
      </c>
      <c r="P6" s="12" t="n">
        <v>1</v>
      </c>
    </row>
    <row r="7">
      <c r="A7" s="4" t="inlineStr">
        <is>
          <t>MAT-02-007</t>
        </is>
      </c>
      <c r="B7" s="5" t="inlineStr">
        <is>
          <t>Pegamento de cerámica blanco, funda 22.7 kg</t>
        </is>
      </c>
      <c r="C7" s="4" t="inlineStr">
        <is>
          <t>funda</t>
        </is>
      </c>
      <c r="D7" s="10" t="n">
        <v>554.28</v>
      </c>
      <c r="E7" s="10" t="n"/>
      <c r="F7" s="10" t="n">
        <v>1054</v>
      </c>
      <c r="G7" s="10" t="n">
        <v>825</v>
      </c>
      <c r="H7" s="10" t="n"/>
      <c r="I7" s="10" t="n"/>
      <c r="J7" s="10">
        <f>IF(COUNT(D7:I7)=0,"",MIN(D7:I7))</f>
        <v/>
      </c>
      <c r="K7" s="10">
        <f>IF(COUNT(D7:I7)=0,"",MEDIAN(D7:I7))</f>
        <v/>
      </c>
      <c r="L7" s="10">
        <f>IF(COUNT(D7:I7)=0,"",MAX(D7:I7))</f>
        <v/>
      </c>
      <c r="M7" s="11">
        <f>IF(OR(J7="",J7=0),"",(L7-J7)/J7)</f>
        <v/>
      </c>
      <c r="N7" s="4">
        <f>IF(COUNT(D7:I7)=0,"",INDEX($D$1:$I$1,MATCH(MIN(D7:I7),D7:I7,0)))</f>
        <v/>
      </c>
      <c r="O7" s="10" t="n">
        <v>825</v>
      </c>
      <c r="P7" s="12" t="n">
        <v>3</v>
      </c>
    </row>
    <row r="8">
      <c r="A8" s="4" t="inlineStr">
        <is>
          <t>MAT-02-009</t>
        </is>
      </c>
      <c r="B8" s="5" t="inlineStr">
        <is>
          <t>Mortero predosificado de pañete, funda 42.5 kg</t>
        </is>
      </c>
      <c r="C8" s="4" t="inlineStr">
        <is>
          <t>funda</t>
        </is>
      </c>
      <c r="D8" s="10" t="n">
        <v>346.09</v>
      </c>
      <c r="E8" s="10" t="n">
        <v>385</v>
      </c>
      <c r="F8" s="10" t="n">
        <v>330</v>
      </c>
      <c r="G8" s="10" t="n">
        <v>365</v>
      </c>
      <c r="H8" s="10" t="n"/>
      <c r="I8" s="10" t="n"/>
      <c r="J8" s="10">
        <f>IF(COUNT(D8:I8)=0,"",MIN(D8:I8))</f>
        <v/>
      </c>
      <c r="K8" s="10">
        <f>IF(COUNT(D8:I8)=0,"",MEDIAN(D8:I8))</f>
        <v/>
      </c>
      <c r="L8" s="10">
        <f>IF(COUNT(D8:I8)=0,"",MAX(D8:I8))</f>
        <v/>
      </c>
      <c r="M8" s="11">
        <f>IF(OR(J8="",J8=0),"",(L8-J8)/J8)</f>
        <v/>
      </c>
      <c r="N8" s="4">
        <f>IF(COUNT(D8:I8)=0,"",INDEX($D$1:$I$1,MATCH(MIN(D8:I8),D8:I8,0)))</f>
        <v/>
      </c>
      <c r="O8" s="10" t="n">
        <v>365</v>
      </c>
      <c r="P8" s="12" t="n">
        <v>4</v>
      </c>
    </row>
    <row r="9">
      <c r="A9" s="4" t="inlineStr">
        <is>
          <t>MAT-02-013</t>
        </is>
      </c>
      <c r="B9" s="5" t="inlineStr">
        <is>
          <t>Derretido (grout) con arena, funda 5 kg</t>
        </is>
      </c>
      <c r="C9" s="4" t="inlineStr">
        <is>
          <t>funda</t>
        </is>
      </c>
      <c r="D9" s="10" t="n">
        <v>323.12</v>
      </c>
      <c r="E9" s="10" t="n">
        <v>495</v>
      </c>
      <c r="F9" s="10" t="n"/>
      <c r="G9" s="10" t="n">
        <v>359.99</v>
      </c>
      <c r="H9" s="10" t="n"/>
      <c r="I9" s="10" t="n"/>
      <c r="J9" s="10">
        <f>IF(COUNT(D9:I9)=0,"",MIN(D9:I9))</f>
        <v/>
      </c>
      <c r="K9" s="10">
        <f>IF(COUNT(D9:I9)=0,"",MEDIAN(D9:I9))</f>
        <v/>
      </c>
      <c r="L9" s="10">
        <f>IF(COUNT(D9:I9)=0,"",MAX(D9:I9))</f>
        <v/>
      </c>
      <c r="M9" s="11">
        <f>IF(OR(J9="",J9=0),"",(L9-J9)/J9)</f>
        <v/>
      </c>
      <c r="N9" s="4">
        <f>IF(COUNT(D9:I9)=0,"",INDEX($D$1:$I$1,MATCH(MIN(D9:I9),D9:I9,0)))</f>
        <v/>
      </c>
      <c r="O9" s="10" t="n">
        <v>505</v>
      </c>
      <c r="P9" s="12" t="n">
        <v>3</v>
      </c>
    </row>
    <row r="10">
      <c r="A10" s="4" t="inlineStr">
        <is>
          <t>MAT-04-001</t>
        </is>
      </c>
      <c r="B10" s="5" t="inlineStr">
        <is>
          <t>Varilla corrugada 3/8" x 20 pies</t>
        </is>
      </c>
      <c r="C10" s="4" t="inlineStr">
        <is>
          <t>unidad</t>
        </is>
      </c>
      <c r="D10" s="10" t="n"/>
      <c r="E10" s="10" t="n"/>
      <c r="F10" s="10" t="n"/>
      <c r="G10" s="10" t="n"/>
      <c r="H10" s="10" t="n">
        <v>211.85</v>
      </c>
      <c r="I10" s="10" t="n">
        <v>442.77</v>
      </c>
      <c r="J10" s="10">
        <f>IF(COUNT(D10:I10)=0,"",MIN(D10:I10))</f>
        <v/>
      </c>
      <c r="K10" s="10">
        <f>IF(COUNT(D10:I10)=0,"",MEDIAN(D10:I10))</f>
        <v/>
      </c>
      <c r="L10" s="10">
        <f>IF(COUNT(D10:I10)=0,"",MAX(D10:I10))</f>
        <v/>
      </c>
      <c r="M10" s="11">
        <f>IF(OR(J10="",J10=0),"",(L10-J10)/J10)</f>
        <v/>
      </c>
      <c r="N10" s="4">
        <f>IF(COUNT(D10:I10)=0,"",INDEX($D$1:$I$1,MATCH(MIN(D10:I10),D10:I10,0)))</f>
        <v/>
      </c>
      <c r="O10" s="10" t="n">
        <v>346.38</v>
      </c>
      <c r="P10" s="12" t="n">
        <v>2</v>
      </c>
    </row>
    <row r="11">
      <c r="A11" s="4" t="inlineStr">
        <is>
          <t>MAT-04-002</t>
        </is>
      </c>
      <c r="B11" s="5" t="inlineStr">
        <is>
          <t>Varilla corrugada 1/2" x 20 pies</t>
        </is>
      </c>
      <c r="C11" s="4" t="inlineStr">
        <is>
          <t>unidad</t>
        </is>
      </c>
      <c r="D11" s="10" t="n"/>
      <c r="E11" s="10" t="n"/>
      <c r="F11" s="10" t="n"/>
      <c r="G11" s="10" t="n"/>
      <c r="H11" s="10" t="n">
        <v>377.76</v>
      </c>
      <c r="I11" s="10" t="n"/>
      <c r="J11" s="10">
        <f>IF(COUNT(D11:I11)=0,"",MIN(D11:I11))</f>
        <v/>
      </c>
      <c r="K11" s="10">
        <f>IF(COUNT(D11:I11)=0,"",MEDIAN(D11:I11))</f>
        <v/>
      </c>
      <c r="L11" s="10">
        <f>IF(COUNT(D11:I11)=0,"",MAX(D11:I11))</f>
        <v/>
      </c>
      <c r="M11" s="11">
        <f>IF(OR(J11="",J11=0),"",(L11-J11)/J11)</f>
        <v/>
      </c>
      <c r="N11" s="4">
        <f>IF(COUNT(D11:I11)=0,"",INDEX($D$1:$I$1,MATCH(MIN(D11:I11),D11:I11,0)))</f>
        <v/>
      </c>
      <c r="O11" s="10" t="n">
        <v>445.76</v>
      </c>
      <c r="P11" s="12" t="n">
        <v>1</v>
      </c>
    </row>
    <row r="12">
      <c r="A12" s="4" t="inlineStr">
        <is>
          <t>MAT-04-004</t>
        </is>
      </c>
      <c r="B12" s="5" t="inlineStr">
        <is>
          <t>Varilla corrugada 3/4" x 20 pies</t>
        </is>
      </c>
      <c r="C12" s="4" t="inlineStr">
        <is>
          <t>unidad</t>
        </is>
      </c>
      <c r="D12" s="10" t="n"/>
      <c r="E12" s="10" t="n"/>
      <c r="F12" s="10" t="n"/>
      <c r="G12" s="10" t="n"/>
      <c r="H12" s="10" t="n">
        <v>858.89</v>
      </c>
      <c r="I12" s="10" t="n"/>
      <c r="J12" s="10">
        <f>IF(COUNT(D12:I12)=0,"",MIN(D12:I12))</f>
        <v/>
      </c>
      <c r="K12" s="10">
        <f>IF(COUNT(D12:I12)=0,"",MEDIAN(D12:I12))</f>
        <v/>
      </c>
      <c r="L12" s="10">
        <f>IF(COUNT(D12:I12)=0,"",MAX(D12:I12))</f>
        <v/>
      </c>
      <c r="M12" s="11">
        <f>IF(OR(J12="",J12=0),"",(L12-J12)/J12)</f>
        <v/>
      </c>
      <c r="N12" s="4">
        <f>IF(COUNT(D12:I12)=0,"",INDEX($D$1:$I$1,MATCH(MIN(D12:I12),D12:I12,0)))</f>
        <v/>
      </c>
      <c r="O12" s="10" t="n">
        <v>1013.49</v>
      </c>
      <c r="P12" s="12" t="n">
        <v>1</v>
      </c>
    </row>
    <row r="13">
      <c r="A13" s="4" t="inlineStr">
        <is>
          <t>MAT-04-005</t>
        </is>
      </c>
      <c r="B13" s="5" t="inlineStr">
        <is>
          <t>Varilla corrugada 1" x 20 pies</t>
        </is>
      </c>
      <c r="C13" s="4" t="inlineStr">
        <is>
          <t>unidad</t>
        </is>
      </c>
      <c r="D13" s="10" t="n"/>
      <c r="E13" s="10" t="n"/>
      <c r="F13" s="10" t="n"/>
      <c r="G13" s="10" t="n"/>
      <c r="H13" s="10" t="n">
        <v>1513.28</v>
      </c>
      <c r="I13" s="10" t="n"/>
      <c r="J13" s="10">
        <f>IF(COUNT(D13:I13)=0,"",MIN(D13:I13))</f>
        <v/>
      </c>
      <c r="K13" s="10">
        <f>IF(COUNT(D13:I13)=0,"",MEDIAN(D13:I13))</f>
        <v/>
      </c>
      <c r="L13" s="10">
        <f>IF(COUNT(D13:I13)=0,"",MAX(D13:I13))</f>
        <v/>
      </c>
      <c r="M13" s="11">
        <f>IF(OR(J13="",J13=0),"",(L13-J13)/J13)</f>
        <v/>
      </c>
      <c r="N13" s="4">
        <f>IF(COUNT(D13:I13)=0,"",INDEX($D$1:$I$1,MATCH(MIN(D13:I13),D13:I13,0)))</f>
        <v/>
      </c>
      <c r="O13" s="10" t="n">
        <v>1785.67</v>
      </c>
      <c r="P13" s="12" t="n">
        <v>1</v>
      </c>
    </row>
    <row r="14">
      <c r="A14" s="4" t="inlineStr">
        <is>
          <t>MAT-04-008</t>
        </is>
      </c>
      <c r="B14" s="5" t="inlineStr">
        <is>
          <t>Malla electrosoldada D2.3, retícula 10 x 10, rollo</t>
        </is>
      </c>
      <c r="C14" s="4" t="inlineStr">
        <is>
          <t>rollo</t>
        </is>
      </c>
      <c r="D14" s="10" t="n">
        <v>17130.85</v>
      </c>
      <c r="E14" s="10" t="n"/>
      <c r="F14" s="10" t="n"/>
      <c r="G14" s="10" t="n"/>
      <c r="H14" s="10" t="n">
        <v>16419.49</v>
      </c>
      <c r="I14" s="10" t="n"/>
      <c r="J14" s="10">
        <f>IF(COUNT(D14:I14)=0,"",MIN(D14:I14))</f>
        <v/>
      </c>
      <c r="K14" s="10">
        <f>IF(COUNT(D14:I14)=0,"",MEDIAN(D14:I14))</f>
        <v/>
      </c>
      <c r="L14" s="10">
        <f>IF(COUNT(D14:I14)=0,"",MAX(D14:I14))</f>
        <v/>
      </c>
      <c r="M14" s="11">
        <f>IF(OR(J14="",J14=0),"",(L14-J14)/J14)</f>
        <v/>
      </c>
      <c r="N14" s="4">
        <f>IF(COUNT(D14:I14)=0,"",INDEX($D$1:$I$1,MATCH(MIN(D14:I14),D14:I14,0)))</f>
        <v/>
      </c>
      <c r="O14" s="10" t="n">
        <v>18252.92</v>
      </c>
      <c r="P14" s="12" t="n">
        <v>2</v>
      </c>
    </row>
    <row r="15">
      <c r="A15" s="4" t="inlineStr">
        <is>
          <t>MAT-04-011</t>
        </is>
      </c>
      <c r="B15" s="5" t="inlineStr">
        <is>
          <t>Malla electrosoldada D2.5, retícula 10 x 10, rollo</t>
        </is>
      </c>
      <c r="C15" s="4" t="inlineStr">
        <is>
          <t>rollo</t>
        </is>
      </c>
      <c r="D15" s="10" t="n"/>
      <c r="E15" s="10" t="n"/>
      <c r="F15" s="10" t="n"/>
      <c r="G15" s="10" t="n"/>
      <c r="H15" s="10" t="n">
        <v>17688</v>
      </c>
      <c r="I15" s="10" t="n"/>
      <c r="J15" s="10">
        <f>IF(COUNT(D15:I15)=0,"",MIN(D15:I15))</f>
        <v/>
      </c>
      <c r="K15" s="10">
        <f>IF(COUNT(D15:I15)=0,"",MEDIAN(D15:I15))</f>
        <v/>
      </c>
      <c r="L15" s="10">
        <f>IF(COUNT(D15:I15)=0,"",MAX(D15:I15))</f>
        <v/>
      </c>
      <c r="M15" s="11">
        <f>IF(OR(J15="",J15=0),"",(L15-J15)/J15)</f>
        <v/>
      </c>
      <c r="N15" s="4">
        <f>IF(COUNT(D15:I15)=0,"",INDEX($D$1:$I$1,MATCH(MIN(D15:I15),D15:I15,0)))</f>
        <v/>
      </c>
      <c r="O15" s="10" t="n">
        <v>20871.84</v>
      </c>
      <c r="P15" s="12" t="n">
        <v>1</v>
      </c>
    </row>
    <row r="16">
      <c r="A16" s="4" t="inlineStr">
        <is>
          <t>MAT-04-014</t>
        </is>
      </c>
      <c r="B16" s="5" t="inlineStr">
        <is>
          <t>Malla electrosoldada D2.7, retícula 10 x 10, rollo</t>
        </is>
      </c>
      <c r="C16" s="4" t="inlineStr">
        <is>
          <t>rollo</t>
        </is>
      </c>
      <c r="D16" s="10" t="n">
        <v>20629.26</v>
      </c>
      <c r="E16" s="10" t="n"/>
      <c r="F16" s="10" t="n"/>
      <c r="G16" s="10" t="n"/>
      <c r="H16" s="10" t="n"/>
      <c r="I16" s="10" t="n"/>
      <c r="J16" s="10">
        <f>IF(COUNT(D16:I16)=0,"",MIN(D16:I16))</f>
        <v/>
      </c>
      <c r="K16" s="10">
        <f>IF(COUNT(D16:I16)=0,"",MEDIAN(D16:I16))</f>
        <v/>
      </c>
      <c r="L16" s="10">
        <f>IF(COUNT(D16:I16)=0,"",MAX(D16:I16))</f>
        <v/>
      </c>
      <c r="M16" s="11">
        <f>IF(OR(J16="",J16=0),"",(L16-J16)/J16)</f>
        <v/>
      </c>
      <c r="N16" s="4">
        <f>IF(COUNT(D16:I16)=0,"",INDEX($D$1:$I$1,MATCH(MIN(D16:I16),D16:I16,0)))</f>
        <v/>
      </c>
      <c r="O16" s="10" t="n">
        <v>20629.26</v>
      </c>
      <c r="P16" s="12" t="n">
        <v>1</v>
      </c>
    </row>
    <row r="17">
      <c r="A17" s="4" t="inlineStr">
        <is>
          <t>MAT-04-021</t>
        </is>
      </c>
      <c r="B17" s="5" t="inlineStr">
        <is>
          <t>Alambre galvanizado calibre 18, para varillas</t>
        </is>
      </c>
      <c r="C17" s="4" t="inlineStr">
        <is>
          <t>lb</t>
        </is>
      </c>
      <c r="D17" s="10" t="n">
        <v>62.48</v>
      </c>
      <c r="E17" s="10" t="n"/>
      <c r="F17" s="10" t="n"/>
      <c r="G17" s="10" t="n"/>
      <c r="H17" s="10" t="n"/>
      <c r="I17" s="10" t="n"/>
      <c r="J17" s="10">
        <f>IF(COUNT(D17:I17)=0,"",MIN(D17:I17))</f>
        <v/>
      </c>
      <c r="K17" s="10">
        <f>IF(COUNT(D17:I17)=0,"",MEDIAN(D17:I17))</f>
        <v/>
      </c>
      <c r="L17" s="10">
        <f>IF(COUNT(D17:I17)=0,"",MAX(D17:I17))</f>
        <v/>
      </c>
      <c r="M17" s="11">
        <f>IF(OR(J17="",J17=0),"",(L17-J17)/J17)</f>
        <v/>
      </c>
      <c r="N17" s="4">
        <f>IF(COUNT(D17:I17)=0,"",INDEX($D$1:$I$1,MATCH(MIN(D17:I17),D17:I17,0)))</f>
        <v/>
      </c>
      <c r="O17" s="10" t="n">
        <v>62.48</v>
      </c>
      <c r="P17" s="12" t="n">
        <v>1</v>
      </c>
    </row>
    <row r="18">
      <c r="A18" s="4" t="inlineStr">
        <is>
          <t>MAT-04-022</t>
        </is>
      </c>
      <c r="B18" s="5" t="inlineStr">
        <is>
          <t>Alambre galvanizado calibre 14, para encofrados</t>
        </is>
      </c>
      <c r="C18" s="4" t="inlineStr">
        <is>
          <t>lb</t>
        </is>
      </c>
      <c r="D18" s="10" t="n">
        <v>61.12</v>
      </c>
      <c r="E18" s="10" t="n"/>
      <c r="F18" s="10" t="n"/>
      <c r="G18" s="10" t="n"/>
      <c r="H18" s="10" t="n"/>
      <c r="I18" s="10" t="n"/>
      <c r="J18" s="10">
        <f>IF(COUNT(D18:I18)=0,"",MIN(D18:I18))</f>
        <v/>
      </c>
      <c r="K18" s="10">
        <f>IF(COUNT(D18:I18)=0,"",MEDIAN(D18:I18))</f>
        <v/>
      </c>
      <c r="L18" s="10">
        <f>IF(COUNT(D18:I18)=0,"",MAX(D18:I18))</f>
        <v/>
      </c>
      <c r="M18" s="11">
        <f>IF(OR(J18="",J18=0),"",(L18-J18)/J18)</f>
        <v/>
      </c>
      <c r="N18" s="4">
        <f>IF(COUNT(D18:I18)=0,"",INDEX($D$1:$I$1,MATCH(MIN(D18:I18),D18:I18,0)))</f>
        <v/>
      </c>
      <c r="O18" s="10" t="n">
        <v>61.12</v>
      </c>
      <c r="P18" s="12" t="n">
        <v>1</v>
      </c>
    </row>
    <row r="19">
      <c r="A19" s="4" t="inlineStr">
        <is>
          <t>MAT-04-023</t>
        </is>
      </c>
      <c r="B19" s="5" t="inlineStr">
        <is>
          <t>Angular 1 1/2" x 1/8" x 20 pies</t>
        </is>
      </c>
      <c r="C19" s="4" t="inlineStr">
        <is>
          <t>unidad</t>
        </is>
      </c>
      <c r="D19" s="10" t="n">
        <v>861</v>
      </c>
      <c r="E19" s="10" t="n"/>
      <c r="F19" s="10" t="n"/>
      <c r="G19" s="10" t="n"/>
      <c r="H19" s="10" t="n"/>
      <c r="I19" s="10" t="n"/>
      <c r="J19" s="10">
        <f>IF(COUNT(D19:I19)=0,"",MIN(D19:I19))</f>
        <v/>
      </c>
      <c r="K19" s="10">
        <f>IF(COUNT(D19:I19)=0,"",MEDIAN(D19:I19))</f>
        <v/>
      </c>
      <c r="L19" s="10">
        <f>IF(COUNT(D19:I19)=0,"",MAX(D19:I19))</f>
        <v/>
      </c>
      <c r="M19" s="11">
        <f>IF(OR(J19="",J19=0),"",(L19-J19)/J19)</f>
        <v/>
      </c>
      <c r="N19" s="4">
        <f>IF(COUNT(D19:I19)=0,"",INDEX($D$1:$I$1,MATCH(MIN(D19:I19),D19:I19,0)))</f>
        <v/>
      </c>
      <c r="O19" s="10" t="n">
        <v>861</v>
      </c>
      <c r="P19" s="12" t="n">
        <v>1</v>
      </c>
    </row>
    <row r="20">
      <c r="A20" s="4" t="inlineStr">
        <is>
          <t>MAT-06-002</t>
        </is>
      </c>
      <c r="B20" s="5" t="inlineStr">
        <is>
          <t>Cuartón de pino 2" x 4" x 12 pies</t>
        </is>
      </c>
      <c r="C20" s="4" t="inlineStr">
        <is>
          <t>unidad</t>
        </is>
      </c>
      <c r="D20" s="10" t="n"/>
      <c r="E20" s="10" t="n"/>
      <c r="F20" s="10" t="n"/>
      <c r="G20" s="10" t="n">
        <v>860</v>
      </c>
      <c r="H20" s="10" t="n"/>
      <c r="I20" s="10" t="n"/>
      <c r="J20" s="10">
        <f>IF(COUNT(D20:I20)=0,"",MIN(D20:I20))</f>
        <v/>
      </c>
      <c r="K20" s="10">
        <f>IF(COUNT(D20:I20)=0,"",MEDIAN(D20:I20))</f>
        <v/>
      </c>
      <c r="L20" s="10">
        <f>IF(COUNT(D20:I20)=0,"",MAX(D20:I20))</f>
        <v/>
      </c>
      <c r="M20" s="11">
        <f>IF(OR(J20="",J20=0),"",(L20-J20)/J20)</f>
        <v/>
      </c>
      <c r="N20" s="4">
        <f>IF(COUNT(D20:I20)=0,"",INDEX($D$1:$I$1,MATCH(MIN(D20:I20),D20:I20,0)))</f>
        <v/>
      </c>
      <c r="O20" s="10" t="n">
        <v>860</v>
      </c>
      <c r="P20" s="12" t="n">
        <v>1</v>
      </c>
    </row>
    <row r="21">
      <c r="A21" s="4" t="inlineStr">
        <is>
          <t>MAT-06-005</t>
        </is>
      </c>
      <c r="B21" s="5" t="inlineStr">
        <is>
          <t>Plywood corriente 1/2", 4 x 8 pies</t>
        </is>
      </c>
      <c r="C21" s="4" t="inlineStr">
        <is>
          <t>plancha</t>
        </is>
      </c>
      <c r="D21" s="10" t="n"/>
      <c r="E21" s="10" t="n"/>
      <c r="F21" s="10" t="n">
        <v>1425</v>
      </c>
      <c r="G21" s="10" t="n">
        <v>1530</v>
      </c>
      <c r="H21" s="10" t="n"/>
      <c r="I21" s="10" t="n"/>
      <c r="J21" s="10">
        <f>IF(COUNT(D21:I21)=0,"",MIN(D21:I21))</f>
        <v/>
      </c>
      <c r="K21" s="10">
        <f>IF(COUNT(D21:I21)=0,"",MEDIAN(D21:I21))</f>
        <v/>
      </c>
      <c r="L21" s="10">
        <f>IF(COUNT(D21:I21)=0,"",MAX(D21:I21))</f>
        <v/>
      </c>
      <c r="M21" s="11">
        <f>IF(OR(J21="",J21=0),"",(L21-J21)/J21)</f>
        <v/>
      </c>
      <c r="N21" s="4">
        <f>IF(COUNT(D21:I21)=0,"",INDEX($D$1:$I$1,MATCH(MIN(D21:I21),D21:I21,0)))</f>
        <v/>
      </c>
      <c r="O21" s="10" t="n">
        <v>1520</v>
      </c>
      <c r="P21" s="12" t="n">
        <v>2</v>
      </c>
    </row>
    <row r="22">
      <c r="A22" s="4" t="inlineStr">
        <is>
          <t>MAT-06-006</t>
        </is>
      </c>
      <c r="B22" s="5" t="inlineStr">
        <is>
          <t>Plywood corriente 3/4", 4 x 8 pies</t>
        </is>
      </c>
      <c r="C22" s="4" t="inlineStr">
        <is>
          <t>plancha</t>
        </is>
      </c>
      <c r="D22" s="10" t="n"/>
      <c r="E22" s="10" t="n"/>
      <c r="F22" s="10" t="n">
        <v>1990</v>
      </c>
      <c r="G22" s="10" t="n">
        <v>2200</v>
      </c>
      <c r="H22" s="10" t="n"/>
      <c r="I22" s="10" t="n"/>
      <c r="J22" s="10">
        <f>IF(COUNT(D22:I22)=0,"",MIN(D22:I22))</f>
        <v/>
      </c>
      <c r="K22" s="10">
        <f>IF(COUNT(D22:I22)=0,"",MEDIAN(D22:I22))</f>
        <v/>
      </c>
      <c r="L22" s="10">
        <f>IF(COUNT(D22:I22)=0,"",MAX(D22:I22))</f>
        <v/>
      </c>
      <c r="M22" s="11">
        <f>IF(OR(J22="",J22=0),"",(L22-J22)/J22)</f>
        <v/>
      </c>
      <c r="N22" s="4">
        <f>IF(COUNT(D22:I22)=0,"",INDEX($D$1:$I$1,MATCH(MIN(D22:I22),D22:I22,0)))</f>
        <v/>
      </c>
      <c r="O22" s="10" t="n">
        <v>1995</v>
      </c>
      <c r="P22" s="12" t="n">
        <v>2</v>
      </c>
    </row>
    <row r="23">
      <c r="A23" s="4" t="inlineStr">
        <is>
          <t>MAT-08-001</t>
        </is>
      </c>
      <c r="B23" s="5" t="inlineStr">
        <is>
          <t>Cerámica de piso, 33 x 33 cm</t>
        </is>
      </c>
      <c r="C23" s="4" t="inlineStr">
        <is>
          <t>m²</t>
        </is>
      </c>
      <c r="D23" s="10" t="n">
        <v>752</v>
      </c>
      <c r="E23" s="10" t="n"/>
      <c r="F23" s="10" t="n"/>
      <c r="G23" s="10" t="n"/>
      <c r="H23" s="10" t="n"/>
      <c r="I23" s="10" t="n"/>
      <c r="J23" s="10">
        <f>IF(COUNT(D23:I23)=0,"",MIN(D23:I23))</f>
        <v/>
      </c>
      <c r="K23" s="10">
        <f>IF(COUNT(D23:I23)=0,"",MEDIAN(D23:I23))</f>
        <v/>
      </c>
      <c r="L23" s="10">
        <f>IF(COUNT(D23:I23)=0,"",MAX(D23:I23))</f>
        <v/>
      </c>
      <c r="M23" s="11">
        <f>IF(OR(J23="",J23=0),"",(L23-J23)/J23)</f>
        <v/>
      </c>
      <c r="N23" s="4">
        <f>IF(COUNT(D23:I23)=0,"",INDEX($D$1:$I$1,MATCH(MIN(D23:I23),D23:I23,0)))</f>
        <v/>
      </c>
      <c r="O23" s="10" t="n">
        <v>764.63</v>
      </c>
      <c r="P23" s="12" t="n">
        <v>1</v>
      </c>
    </row>
    <row r="24">
      <c r="A24" s="4" t="inlineStr">
        <is>
          <t>MAT-08-002</t>
        </is>
      </c>
      <c r="B24" s="5" t="inlineStr">
        <is>
          <t>Cerámica de pared, 40 x 25 cm</t>
        </is>
      </c>
      <c r="C24" s="4" t="inlineStr">
        <is>
          <t>m²</t>
        </is>
      </c>
      <c r="D24" s="10" t="n">
        <v>1134.1</v>
      </c>
      <c r="E24" s="10" t="n"/>
      <c r="F24" s="10" t="n"/>
      <c r="G24" s="10" t="n"/>
      <c r="H24" s="10" t="n"/>
      <c r="I24" s="10" t="n"/>
      <c r="J24" s="10">
        <f>IF(COUNT(D24:I24)=0,"",MIN(D24:I24))</f>
        <v/>
      </c>
      <c r="K24" s="10">
        <f>IF(COUNT(D24:I24)=0,"",MEDIAN(D24:I24))</f>
        <v/>
      </c>
      <c r="L24" s="10">
        <f>IF(COUNT(D24:I24)=0,"",MAX(D24:I24))</f>
        <v/>
      </c>
      <c r="M24" s="11">
        <f>IF(OR(J24="",J24=0),"",(L24-J24)/J24)</f>
        <v/>
      </c>
      <c r="N24" s="4">
        <f>IF(COUNT(D24:I24)=0,"",INDEX($D$1:$I$1,MATCH(MIN(D24:I24),D24:I24,0)))</f>
        <v/>
      </c>
      <c r="O24" s="10" t="n">
        <v>1266.7</v>
      </c>
      <c r="P24" s="12" t="n">
        <v>1</v>
      </c>
    </row>
    <row r="25">
      <c r="A25" s="4" t="inlineStr">
        <is>
          <t>MAT-08-003</t>
        </is>
      </c>
      <c r="B25" s="5" t="inlineStr">
        <is>
          <t>Porcelanato de piso, 60 x 60 cm</t>
        </is>
      </c>
      <c r="C25" s="4" t="inlineStr">
        <is>
          <t>m²</t>
        </is>
      </c>
      <c r="D25" s="10" t="n">
        <v>528.71</v>
      </c>
      <c r="E25" s="10" t="n"/>
      <c r="F25" s="10" t="n"/>
      <c r="G25" s="10" t="n"/>
      <c r="H25" s="10" t="n"/>
      <c r="I25" s="10" t="n"/>
      <c r="J25" s="10">
        <f>IF(COUNT(D25:I25)=0,"",MIN(D25:I25))</f>
        <v/>
      </c>
      <c r="K25" s="10">
        <f>IF(COUNT(D25:I25)=0,"",MEDIAN(D25:I25))</f>
        <v/>
      </c>
      <c r="L25" s="10">
        <f>IF(COUNT(D25:I25)=0,"",MAX(D25:I25))</f>
        <v/>
      </c>
      <c r="M25" s="11">
        <f>IF(OR(J25="",J25=0),"",(L25-J25)/J25)</f>
        <v/>
      </c>
      <c r="N25" s="4">
        <f>IF(COUNT(D25:I25)=0,"",INDEX($D$1:$I$1,MATCH(MIN(D25:I25),D25:I25,0)))</f>
        <v/>
      </c>
      <c r="O25" s="10" t="n">
        <v>1106.42</v>
      </c>
      <c r="P25" s="12" t="n">
        <v>1</v>
      </c>
    </row>
    <row r="26">
      <c r="A26" s="4" t="inlineStr">
        <is>
          <t>MAT-32-001</t>
        </is>
      </c>
      <c r="B26" s="5" t="inlineStr">
        <is>
          <t>Tubo PVC drenaje 4" x 19 pies</t>
        </is>
      </c>
      <c r="C26" s="4" t="inlineStr">
        <is>
          <t>tubo</t>
        </is>
      </c>
      <c r="D26" s="10" t="n">
        <v>1494.58</v>
      </c>
      <c r="E26" s="10" t="n">
        <v>1695</v>
      </c>
      <c r="F26" s="10" t="n"/>
      <c r="G26" s="10" t="n">
        <v>1125</v>
      </c>
      <c r="H26" s="10" t="n"/>
      <c r="I26" s="10" t="n"/>
      <c r="J26" s="10">
        <f>IF(COUNT(D26:I26)=0,"",MIN(D26:I26))</f>
        <v/>
      </c>
      <c r="K26" s="10">
        <f>IF(COUNT(D26:I26)=0,"",MEDIAN(D26:I26))</f>
        <v/>
      </c>
      <c r="L26" s="10">
        <f>IF(COUNT(D26:I26)=0,"",MAX(D26:I26))</f>
        <v/>
      </c>
      <c r="M26" s="11">
        <f>IF(OR(J26="",J26=0),"",(L26-J26)/J26)</f>
        <v/>
      </c>
      <c r="N26" s="4">
        <f>IF(COUNT(D26:I26)=0,"",INDEX($D$1:$I$1,MATCH(MIN(D26:I26),D26:I26,0)))</f>
        <v/>
      </c>
      <c r="O26" s="10" t="n">
        <v>1494.58</v>
      </c>
      <c r="P26" s="12" t="n">
        <v>3</v>
      </c>
    </row>
    <row r="27">
      <c r="A27" s="4" t="inlineStr">
        <is>
          <t>MAT-32-002</t>
        </is>
      </c>
      <c r="B27" s="5" t="inlineStr">
        <is>
          <t>Tubo PVC drenaje 2" x 19 pies</t>
        </is>
      </c>
      <c r="C27" s="4" t="inlineStr">
        <is>
          <t>tubo</t>
        </is>
      </c>
      <c r="D27" s="10" t="n">
        <v>503.78</v>
      </c>
      <c r="E27" s="10" t="n">
        <v>595</v>
      </c>
      <c r="F27" s="10" t="n"/>
      <c r="G27" s="10" t="n">
        <v>350</v>
      </c>
      <c r="H27" s="10" t="n"/>
      <c r="I27" s="10" t="n"/>
      <c r="J27" s="10">
        <f>IF(COUNT(D27:I27)=0,"",MIN(D27:I27))</f>
        <v/>
      </c>
      <c r="K27" s="10">
        <f>IF(COUNT(D27:I27)=0,"",MEDIAN(D27:I27))</f>
        <v/>
      </c>
      <c r="L27" s="10">
        <f>IF(COUNT(D27:I27)=0,"",MAX(D27:I27))</f>
        <v/>
      </c>
      <c r="M27" s="11">
        <f>IF(OR(J27="",J27=0),"",(L27-J27)/J27)</f>
        <v/>
      </c>
      <c r="N27" s="4">
        <f>IF(COUNT(D27:I27)=0,"",INDEX($D$1:$I$1,MATCH(MIN(D27:I27),D27:I27,0)))</f>
        <v/>
      </c>
      <c r="O27" s="10" t="n">
        <v>503.78</v>
      </c>
      <c r="P27" s="12" t="n">
        <v>3</v>
      </c>
    </row>
    <row r="28">
      <c r="A28" s="4" t="inlineStr">
        <is>
          <t>MAT-32-003</t>
        </is>
      </c>
      <c r="B28" s="5" t="inlineStr">
        <is>
          <t>Tubo PVC drenaje 6" x 19 pies</t>
        </is>
      </c>
      <c r="C28" s="4" t="inlineStr">
        <is>
          <t>tubo</t>
        </is>
      </c>
      <c r="D28" s="10" t="n"/>
      <c r="E28" s="10" t="n"/>
      <c r="F28" s="10" t="n"/>
      <c r="G28" s="10" t="n">
        <v>2900</v>
      </c>
      <c r="H28" s="10" t="n"/>
      <c r="I28" s="10" t="n"/>
      <c r="J28" s="10">
        <f>IF(COUNT(D28:I28)=0,"",MIN(D28:I28))</f>
        <v/>
      </c>
      <c r="K28" s="10">
        <f>IF(COUNT(D28:I28)=0,"",MEDIAN(D28:I28))</f>
        <v/>
      </c>
      <c r="L28" s="10">
        <f>IF(COUNT(D28:I28)=0,"",MAX(D28:I28))</f>
        <v/>
      </c>
      <c r="M28" s="11">
        <f>IF(OR(J28="",J28=0),"",(L28-J28)/J28)</f>
        <v/>
      </c>
      <c r="N28" s="4">
        <f>IF(COUNT(D28:I28)=0,"",INDEX($D$1:$I$1,MATCH(MIN(D28:I28),D28:I28,0)))</f>
        <v/>
      </c>
      <c r="O28" s="10" t="n">
        <v>2900</v>
      </c>
      <c r="P28" s="12" t="n">
        <v>1</v>
      </c>
    </row>
    <row r="29">
      <c r="A29" s="4" t="inlineStr">
        <is>
          <t>MAT-32-004</t>
        </is>
      </c>
      <c r="B29" s="5" t="inlineStr">
        <is>
          <t>Tubo PVC presión 1/2" SCH-40 x 19 pies</t>
        </is>
      </c>
      <c r="C29" s="4" t="inlineStr">
        <is>
          <t>tubo</t>
        </is>
      </c>
      <c r="D29" s="10" t="n"/>
      <c r="E29" s="10" t="n">
        <v>315</v>
      </c>
      <c r="F29" s="10" t="n"/>
      <c r="G29" s="10" t="n">
        <v>175.01</v>
      </c>
      <c r="H29" s="10" t="n"/>
      <c r="I29" s="10" t="n"/>
      <c r="J29" s="10">
        <f>IF(COUNT(D29:I29)=0,"",MIN(D29:I29))</f>
        <v/>
      </c>
      <c r="K29" s="10">
        <f>IF(COUNT(D29:I29)=0,"",MEDIAN(D29:I29))</f>
        <v/>
      </c>
      <c r="L29" s="10">
        <f>IF(COUNT(D29:I29)=0,"",MAX(D29:I29))</f>
        <v/>
      </c>
      <c r="M29" s="11">
        <f>IF(OR(J29="",J29=0),"",(L29-J29)/J29)</f>
        <v/>
      </c>
      <c r="N29" s="4">
        <f>IF(COUNT(D29:I29)=0,"",INDEX($D$1:$I$1,MATCH(MIN(D29:I29),D29:I29,0)))</f>
        <v/>
      </c>
      <c r="O29" s="10" t="n">
        <v>245.01</v>
      </c>
      <c r="P29" s="12" t="n">
        <v>2</v>
      </c>
    </row>
    <row r="30">
      <c r="A30" s="4" t="inlineStr">
        <is>
          <t>MAT-32-006</t>
        </is>
      </c>
      <c r="B30" s="5" t="inlineStr">
        <is>
          <t>Codo PVC 90° de 4"</t>
        </is>
      </c>
      <c r="C30" s="4" t="inlineStr">
        <is>
          <t>unidad</t>
        </is>
      </c>
      <c r="D30" s="10" t="n"/>
      <c r="E30" s="10" t="n">
        <v>165</v>
      </c>
      <c r="F30" s="10" t="n"/>
      <c r="G30" s="10" t="n"/>
      <c r="H30" s="10" t="n"/>
      <c r="I30" s="10" t="n"/>
      <c r="J30" s="10">
        <f>IF(COUNT(D30:I30)=0,"",MIN(D30:I30))</f>
        <v/>
      </c>
      <c r="K30" s="10">
        <f>IF(COUNT(D30:I30)=0,"",MEDIAN(D30:I30))</f>
        <v/>
      </c>
      <c r="L30" s="10">
        <f>IF(COUNT(D30:I30)=0,"",MAX(D30:I30))</f>
        <v/>
      </c>
      <c r="M30" s="11">
        <f>IF(OR(J30="",J30=0),"",(L30-J30)/J30)</f>
        <v/>
      </c>
      <c r="N30" s="4">
        <f>IF(COUNT(D30:I30)=0,"",INDEX($D$1:$I$1,MATCH(MIN(D30:I30),D30:I30,0)))</f>
        <v/>
      </c>
      <c r="O30" s="10" t="n">
        <v>165</v>
      </c>
      <c r="P30" s="12" t="n">
        <v>1</v>
      </c>
    </row>
    <row r="31">
      <c r="A31" s="4" t="inlineStr">
        <is>
          <t>MAT-09-001</t>
        </is>
      </c>
      <c r="B31" s="5" t="inlineStr">
        <is>
          <t>Inodoro de una pieza, gama económica</t>
        </is>
      </c>
      <c r="C31" s="4" t="inlineStr">
        <is>
          <t>unidad</t>
        </is>
      </c>
      <c r="D31" s="10" t="n">
        <v>6107.2</v>
      </c>
      <c r="E31" s="10" t="n"/>
      <c r="F31" s="10" t="n"/>
      <c r="G31" s="10" t="n"/>
      <c r="H31" s="10" t="n"/>
      <c r="I31" s="10" t="n"/>
      <c r="J31" s="10">
        <f>IF(COUNT(D31:I31)=0,"",MIN(D31:I31))</f>
        <v/>
      </c>
      <c r="K31" s="10">
        <f>IF(COUNT(D31:I31)=0,"",MEDIAN(D31:I31))</f>
        <v/>
      </c>
      <c r="L31" s="10">
        <f>IF(COUNT(D31:I31)=0,"",MAX(D31:I31))</f>
        <v/>
      </c>
      <c r="M31" s="11">
        <f>IF(OR(J31="",J31=0),"",(L31-J31)/J31)</f>
        <v/>
      </c>
      <c r="N31" s="4">
        <f>IF(COUNT(D31:I31)=0,"",INDEX($D$1:$I$1,MATCH(MIN(D31:I31),D31:I31,0)))</f>
        <v/>
      </c>
      <c r="O31" s="10" t="n">
        <v>6107.2</v>
      </c>
      <c r="P31" s="12" t="n">
        <v>1</v>
      </c>
    </row>
    <row r="32">
      <c r="A32" s="4" t="inlineStr">
        <is>
          <t>MAT-10-001</t>
        </is>
      </c>
      <c r="B32" s="5" t="inlineStr">
        <is>
          <t>Cable THHN #12, rollo 100 pies</t>
        </is>
      </c>
      <c r="C32" s="4" t="inlineStr">
        <is>
          <t>rollo</t>
        </is>
      </c>
      <c r="D32" s="10" t="n"/>
      <c r="E32" s="10" t="n"/>
      <c r="F32" s="10" t="n"/>
      <c r="G32" s="10" t="n"/>
      <c r="H32" s="10" t="n">
        <v>1368</v>
      </c>
      <c r="I32" s="10" t="n"/>
      <c r="J32" s="10">
        <f>IF(COUNT(D32:I32)=0,"",MIN(D32:I32))</f>
        <v/>
      </c>
      <c r="K32" s="10">
        <f>IF(COUNT(D32:I32)=0,"",MEDIAN(D32:I32))</f>
        <v/>
      </c>
      <c r="L32" s="10">
        <f>IF(COUNT(D32:I32)=0,"",MAX(D32:I32))</f>
        <v/>
      </c>
      <c r="M32" s="11">
        <f>IF(OR(J32="",J32=0),"",(L32-J32)/J32)</f>
        <v/>
      </c>
      <c r="N32" s="4">
        <f>IF(COUNT(D32:I32)=0,"",INDEX($D$1:$I$1,MATCH(MIN(D32:I32),D32:I32,0)))</f>
        <v/>
      </c>
      <c r="O32" s="10" t="n">
        <v>1614.24</v>
      </c>
      <c r="P32" s="12" t="n">
        <v>1</v>
      </c>
    </row>
    <row r="33">
      <c r="A33" s="4" t="inlineStr">
        <is>
          <t>MAT-10-002</t>
        </is>
      </c>
      <c r="B33" s="5" t="inlineStr">
        <is>
          <t>Cable THHN #10, rollo 100 pies</t>
        </is>
      </c>
      <c r="C33" s="4" t="inlineStr">
        <is>
          <t>rollo</t>
        </is>
      </c>
      <c r="D33" s="10" t="n"/>
      <c r="E33" s="10" t="n"/>
      <c r="F33" s="10" t="n"/>
      <c r="G33" s="10" t="n"/>
      <c r="H33" s="10" t="n">
        <v>2170</v>
      </c>
      <c r="I33" s="10" t="n"/>
      <c r="J33" s="10">
        <f>IF(COUNT(D33:I33)=0,"",MIN(D33:I33))</f>
        <v/>
      </c>
      <c r="K33" s="10">
        <f>IF(COUNT(D33:I33)=0,"",MEDIAN(D33:I33))</f>
        <v/>
      </c>
      <c r="L33" s="10">
        <f>IF(COUNT(D33:I33)=0,"",MAX(D33:I33))</f>
        <v/>
      </c>
      <c r="M33" s="11">
        <f>IF(OR(J33="",J33=0),"",(L33-J33)/J33)</f>
        <v/>
      </c>
      <c r="N33" s="4">
        <f>IF(COUNT(D33:I33)=0,"",INDEX($D$1:$I$1,MATCH(MIN(D33:I33),D33:I33,0)))</f>
        <v/>
      </c>
      <c r="O33" s="10" t="n">
        <v>2560.6</v>
      </c>
      <c r="P33" s="12" t="n">
        <v>1</v>
      </c>
    </row>
    <row r="34">
      <c r="A34" s="4" t="inlineStr">
        <is>
          <t>MAT-10-003</t>
        </is>
      </c>
      <c r="B34" s="5" t="inlineStr">
        <is>
          <t>Cable THHN #8, rollo 100 pies</t>
        </is>
      </c>
      <c r="C34" s="4" t="inlineStr">
        <is>
          <t>rollo</t>
        </is>
      </c>
      <c r="D34" s="10" t="n"/>
      <c r="E34" s="10" t="n"/>
      <c r="F34" s="10" t="n"/>
      <c r="G34" s="10" t="n"/>
      <c r="H34" s="10" t="n">
        <v>3468</v>
      </c>
      <c r="I34" s="10" t="n"/>
      <c r="J34" s="10">
        <f>IF(COUNT(D34:I34)=0,"",MIN(D34:I34))</f>
        <v/>
      </c>
      <c r="K34" s="10">
        <f>IF(COUNT(D34:I34)=0,"",MEDIAN(D34:I34))</f>
        <v/>
      </c>
      <c r="L34" s="10">
        <f>IF(COUNT(D34:I34)=0,"",MAX(D34:I34))</f>
        <v/>
      </c>
      <c r="M34" s="11">
        <f>IF(OR(J34="",J34=0),"",(L34-J34)/J34)</f>
        <v/>
      </c>
      <c r="N34" s="4">
        <f>IF(COUNT(D34:I34)=0,"",INDEX($D$1:$I$1,MATCH(MIN(D34:I34),D34:I34,0)))</f>
        <v/>
      </c>
      <c r="O34" s="10" t="n">
        <v>4092.24</v>
      </c>
      <c r="P34" s="12" t="n">
        <v>1</v>
      </c>
    </row>
    <row r="35">
      <c r="A35" s="4" t="inlineStr">
        <is>
          <t>MAT-10-004</t>
        </is>
      </c>
      <c r="B35" s="5" t="inlineStr">
        <is>
          <t>Tubo EMT 1/2" x 10 pies</t>
        </is>
      </c>
      <c r="C35" s="4" t="inlineStr">
        <is>
          <t>tubo</t>
        </is>
      </c>
      <c r="D35" s="10" t="n"/>
      <c r="E35" s="10" t="n"/>
      <c r="F35" s="10" t="n"/>
      <c r="G35" s="10" t="n">
        <v>194.99</v>
      </c>
      <c r="H35" s="10" t="n"/>
      <c r="I35" s="10" t="n"/>
      <c r="J35" s="10">
        <f>IF(COUNT(D35:I35)=0,"",MIN(D35:I35))</f>
        <v/>
      </c>
      <c r="K35" s="10">
        <f>IF(COUNT(D35:I35)=0,"",MEDIAN(D35:I35))</f>
        <v/>
      </c>
      <c r="L35" s="10">
        <f>IF(COUNT(D35:I35)=0,"",MAX(D35:I35))</f>
        <v/>
      </c>
      <c r="M35" s="11">
        <f>IF(OR(J35="",J35=0),"",(L35-J35)/J35)</f>
        <v/>
      </c>
      <c r="N35" s="4">
        <f>IF(COUNT(D35:I35)=0,"",INDEX($D$1:$I$1,MATCH(MIN(D35:I35),D35:I35,0)))</f>
        <v/>
      </c>
      <c r="O35" s="10" t="n">
        <v>194.99</v>
      </c>
      <c r="P35" s="12" t="n">
        <v>1</v>
      </c>
    </row>
    <row r="36">
      <c r="A36" s="4" t="inlineStr">
        <is>
          <t>MAT-10-007</t>
        </is>
      </c>
      <c r="B36" s="5" t="inlineStr">
        <is>
          <t>Tomacorriente doble polarizado</t>
        </is>
      </c>
      <c r="C36" s="4" t="inlineStr">
        <is>
          <t>unidad</t>
        </is>
      </c>
      <c r="D36" s="10" t="n"/>
      <c r="E36" s="10" t="n"/>
      <c r="F36" s="10" t="n"/>
      <c r="G36" s="10" t="n">
        <v>30</v>
      </c>
      <c r="H36" s="10" t="n"/>
      <c r="I36" s="10" t="n"/>
      <c r="J36" s="10">
        <f>IF(COUNT(D36:I36)=0,"",MIN(D36:I36))</f>
        <v/>
      </c>
      <c r="K36" s="10">
        <f>IF(COUNT(D36:I36)=0,"",MEDIAN(D36:I36))</f>
        <v/>
      </c>
      <c r="L36" s="10">
        <f>IF(COUNT(D36:I36)=0,"",MAX(D36:I36))</f>
        <v/>
      </c>
      <c r="M36" s="11">
        <f>IF(OR(J36="",J36=0),"",(L36-J36)/J36)</f>
        <v/>
      </c>
      <c r="N36" s="4">
        <f>IF(COUNT(D36:I36)=0,"",INDEX($D$1:$I$1,MATCH(MIN(D36:I36),D36:I36,0)))</f>
        <v/>
      </c>
      <c r="O36" s="10" t="n">
        <v>194.99</v>
      </c>
      <c r="P36" s="12" t="n">
        <v>1</v>
      </c>
    </row>
    <row r="37">
      <c r="A37" s="4" t="inlineStr">
        <is>
          <t>MAT-10-008</t>
        </is>
      </c>
      <c r="B37" s="5" t="inlineStr">
        <is>
          <t>Interruptor sencillo</t>
        </is>
      </c>
      <c r="C37" s="4" t="inlineStr">
        <is>
          <t>unidad</t>
        </is>
      </c>
      <c r="D37" s="10" t="n"/>
      <c r="E37" s="10" t="n"/>
      <c r="F37" s="10" t="n"/>
      <c r="G37" s="10" t="n">
        <v>115</v>
      </c>
      <c r="H37" s="10" t="n"/>
      <c r="I37" s="10" t="n"/>
      <c r="J37" s="10">
        <f>IF(COUNT(D37:I37)=0,"",MIN(D37:I37))</f>
        <v/>
      </c>
      <c r="K37" s="10">
        <f>IF(COUNT(D37:I37)=0,"",MEDIAN(D37:I37))</f>
        <v/>
      </c>
      <c r="L37" s="10">
        <f>IF(COUNT(D37:I37)=0,"",MAX(D37:I37))</f>
        <v/>
      </c>
      <c r="M37" s="11">
        <f>IF(OR(J37="",J37=0),"",(L37-J37)/J37)</f>
        <v/>
      </c>
      <c r="N37" s="4">
        <f>IF(COUNT(D37:I37)=0,"",INDEX($D$1:$I$1,MATCH(MIN(D37:I37),D37:I37,0)))</f>
        <v/>
      </c>
      <c r="O37" s="10" t="n">
        <v>230</v>
      </c>
      <c r="P37" s="12" t="n">
        <v>1</v>
      </c>
    </row>
    <row r="38">
      <c r="A38" s="4" t="inlineStr">
        <is>
          <t>MAT-10-009</t>
        </is>
      </c>
      <c r="B38" s="5" t="inlineStr">
        <is>
          <t>Breaker enchufable 20 A</t>
        </is>
      </c>
      <c r="C38" s="4" t="inlineStr">
        <is>
          <t>unidad</t>
        </is>
      </c>
      <c r="D38" s="10" t="n">
        <v>472.72</v>
      </c>
      <c r="E38" s="10" t="n"/>
      <c r="F38" s="10" t="n"/>
      <c r="G38" s="10" t="n">
        <v>155</v>
      </c>
      <c r="H38" s="10" t="n"/>
      <c r="I38" s="10" t="n"/>
      <c r="J38" s="10">
        <f>IF(COUNT(D38:I38)=0,"",MIN(D38:I38))</f>
        <v/>
      </c>
      <c r="K38" s="10">
        <f>IF(COUNT(D38:I38)=0,"",MEDIAN(D38:I38))</f>
        <v/>
      </c>
      <c r="L38" s="10">
        <f>IF(COUNT(D38:I38)=0,"",MAX(D38:I38))</f>
        <v/>
      </c>
      <c r="M38" s="11">
        <f>IF(OR(J38="",J38=0),"",(L38-J38)/J38)</f>
        <v/>
      </c>
      <c r="N38" s="4">
        <f>IF(COUNT(D38:I38)=0,"",INDEX($D$1:$I$1,MATCH(MIN(D38:I38),D38:I38,0)))</f>
        <v/>
      </c>
      <c r="O38" s="10" t="n">
        <v>472.72</v>
      </c>
      <c r="P38" s="12" t="n">
        <v>2</v>
      </c>
    </row>
    <row r="39">
      <c r="A39" s="4" t="inlineStr">
        <is>
          <t>MAT-13-001</t>
        </is>
      </c>
      <c r="B39" s="5" t="inlineStr">
        <is>
          <t>Plancha de yeso regular 1/2", 4 x 8 pies</t>
        </is>
      </c>
      <c r="C39" s="4" t="inlineStr">
        <is>
          <t>plancha</t>
        </is>
      </c>
      <c r="D39" s="10" t="n">
        <v>956.17</v>
      </c>
      <c r="E39" s="10" t="n"/>
      <c r="F39" s="10" t="n">
        <v>895</v>
      </c>
      <c r="G39" s="10" t="n"/>
      <c r="H39" s="10" t="n"/>
      <c r="I39" s="10" t="n"/>
      <c r="J39" s="10">
        <f>IF(COUNT(D39:I39)=0,"",MIN(D39:I39))</f>
        <v/>
      </c>
      <c r="K39" s="10">
        <f>IF(COUNT(D39:I39)=0,"",MEDIAN(D39:I39))</f>
        <v/>
      </c>
      <c r="L39" s="10">
        <f>IF(COUNT(D39:I39)=0,"",MAX(D39:I39))</f>
        <v/>
      </c>
      <c r="M39" s="11">
        <f>IF(OR(J39="",J39=0),"",(L39-J39)/J39)</f>
        <v/>
      </c>
      <c r="N39" s="4">
        <f>IF(COUNT(D39:I39)=0,"",INDEX($D$1:$I$1,MATCH(MIN(D39:I39),D39:I39,0)))</f>
        <v/>
      </c>
      <c r="O39" s="10" t="n">
        <v>925.59</v>
      </c>
      <c r="P39" s="12" t="n">
        <v>2</v>
      </c>
    </row>
    <row r="40">
      <c r="A40" s="4" t="inlineStr">
        <is>
          <t>MAT-13-006</t>
        </is>
      </c>
      <c r="B40" s="5" t="inlineStr">
        <is>
          <t>Plafón acústico 2 x 2 pies</t>
        </is>
      </c>
      <c r="C40" s="4" t="inlineStr">
        <is>
          <t>plancha</t>
        </is>
      </c>
      <c r="D40" s="10" t="n"/>
      <c r="E40" s="10" t="n"/>
      <c r="F40" s="10" t="n">
        <v>595</v>
      </c>
      <c r="G40" s="10" t="n"/>
      <c r="H40" s="10" t="n"/>
      <c r="I40" s="10" t="n"/>
      <c r="J40" s="10">
        <f>IF(COUNT(D40:I40)=0,"",MIN(D40:I40))</f>
        <v/>
      </c>
      <c r="K40" s="10">
        <f>IF(COUNT(D40:I40)=0,"",MEDIAN(D40:I40))</f>
        <v/>
      </c>
      <c r="L40" s="10">
        <f>IF(COUNT(D40:I40)=0,"",MAX(D40:I40))</f>
        <v/>
      </c>
      <c r="M40" s="11">
        <f>IF(OR(J40="",J40=0),"",(L40-J40)/J40)</f>
        <v/>
      </c>
      <c r="N40" s="4">
        <f>IF(COUNT(D40:I40)=0,"",INDEX($D$1:$I$1,MATCH(MIN(D40:I40),D40:I40,0)))</f>
        <v/>
      </c>
      <c r="O40" s="10" t="n">
        <v>595</v>
      </c>
      <c r="P40" s="12" t="n">
        <v>1</v>
      </c>
    </row>
    <row r="41">
      <c r="A41" s="4" t="inlineStr">
        <is>
          <t>EQU-04-006</t>
        </is>
      </c>
      <c r="B41" s="5" t="inlineStr">
        <is>
          <t>Cortadora manual de cerámica, corte de 100 cm</t>
        </is>
      </c>
      <c r="C41" s="4" t="inlineStr">
        <is>
          <t>unidad</t>
        </is>
      </c>
      <c r="D41" s="10" t="n">
        <v>35818.07</v>
      </c>
      <c r="E41" s="10" t="n"/>
      <c r="F41" s="10" t="n"/>
      <c r="G41" s="10" t="n"/>
      <c r="H41" s="10" t="n"/>
      <c r="I41" s="10" t="n"/>
      <c r="J41" s="10">
        <f>IF(COUNT(D41:I41)=0,"",MIN(D41:I41))</f>
        <v/>
      </c>
      <c r="K41" s="10">
        <f>IF(COUNT(D41:I41)=0,"",MEDIAN(D41:I41))</f>
        <v/>
      </c>
      <c r="L41" s="10">
        <f>IF(COUNT(D41:I41)=0,"",MAX(D41:I41))</f>
        <v/>
      </c>
      <c r="M41" s="11">
        <f>IF(OR(J41="",J41=0),"",(L41-J41)/J41)</f>
        <v/>
      </c>
      <c r="N41" s="4">
        <f>IF(COUNT(D41:I41)=0,"",INDEX($D$1:$I$1,MATCH(MIN(D41:I41),D41:I41,0)))</f>
        <v/>
      </c>
      <c r="O41" s="10" t="n">
        <v>35818.07</v>
      </c>
      <c r="P41" s="12" t="n">
        <v>1</v>
      </c>
    </row>
    <row r="42">
      <c r="A42" s="4" t="inlineStr">
        <is>
          <t>EQU-04-007</t>
        </is>
      </c>
      <c r="B42" s="5" t="inlineStr">
        <is>
          <t>Cortadora manual de cerámica, corte de 125 cm</t>
        </is>
      </c>
      <c r="C42" s="4" t="inlineStr">
        <is>
          <t>unidad</t>
        </is>
      </c>
      <c r="D42" s="10" t="n">
        <v>32070.28</v>
      </c>
      <c r="E42" s="10" t="n"/>
      <c r="F42" s="10" t="n"/>
      <c r="G42" s="10" t="n"/>
      <c r="H42" s="10" t="n"/>
      <c r="I42" s="10" t="n"/>
      <c r="J42" s="10">
        <f>IF(COUNT(D42:I42)=0,"",MIN(D42:I42))</f>
        <v/>
      </c>
      <c r="K42" s="10">
        <f>IF(COUNT(D42:I42)=0,"",MEDIAN(D42:I42))</f>
        <v/>
      </c>
      <c r="L42" s="10">
        <f>IF(COUNT(D42:I42)=0,"",MAX(D42:I42))</f>
        <v/>
      </c>
      <c r="M42" s="11">
        <f>IF(OR(J42="",J42=0),"",(L42-J42)/J42)</f>
        <v/>
      </c>
      <c r="N42" s="4">
        <f>IF(COUNT(D42:I42)=0,"",INDEX($D$1:$I$1,MATCH(MIN(D42:I42),D42:I42,0)))</f>
        <v/>
      </c>
      <c r="O42" s="10" t="n">
        <v>32070.28</v>
      </c>
      <c r="P42" s="12" t="n">
        <v>1</v>
      </c>
    </row>
    <row r="43">
      <c r="A43" s="4" t="inlineStr">
        <is>
          <t>EQU-04-008</t>
        </is>
      </c>
      <c r="B43" s="5" t="inlineStr">
        <is>
          <t>Cortadora manual de cerámica, corte de 51 cm</t>
        </is>
      </c>
      <c r="C43" s="4" t="inlineStr">
        <is>
          <t>unidad</t>
        </is>
      </c>
      <c r="D43" s="10" t="n">
        <v>2857.38</v>
      </c>
      <c r="E43" s="10" t="n"/>
      <c r="F43" s="10" t="n"/>
      <c r="G43" s="10" t="n"/>
      <c r="H43" s="10" t="n"/>
      <c r="I43" s="10" t="n"/>
      <c r="J43" s="10">
        <f>IF(COUNT(D43:I43)=0,"",MIN(D43:I43))</f>
        <v/>
      </c>
      <c r="K43" s="10">
        <f>IF(COUNT(D43:I43)=0,"",MEDIAN(D43:I43))</f>
        <v/>
      </c>
      <c r="L43" s="10">
        <f>IF(COUNT(D43:I43)=0,"",MAX(D43:I43))</f>
        <v/>
      </c>
      <c r="M43" s="11">
        <f>IF(OR(J43="",J43=0),"",(L43-J43)/J43)</f>
        <v/>
      </c>
      <c r="N43" s="4">
        <f>IF(COUNT(D43:I43)=0,"",INDEX($D$1:$I$1,MATCH(MIN(D43:I43),D43:I43,0)))</f>
        <v/>
      </c>
      <c r="O43" s="10" t="n">
        <v>2857.38</v>
      </c>
      <c r="P43" s="12" t="n">
        <v>1</v>
      </c>
    </row>
    <row r="44">
      <c r="A44" s="4" t="inlineStr">
        <is>
          <t>EQU-04-009</t>
        </is>
      </c>
      <c r="B44" s="5" t="inlineStr">
        <is>
          <t>Cortadora manual de cerámica, corte de 62 cm</t>
        </is>
      </c>
      <c r="C44" s="4" t="inlineStr">
        <is>
          <t>unidad</t>
        </is>
      </c>
      <c r="D44" s="10" t="n">
        <v>6482.72</v>
      </c>
      <c r="E44" s="10" t="n"/>
      <c r="F44" s="10" t="n"/>
      <c r="G44" s="10" t="n"/>
      <c r="H44" s="10" t="n"/>
      <c r="I44" s="10" t="n"/>
      <c r="J44" s="10">
        <f>IF(COUNT(D44:I44)=0,"",MIN(D44:I44))</f>
        <v/>
      </c>
      <c r="K44" s="10">
        <f>IF(COUNT(D44:I44)=0,"",MEDIAN(D44:I44))</f>
        <v/>
      </c>
      <c r="L44" s="10">
        <f>IF(COUNT(D44:I44)=0,"",MAX(D44:I44))</f>
        <v/>
      </c>
      <c r="M44" s="11">
        <f>IF(OR(J44="",J44=0),"",(L44-J44)/J44)</f>
        <v/>
      </c>
      <c r="N44" s="4">
        <f>IF(COUNT(D44:I44)=0,"",INDEX($D$1:$I$1,MATCH(MIN(D44:I44),D44:I44,0)))</f>
        <v/>
      </c>
      <c r="O44" s="10" t="n">
        <v>6482.72</v>
      </c>
      <c r="P44" s="12" t="n">
        <v>1</v>
      </c>
    </row>
    <row r="45">
      <c r="A45" s="4" t="inlineStr">
        <is>
          <t>EQU-04-010</t>
        </is>
      </c>
      <c r="B45" s="5" t="inlineStr">
        <is>
          <t>Cortadora manual de cerámica, corte de 63 cm</t>
        </is>
      </c>
      <c r="C45" s="4" t="inlineStr">
        <is>
          <t>unidad</t>
        </is>
      </c>
      <c r="D45" s="10" t="n">
        <v>9559.049999999999</v>
      </c>
      <c r="E45" s="10" t="n"/>
      <c r="F45" s="10" t="n"/>
      <c r="G45" s="10" t="n"/>
      <c r="H45" s="10" t="n"/>
      <c r="I45" s="10" t="n"/>
      <c r="J45" s="10">
        <f>IF(COUNT(D45:I45)=0,"",MIN(D45:I45))</f>
        <v/>
      </c>
      <c r="K45" s="10">
        <f>IF(COUNT(D45:I45)=0,"",MEDIAN(D45:I45))</f>
        <v/>
      </c>
      <c r="L45" s="10">
        <f>IF(COUNT(D45:I45)=0,"",MAX(D45:I45))</f>
        <v/>
      </c>
      <c r="M45" s="11">
        <f>IF(OR(J45="",J45=0),"",(L45-J45)/J45)</f>
        <v/>
      </c>
      <c r="N45" s="4">
        <f>IF(COUNT(D45:I45)=0,"",INDEX($D$1:$I$1,MATCH(MIN(D45:I45),D45:I45,0)))</f>
        <v/>
      </c>
      <c r="O45" s="10" t="n">
        <v>9559.049999999999</v>
      </c>
      <c r="P45" s="12" t="n">
        <v>1</v>
      </c>
    </row>
    <row r="46">
      <c r="A46" s="4" t="inlineStr">
        <is>
          <t>EQU-04-011</t>
        </is>
      </c>
      <c r="B46" s="5" t="inlineStr">
        <is>
          <t>Cortadora manual de cerámica, corte de 90 cm</t>
        </is>
      </c>
      <c r="C46" s="4" t="inlineStr">
        <is>
          <t>unidad</t>
        </is>
      </c>
      <c r="D46" s="10" t="n">
        <v>15050.43</v>
      </c>
      <c r="E46" s="10" t="n"/>
      <c r="F46" s="10" t="n"/>
      <c r="G46" s="10" t="n"/>
      <c r="H46" s="10" t="n"/>
      <c r="I46" s="10" t="n"/>
      <c r="J46" s="10">
        <f>IF(COUNT(D46:I46)=0,"",MIN(D46:I46))</f>
        <v/>
      </c>
      <c r="K46" s="10">
        <f>IF(COUNT(D46:I46)=0,"",MEDIAN(D46:I46))</f>
        <v/>
      </c>
      <c r="L46" s="10">
        <f>IF(COUNT(D46:I46)=0,"",MAX(D46:I46))</f>
        <v/>
      </c>
      <c r="M46" s="11">
        <f>IF(OR(J46="",J46=0),"",(L46-J46)/J46)</f>
        <v/>
      </c>
      <c r="N46" s="4">
        <f>IF(COUNT(D46:I46)=0,"",INDEX($D$1:$I$1,MATCH(MIN(D46:I46),D46:I46,0)))</f>
        <v/>
      </c>
      <c r="O46" s="10" t="n">
        <v>15050.43</v>
      </c>
      <c r="P46" s="12" t="n">
        <v>1</v>
      </c>
    </row>
    <row r="47">
      <c r="A47" s="4" t="inlineStr">
        <is>
          <t>EQU-04-012</t>
        </is>
      </c>
      <c r="B47" s="5" t="inlineStr">
        <is>
          <t>Alicate para nivelación de cerámica</t>
        </is>
      </c>
      <c r="C47" s="4" t="inlineStr">
        <is>
          <t>unidad</t>
        </is>
      </c>
      <c r="D47" s="10" t="n">
        <v>966.22</v>
      </c>
      <c r="E47" s="10" t="n"/>
      <c r="F47" s="10" t="n"/>
      <c r="G47" s="10" t="n"/>
      <c r="H47" s="10" t="n"/>
      <c r="I47" s="10" t="n"/>
      <c r="J47" s="10">
        <f>IF(COUNT(D47:I47)=0,"",MIN(D47:I47))</f>
        <v/>
      </c>
      <c r="K47" s="10">
        <f>IF(COUNT(D47:I47)=0,"",MEDIAN(D47:I47))</f>
        <v/>
      </c>
      <c r="L47" s="10">
        <f>IF(COUNT(D47:I47)=0,"",MAX(D47:I47))</f>
        <v/>
      </c>
      <c r="M47" s="11">
        <f>IF(OR(J47="",J47=0),"",(L47-J47)/J47)</f>
        <v/>
      </c>
      <c r="N47" s="4">
        <f>IF(COUNT(D47:I47)=0,"",INDEX($D$1:$I$1,MATCH(MIN(D47:I47),D47:I47,0)))</f>
        <v/>
      </c>
      <c r="O47" s="10" t="n">
        <v>966.22</v>
      </c>
      <c r="P47" s="12" t="n">
        <v>1</v>
      </c>
    </row>
    <row r="48">
      <c r="A48" s="4" t="inlineStr">
        <is>
          <t>EQU-04-013</t>
        </is>
      </c>
      <c r="B48" s="5" t="inlineStr">
        <is>
          <t>Aplicador de mortero</t>
        </is>
      </c>
      <c r="C48" s="4" t="inlineStr">
        <is>
          <t>unidad</t>
        </is>
      </c>
      <c r="D48" s="10" t="n">
        <v>1282.31</v>
      </c>
      <c r="E48" s="10" t="n"/>
      <c r="F48" s="10" t="n"/>
      <c r="G48" s="10" t="n"/>
      <c r="H48" s="10" t="n"/>
      <c r="I48" s="10" t="n"/>
      <c r="J48" s="10">
        <f>IF(COUNT(D48:I48)=0,"",MIN(D48:I48))</f>
        <v/>
      </c>
      <c r="K48" s="10">
        <f>IF(COUNT(D48:I48)=0,"",MEDIAN(D48:I48))</f>
        <v/>
      </c>
      <c r="L48" s="10">
        <f>IF(COUNT(D48:I48)=0,"",MAX(D48:I48))</f>
        <v/>
      </c>
      <c r="M48" s="11">
        <f>IF(OR(J48="",J48=0),"",(L48-J48)/J48)</f>
        <v/>
      </c>
      <c r="N48" s="4">
        <f>IF(COUNT(D48:I48)=0,"",INDEX($D$1:$I$1,MATCH(MIN(D48:I48),D48:I48,0)))</f>
        <v/>
      </c>
      <c r="O48" s="10" t="n">
        <v>2931.73</v>
      </c>
      <c r="P48" s="12" t="n">
        <v>1</v>
      </c>
    </row>
    <row r="49">
      <c r="A49" s="4" t="inlineStr">
        <is>
          <t>EQU-04-014</t>
        </is>
      </c>
      <c r="B49" s="5" t="inlineStr">
        <is>
          <t>Kit de nivelación de cerámica</t>
        </is>
      </c>
      <c r="C49" s="4" t="inlineStr">
        <is>
          <t>unidad</t>
        </is>
      </c>
      <c r="D49" s="10" t="n">
        <v>4694.51</v>
      </c>
      <c r="E49" s="10" t="n"/>
      <c r="F49" s="10" t="n"/>
      <c r="G49" s="10" t="n"/>
      <c r="H49" s="10" t="n"/>
      <c r="I49" s="10" t="n"/>
      <c r="J49" s="10">
        <f>IF(COUNT(D49:I49)=0,"",MIN(D49:I49))</f>
        <v/>
      </c>
      <c r="K49" s="10">
        <f>IF(COUNT(D49:I49)=0,"",MEDIAN(D49:I49))</f>
        <v/>
      </c>
      <c r="L49" s="10">
        <f>IF(COUNT(D49:I49)=0,"",MAX(D49:I49))</f>
        <v/>
      </c>
      <c r="M49" s="11">
        <f>IF(OR(J49="",J49=0),"",(L49-J49)/J49)</f>
        <v/>
      </c>
      <c r="N49" s="4">
        <f>IF(COUNT(D49:I49)=0,"",INDEX($D$1:$I$1,MATCH(MIN(D49:I49),D49:I49,0)))</f>
        <v/>
      </c>
      <c r="O49" s="10" t="n">
        <v>4694.51</v>
      </c>
      <c r="P49" s="12" t="n">
        <v>1</v>
      </c>
    </row>
    <row r="50">
      <c r="A50" s="4" t="inlineStr">
        <is>
          <t>EQU-04-015</t>
        </is>
      </c>
      <c r="B50" s="5" t="inlineStr">
        <is>
          <t>Llana dentada</t>
        </is>
      </c>
      <c r="C50" s="4" t="inlineStr">
        <is>
          <t>unidad</t>
        </is>
      </c>
      <c r="D50" s="10" t="n">
        <v>226.37</v>
      </c>
      <c r="E50" s="10" t="n"/>
      <c r="F50" s="10" t="n"/>
      <c r="G50" s="10" t="n"/>
      <c r="H50" s="10" t="n"/>
      <c r="I50" s="10" t="n"/>
      <c r="J50" s="10">
        <f>IF(COUNT(D50:I50)=0,"",MIN(D50:I50))</f>
        <v/>
      </c>
      <c r="K50" s="10">
        <f>IF(COUNT(D50:I50)=0,"",MEDIAN(D50:I50))</f>
        <v/>
      </c>
      <c r="L50" s="10">
        <f>IF(COUNT(D50:I50)=0,"",MAX(D50:I50))</f>
        <v/>
      </c>
      <c r="M50" s="11">
        <f>IF(OR(J50="",J50=0),"",(L50-J50)/J50)</f>
        <v/>
      </c>
      <c r="N50" s="4">
        <f>IF(COUNT(D50:I50)=0,"",INDEX($D$1:$I$1,MATCH(MIN(D50:I50),D50:I50,0)))</f>
        <v/>
      </c>
      <c r="O50" s="10" t="n">
        <v>323.68</v>
      </c>
      <c r="P50" s="12" t="n">
        <v>1</v>
      </c>
    </row>
    <row r="51">
      <c r="A51" s="4" t="inlineStr">
        <is>
          <t>EQU-04-016</t>
        </is>
      </c>
      <c r="B51" s="5" t="inlineStr">
        <is>
          <t>Ventosa para piezas lisas</t>
        </is>
      </c>
      <c r="C51" s="4" t="inlineStr">
        <is>
          <t>unidad</t>
        </is>
      </c>
      <c r="D51" s="10" t="n">
        <v>1279.54</v>
      </c>
      <c r="E51" s="10" t="n"/>
      <c r="F51" s="10" t="n"/>
      <c r="G51" s="10" t="n"/>
      <c r="H51" s="10" t="n"/>
      <c r="I51" s="10" t="n"/>
      <c r="J51" s="10">
        <f>IF(COUNT(D51:I51)=0,"",MIN(D51:I51))</f>
        <v/>
      </c>
      <c r="K51" s="10">
        <f>IF(COUNT(D51:I51)=0,"",MEDIAN(D51:I51))</f>
        <v/>
      </c>
      <c r="L51" s="10">
        <f>IF(COUNT(D51:I51)=0,"",MAX(D51:I51))</f>
        <v/>
      </c>
      <c r="M51" s="11">
        <f>IF(OR(J51="",J51=0),"",(L51-J51)/J51)</f>
        <v/>
      </c>
      <c r="N51" s="4">
        <f>IF(COUNT(D51:I51)=0,"",INDEX($D$1:$I$1,MATCH(MIN(D51:I51),D51:I51,0)))</f>
        <v/>
      </c>
      <c r="O51" s="10" t="n">
        <v>1279.54</v>
      </c>
      <c r="P51" s="12" t="n">
        <v>1</v>
      </c>
    </row>
    <row r="52">
      <c r="A52" s="4" t="inlineStr">
        <is>
          <t>EQU-04-017</t>
        </is>
      </c>
      <c r="B52" s="5" t="inlineStr">
        <is>
          <t>Cuchilla de repuesto para cortadora, 10"</t>
        </is>
      </c>
      <c r="C52" s="4" t="inlineStr">
        <is>
          <t>unidad</t>
        </is>
      </c>
      <c r="D52" s="10" t="n">
        <v>5321.25</v>
      </c>
      <c r="E52" s="10" t="n"/>
      <c r="F52" s="10" t="n"/>
      <c r="G52" s="10" t="n"/>
      <c r="H52" s="10" t="n"/>
      <c r="I52" s="10" t="n"/>
      <c r="J52" s="10">
        <f>IF(COUNT(D52:I52)=0,"",MIN(D52:I52))</f>
        <v/>
      </c>
      <c r="K52" s="10">
        <f>IF(COUNT(D52:I52)=0,"",MEDIAN(D52:I52))</f>
        <v/>
      </c>
      <c r="L52" s="10">
        <f>IF(COUNT(D52:I52)=0,"",MAX(D52:I52))</f>
        <v/>
      </c>
      <c r="M52" s="11">
        <f>IF(OR(J52="",J52=0),"",(L52-J52)/J52)</f>
        <v/>
      </c>
      <c r="N52" s="4">
        <f>IF(COUNT(D52:I52)=0,"",INDEX($D$1:$I$1,MATCH(MIN(D52:I52),D52:I52,0)))</f>
        <v/>
      </c>
      <c r="O52" s="10" t="n">
        <v>5321.25</v>
      </c>
      <c r="P52" s="12" t="n">
        <v>1</v>
      </c>
    </row>
    <row r="53">
      <c r="A53" s="4" t="inlineStr">
        <is>
          <t>EQU-04-018</t>
        </is>
      </c>
      <c r="B53" s="5" t="inlineStr">
        <is>
          <t>Cuchilla de repuesto para cortadora, 18 mm</t>
        </is>
      </c>
      <c r="C53" s="4" t="inlineStr">
        <is>
          <t>unidad</t>
        </is>
      </c>
      <c r="D53" s="10" t="n">
        <v>1110.46</v>
      </c>
      <c r="E53" s="10" t="n"/>
      <c r="F53" s="10" t="n"/>
      <c r="G53" s="10" t="n"/>
      <c r="H53" s="10" t="n"/>
      <c r="I53" s="10" t="n"/>
      <c r="J53" s="10">
        <f>IF(COUNT(D53:I53)=0,"",MIN(D53:I53))</f>
        <v/>
      </c>
      <c r="K53" s="10">
        <f>IF(COUNT(D53:I53)=0,"",MEDIAN(D53:I53))</f>
        <v/>
      </c>
      <c r="L53" s="10">
        <f>IF(COUNT(D53:I53)=0,"",MAX(D53:I53))</f>
        <v/>
      </c>
      <c r="M53" s="11">
        <f>IF(OR(J53="",J53=0),"",(L53-J53)/J53)</f>
        <v/>
      </c>
      <c r="N53" s="4">
        <f>IF(COUNT(D53:I53)=0,"",INDEX($D$1:$I$1,MATCH(MIN(D53:I53),D53:I53,0)))</f>
        <v/>
      </c>
      <c r="O53" s="10" t="n">
        <v>1644.46</v>
      </c>
      <c r="P53" s="12" t="n">
        <v>1</v>
      </c>
    </row>
    <row r="54">
      <c r="A54" s="4" t="inlineStr">
        <is>
          <t>EQU-04-019</t>
        </is>
      </c>
      <c r="B54" s="5" t="inlineStr">
        <is>
          <t>Cuchilla de repuesto para cortadora, 7 mm</t>
        </is>
      </c>
      <c r="C54" s="4" t="inlineStr">
        <is>
          <t>unidad</t>
        </is>
      </c>
      <c r="D54" s="10" t="n">
        <v>358.67</v>
      </c>
      <c r="E54" s="10" t="n"/>
      <c r="F54" s="10" t="n"/>
      <c r="G54" s="10" t="n"/>
      <c r="H54" s="10" t="n"/>
      <c r="I54" s="10" t="n"/>
      <c r="J54" s="10">
        <f>IF(COUNT(D54:I54)=0,"",MIN(D54:I54))</f>
        <v/>
      </c>
      <c r="K54" s="10">
        <f>IF(COUNT(D54:I54)=0,"",MEDIAN(D54:I54))</f>
        <v/>
      </c>
      <c r="L54" s="10">
        <f>IF(COUNT(D54:I54)=0,"",MAX(D54:I54))</f>
        <v/>
      </c>
      <c r="M54" s="11">
        <f>IF(OR(J54="",J54=0),"",(L54-J54)/J54)</f>
        <v/>
      </c>
      <c r="N54" s="4">
        <f>IF(COUNT(D54:I54)=0,"",INDEX($D$1:$I$1,MATCH(MIN(D54:I54),D54:I54,0)))</f>
        <v/>
      </c>
      <c r="O54" s="10" t="n">
        <v>358.67</v>
      </c>
      <c r="P54" s="12" t="n">
        <v>1</v>
      </c>
    </row>
    <row r="55">
      <c r="A55" s="4" t="inlineStr">
        <is>
          <t>EQU-04-020</t>
        </is>
      </c>
      <c r="B55" s="5" t="inlineStr">
        <is>
          <t>Cuchilla de repuesto para cortadora, 80 mm</t>
        </is>
      </c>
      <c r="C55" s="4" t="inlineStr">
        <is>
          <t>unidad</t>
        </is>
      </c>
      <c r="D55" s="10" t="n">
        <v>234.67</v>
      </c>
      <c r="E55" s="10" t="n"/>
      <c r="F55" s="10" t="n"/>
      <c r="G55" s="10" t="n"/>
      <c r="H55" s="10" t="n"/>
      <c r="I55" s="10" t="n"/>
      <c r="J55" s="10">
        <f>IF(COUNT(D55:I55)=0,"",MIN(D55:I55))</f>
        <v/>
      </c>
      <c r="K55" s="10">
        <f>IF(COUNT(D55:I55)=0,"",MEDIAN(D55:I55))</f>
        <v/>
      </c>
      <c r="L55" s="10">
        <f>IF(COUNT(D55:I55)=0,"",MAX(D55:I55))</f>
        <v/>
      </c>
      <c r="M55" s="11">
        <f>IF(OR(J55="",J55=0),"",(L55-J55)/J55)</f>
        <v/>
      </c>
      <c r="N55" s="4">
        <f>IF(COUNT(D55:I55)=0,"",INDEX($D$1:$I$1,MATCH(MIN(D55:I55),D55:I55,0)))</f>
        <v/>
      </c>
      <c r="O55" s="10" t="n">
        <v>234.67</v>
      </c>
      <c r="P55" s="12" t="n">
        <v>1</v>
      </c>
    </row>
    <row r="56">
      <c r="A56" s="4" t="inlineStr">
        <is>
          <t>EQU-04-021</t>
        </is>
      </c>
      <c r="B56" s="5" t="inlineStr">
        <is>
          <t>Herramienta de terminación de cableado</t>
        </is>
      </c>
      <c r="C56" s="4" t="inlineStr">
        <is>
          <t>unidad</t>
        </is>
      </c>
      <c r="D56" s="10" t="n">
        <v>448.43</v>
      </c>
      <c r="E56" s="10" t="n"/>
      <c r="F56" s="10" t="n"/>
      <c r="G56" s="10" t="n"/>
      <c r="H56" s="10" t="n"/>
      <c r="I56" s="10" t="n"/>
      <c r="J56" s="10">
        <f>IF(COUNT(D56:I56)=0,"",MIN(D56:I56))</f>
        <v/>
      </c>
      <c r="K56" s="10">
        <f>IF(COUNT(D56:I56)=0,"",MEDIAN(D56:I56))</f>
        <v/>
      </c>
      <c r="L56" s="10">
        <f>IF(COUNT(D56:I56)=0,"",MAX(D56:I56))</f>
        <v/>
      </c>
      <c r="M56" s="11">
        <f>IF(OR(J56="",J56=0),"",(L56-J56)/J56)</f>
        <v/>
      </c>
      <c r="N56" s="4">
        <f>IF(COUNT(D56:I56)=0,"",INDEX($D$1:$I$1,MATCH(MIN(D56:I56),D56:I56,0)))</f>
        <v/>
      </c>
      <c r="O56" s="10" t="n">
        <v>480.68</v>
      </c>
      <c r="P56" s="12" t="n">
        <v>1</v>
      </c>
    </row>
    <row r="57">
      <c r="A57" s="4" t="inlineStr">
        <is>
          <t>MAT-01-020</t>
        </is>
      </c>
      <c r="B57" s="5" t="inlineStr">
        <is>
          <t>Grava 3/4" en funda de 50 libras</t>
        </is>
      </c>
      <c r="C57" s="4" t="inlineStr">
        <is>
          <t>funda</t>
        </is>
      </c>
      <c r="D57" s="10" t="n">
        <v>151.87</v>
      </c>
      <c r="E57" s="10" t="n"/>
      <c r="F57" s="10" t="n"/>
      <c r="G57" s="10" t="n"/>
      <c r="H57" s="10" t="n"/>
      <c r="I57" s="10" t="n"/>
      <c r="J57" s="10">
        <f>IF(COUNT(D57:I57)=0,"",MIN(D57:I57))</f>
        <v/>
      </c>
      <c r="K57" s="10">
        <f>IF(COUNT(D57:I57)=0,"",MEDIAN(D57:I57))</f>
        <v/>
      </c>
      <c r="L57" s="10">
        <f>IF(COUNT(D57:I57)=0,"",MAX(D57:I57))</f>
        <v/>
      </c>
      <c r="M57" s="11">
        <f>IF(OR(J57="",J57=0),"",(L57-J57)/J57)</f>
        <v/>
      </c>
      <c r="N57" s="4">
        <f>IF(COUNT(D57:I57)=0,"",INDEX($D$1:$I$1,MATCH(MIN(D57:I57),D57:I57,0)))</f>
        <v/>
      </c>
      <c r="O57" s="10" t="n">
        <v>151.87</v>
      </c>
      <c r="P57" s="12" t="n">
        <v>1</v>
      </c>
    </row>
    <row r="58">
      <c r="A58" s="4" t="inlineStr">
        <is>
          <t>MAT-01-021</t>
        </is>
      </c>
      <c r="B58" s="5" t="inlineStr">
        <is>
          <t>Grava blanca en funda de 50 libras</t>
        </is>
      </c>
      <c r="C58" s="4" t="inlineStr">
        <is>
          <t>funda</t>
        </is>
      </c>
      <c r="D58" s="10" t="n">
        <v>448.34</v>
      </c>
      <c r="E58" s="10" t="n"/>
      <c r="F58" s="10" t="n"/>
      <c r="G58" s="10" t="n"/>
      <c r="H58" s="10" t="n"/>
      <c r="I58" s="10" t="n"/>
      <c r="J58" s="10">
        <f>IF(COUNT(D58:I58)=0,"",MIN(D58:I58))</f>
        <v/>
      </c>
      <c r="K58" s="10">
        <f>IF(COUNT(D58:I58)=0,"",MEDIAN(D58:I58))</f>
        <v/>
      </c>
      <c r="L58" s="10">
        <f>IF(COUNT(D58:I58)=0,"",MAX(D58:I58))</f>
        <v/>
      </c>
      <c r="M58" s="11">
        <f>IF(OR(J58="",J58=0),"",(L58-J58)/J58)</f>
        <v/>
      </c>
      <c r="N58" s="4">
        <f>IF(COUNT(D58:I58)=0,"",INDEX($D$1:$I$1,MATCH(MIN(D58:I58),D58:I58,0)))</f>
        <v/>
      </c>
      <c r="O58" s="10" t="n">
        <v>448.34</v>
      </c>
      <c r="P58" s="12" t="n">
        <v>1</v>
      </c>
    </row>
    <row r="59">
      <c r="A59" s="4" t="inlineStr">
        <is>
          <t>MAT-01-022</t>
        </is>
      </c>
      <c r="B59" s="5" t="inlineStr">
        <is>
          <t>Arena 3/16" en funda de 55 libras</t>
        </is>
      </c>
      <c r="C59" s="4" t="inlineStr">
        <is>
          <t>funda</t>
        </is>
      </c>
      <c r="D59" s="10" t="n">
        <v>151.87</v>
      </c>
      <c r="E59" s="10" t="n"/>
      <c r="F59" s="10" t="n"/>
      <c r="G59" s="10" t="n"/>
      <c r="H59" s="10" t="n"/>
      <c r="I59" s="10" t="n"/>
      <c r="J59" s="10">
        <f>IF(COUNT(D59:I59)=0,"",MIN(D59:I59))</f>
        <v/>
      </c>
      <c r="K59" s="10">
        <f>IF(COUNT(D59:I59)=0,"",MEDIAN(D59:I59))</f>
        <v/>
      </c>
      <c r="L59" s="10">
        <f>IF(COUNT(D59:I59)=0,"",MAX(D59:I59))</f>
        <v/>
      </c>
      <c r="M59" s="11">
        <f>IF(OR(J59="",J59=0),"",(L59-J59)/J59)</f>
        <v/>
      </c>
      <c r="N59" s="4">
        <f>IF(COUNT(D59:I59)=0,"",INDEX($D$1:$I$1,MATCH(MIN(D59:I59),D59:I59,0)))</f>
        <v/>
      </c>
      <c r="O59" s="10" t="n">
        <v>151.87</v>
      </c>
      <c r="P59" s="12" t="n">
        <v>1</v>
      </c>
    </row>
    <row r="60">
      <c r="A60" s="4" t="inlineStr">
        <is>
          <t>MAT-02-017</t>
        </is>
      </c>
      <c r="B60" s="5" t="inlineStr">
        <is>
          <t>Adhesivo cementicio C1 gris, funda 22.7 kg</t>
        </is>
      </c>
      <c r="C60" s="4" t="inlineStr">
        <is>
          <t>funda</t>
        </is>
      </c>
      <c r="D60" s="10" t="n">
        <v>310.94</v>
      </c>
      <c r="E60" s="10" t="n">
        <v>310</v>
      </c>
      <c r="F60" s="10" t="n"/>
      <c r="G60" s="10" t="n">
        <v>290</v>
      </c>
      <c r="H60" s="10" t="n"/>
      <c r="I60" s="10" t="n"/>
      <c r="J60" s="10">
        <f>IF(COUNT(D60:I60)=0,"",MIN(D60:I60))</f>
        <v/>
      </c>
      <c r="K60" s="10">
        <f>IF(COUNT(D60:I60)=0,"",MEDIAN(D60:I60))</f>
        <v/>
      </c>
      <c r="L60" s="10">
        <f>IF(COUNT(D60:I60)=0,"",MAX(D60:I60))</f>
        <v/>
      </c>
      <c r="M60" s="11">
        <f>IF(OR(J60="",J60=0),"",(L60-J60)/J60)</f>
        <v/>
      </c>
      <c r="N60" s="4">
        <f>IF(COUNT(D60:I60)=0,"",INDEX($D$1:$I$1,MATCH(MIN(D60:I60),D60:I60,0)))</f>
        <v/>
      </c>
      <c r="O60" s="10" t="n">
        <v>322.97</v>
      </c>
      <c r="P60" s="12" t="n">
        <v>3</v>
      </c>
    </row>
    <row r="61">
      <c r="A61" s="4" t="inlineStr">
        <is>
          <t>MAT-02-018</t>
        </is>
      </c>
      <c r="B61" s="5" t="inlineStr">
        <is>
          <t>Adhesivo cementicio C2 blanco, funda 20 kg</t>
        </is>
      </c>
      <c r="C61" s="4" t="inlineStr">
        <is>
          <t>funda</t>
        </is>
      </c>
      <c r="D61" s="10" t="n">
        <v>1403.29</v>
      </c>
      <c r="E61" s="10" t="n"/>
      <c r="F61" s="10" t="n"/>
      <c r="G61" s="10" t="n"/>
      <c r="H61" s="10" t="n"/>
      <c r="I61" s="10" t="n"/>
      <c r="J61" s="10">
        <f>IF(COUNT(D61:I61)=0,"",MIN(D61:I61))</f>
        <v/>
      </c>
      <c r="K61" s="10">
        <f>IF(COUNT(D61:I61)=0,"",MEDIAN(D61:I61))</f>
        <v/>
      </c>
      <c r="L61" s="10">
        <f>IF(COUNT(D61:I61)=0,"",MAX(D61:I61))</f>
        <v/>
      </c>
      <c r="M61" s="11">
        <f>IF(OR(J61="",J61=0),"",(L61-J61)/J61)</f>
        <v/>
      </c>
      <c r="N61" s="4">
        <f>IF(COUNT(D61:I61)=0,"",INDEX($D$1:$I$1,MATCH(MIN(D61:I61),D61:I61,0)))</f>
        <v/>
      </c>
      <c r="O61" s="10" t="n">
        <v>1403.29</v>
      </c>
      <c r="P61" s="12" t="n">
        <v>1</v>
      </c>
    </row>
    <row r="62">
      <c r="A62" s="4" t="inlineStr">
        <is>
          <t>MAT-02-019</t>
        </is>
      </c>
      <c r="B62" s="5" t="inlineStr">
        <is>
          <t>Adhesivo cementicio C2 gris, funda 22.7 kg</t>
        </is>
      </c>
      <c r="C62" s="4" t="inlineStr">
        <is>
          <t>funda</t>
        </is>
      </c>
      <c r="D62" s="10" t="n">
        <v>662.4400000000001</v>
      </c>
      <c r="E62" s="10" t="n"/>
      <c r="F62" s="10" t="n"/>
      <c r="G62" s="10" t="n"/>
      <c r="H62" s="10" t="n"/>
      <c r="I62" s="10" t="n"/>
      <c r="J62" s="10">
        <f>IF(COUNT(D62:I62)=0,"",MIN(D62:I62))</f>
        <v/>
      </c>
      <c r="K62" s="10">
        <f>IF(COUNT(D62:I62)=0,"",MEDIAN(D62:I62))</f>
        <v/>
      </c>
      <c r="L62" s="10">
        <f>IF(COUNT(D62:I62)=0,"",MAX(D62:I62))</f>
        <v/>
      </c>
      <c r="M62" s="11">
        <f>IF(OR(J62="",J62=0),"",(L62-J62)/J62)</f>
        <v/>
      </c>
      <c r="N62" s="4">
        <f>IF(COUNT(D62:I62)=0,"",INDEX($D$1:$I$1,MATCH(MIN(D62:I62),D62:I62,0)))</f>
        <v/>
      </c>
      <c r="O62" s="10" t="n">
        <v>662.4400000000001</v>
      </c>
      <c r="P62" s="12" t="n">
        <v>1</v>
      </c>
    </row>
    <row r="63">
      <c r="A63" s="4" t="inlineStr">
        <is>
          <t>MAT-02-020</t>
        </is>
      </c>
      <c r="B63" s="5" t="inlineStr">
        <is>
          <t>Adhesivo en pasta para cerámica, cuarto de galón</t>
        </is>
      </c>
      <c r="C63" s="4" t="inlineStr">
        <is>
          <t>unidad</t>
        </is>
      </c>
      <c r="D63" s="10" t="n">
        <v>502.13</v>
      </c>
      <c r="E63" s="10" t="n"/>
      <c r="F63" s="10" t="n"/>
      <c r="G63" s="10" t="n"/>
      <c r="H63" s="10" t="n"/>
      <c r="I63" s="10" t="n"/>
      <c r="J63" s="10">
        <f>IF(COUNT(D63:I63)=0,"",MIN(D63:I63))</f>
        <v/>
      </c>
      <c r="K63" s="10">
        <f>IF(COUNT(D63:I63)=0,"",MEDIAN(D63:I63))</f>
        <v/>
      </c>
      <c r="L63" s="10">
        <f>IF(COUNT(D63:I63)=0,"",MAX(D63:I63))</f>
        <v/>
      </c>
      <c r="M63" s="11">
        <f>IF(OR(J63="",J63=0),"",(L63-J63)/J63)</f>
        <v/>
      </c>
      <c r="N63" s="4">
        <f>IF(COUNT(D63:I63)=0,"",INDEX($D$1:$I$1,MATCH(MIN(D63:I63),D63:I63,0)))</f>
        <v/>
      </c>
      <c r="O63" s="10" t="n">
        <v>581.85</v>
      </c>
      <c r="P63" s="12" t="n">
        <v>1</v>
      </c>
    </row>
    <row r="64">
      <c r="A64" s="4" t="inlineStr">
        <is>
          <t>MAT-02-021</t>
        </is>
      </c>
      <c r="B64" s="5" t="inlineStr">
        <is>
          <t>Adhesivo en pasta para cerámica, galón</t>
        </is>
      </c>
      <c r="C64" s="4" t="inlineStr">
        <is>
          <t>unidad</t>
        </is>
      </c>
      <c r="D64" s="10" t="n">
        <v>1914.51</v>
      </c>
      <c r="E64" s="10" t="n"/>
      <c r="F64" s="10" t="n"/>
      <c r="G64" s="10" t="n"/>
      <c r="H64" s="10" t="n"/>
      <c r="I64" s="10" t="n"/>
      <c r="J64" s="10">
        <f>IF(COUNT(D64:I64)=0,"",MIN(D64:I64))</f>
        <v/>
      </c>
      <c r="K64" s="10">
        <f>IF(COUNT(D64:I64)=0,"",MEDIAN(D64:I64))</f>
        <v/>
      </c>
      <c r="L64" s="10">
        <f>IF(COUNT(D64:I64)=0,"",MAX(D64:I64))</f>
        <v/>
      </c>
      <c r="M64" s="11">
        <f>IF(OR(J64="",J64=0),"",(L64-J64)/J64)</f>
        <v/>
      </c>
      <c r="N64" s="4">
        <f>IF(COUNT(D64:I64)=0,"",INDEX($D$1:$I$1,MATCH(MIN(D64:I64),D64:I64,0)))</f>
        <v/>
      </c>
      <c r="O64" s="10" t="n">
        <v>1926.69</v>
      </c>
      <c r="P64" s="12" t="n">
        <v>1</v>
      </c>
    </row>
    <row r="65">
      <c r="A65" s="4" t="inlineStr">
        <is>
          <t>MAT-02-022</t>
        </is>
      </c>
      <c r="B65" s="5" t="inlineStr">
        <is>
          <t>Estuco blanco, funda 14 kg</t>
        </is>
      </c>
      <c r="C65" s="4" t="inlineStr">
        <is>
          <t>funda</t>
        </is>
      </c>
      <c r="D65" s="10" t="n">
        <v>550.23</v>
      </c>
      <c r="E65" s="10" t="n"/>
      <c r="F65" s="10" t="n"/>
      <c r="G65" s="10" t="n"/>
      <c r="H65" s="10" t="n"/>
      <c r="I65" s="10" t="n"/>
      <c r="J65" s="10">
        <f>IF(COUNT(D65:I65)=0,"",MIN(D65:I65))</f>
        <v/>
      </c>
      <c r="K65" s="10">
        <f>IF(COUNT(D65:I65)=0,"",MEDIAN(D65:I65))</f>
        <v/>
      </c>
      <c r="L65" s="10">
        <f>IF(COUNT(D65:I65)=0,"",MAX(D65:I65))</f>
        <v/>
      </c>
      <c r="M65" s="11">
        <f>IF(OR(J65="",J65=0),"",(L65-J65)/J65)</f>
        <v/>
      </c>
      <c r="N65" s="4">
        <f>IF(COUNT(D65:I65)=0,"",INDEX($D$1:$I$1,MATCH(MIN(D65:I65),D65:I65,0)))</f>
        <v/>
      </c>
      <c r="O65" s="10" t="n">
        <v>550.23</v>
      </c>
      <c r="P65" s="12" t="n">
        <v>1</v>
      </c>
    </row>
    <row r="66">
      <c r="A66" s="4" t="inlineStr">
        <is>
          <t>MAT-02-023</t>
        </is>
      </c>
      <c r="B66" s="5" t="inlineStr">
        <is>
          <t>Estuco blanco, funda 15.9 kg</t>
        </is>
      </c>
      <c r="C66" s="4" t="inlineStr">
        <is>
          <t>funda</t>
        </is>
      </c>
      <c r="D66" s="10" t="n"/>
      <c r="E66" s="10" t="n"/>
      <c r="F66" s="10" t="n"/>
      <c r="G66" s="10" t="n">
        <v>745</v>
      </c>
      <c r="H66" s="10" t="n"/>
      <c r="I66" s="10" t="n"/>
      <c r="J66" s="10">
        <f>IF(COUNT(D66:I66)=0,"",MIN(D66:I66))</f>
        <v/>
      </c>
      <c r="K66" s="10">
        <f>IF(COUNT(D66:I66)=0,"",MEDIAN(D66:I66))</f>
        <v/>
      </c>
      <c r="L66" s="10">
        <f>IF(COUNT(D66:I66)=0,"",MAX(D66:I66))</f>
        <v/>
      </c>
      <c r="M66" s="11">
        <f>IF(OR(J66="",J66=0),"",(L66-J66)/J66)</f>
        <v/>
      </c>
      <c r="N66" s="4">
        <f>IF(COUNT(D66:I66)=0,"",INDEX($D$1:$I$1,MATCH(MIN(D66:I66),D66:I66,0)))</f>
        <v/>
      </c>
      <c r="O66" s="10" t="n">
        <v>745</v>
      </c>
      <c r="P66" s="12" t="n">
        <v>1</v>
      </c>
    </row>
    <row r="67">
      <c r="A67" s="4" t="inlineStr">
        <is>
          <t>MAT-02-024</t>
        </is>
      </c>
      <c r="B67" s="5" t="inlineStr">
        <is>
          <t>Yeso en funda de 27 kg</t>
        </is>
      </c>
      <c r="C67" s="4" t="inlineStr">
        <is>
          <t>funda</t>
        </is>
      </c>
      <c r="D67" s="10" t="n"/>
      <c r="E67" s="10" t="n"/>
      <c r="F67" s="10" t="n"/>
      <c r="G67" s="10" t="n">
        <v>330</v>
      </c>
      <c r="H67" s="10" t="n"/>
      <c r="I67" s="10" t="n"/>
      <c r="J67" s="10">
        <f>IF(COUNT(D67:I67)=0,"",MIN(D67:I67))</f>
        <v/>
      </c>
      <c r="K67" s="10">
        <f>IF(COUNT(D67:I67)=0,"",MEDIAN(D67:I67))</f>
        <v/>
      </c>
      <c r="L67" s="10">
        <f>IF(COUNT(D67:I67)=0,"",MAX(D67:I67))</f>
        <v/>
      </c>
      <c r="M67" s="11">
        <f>IF(OR(J67="",J67=0),"",(L67-J67)/J67)</f>
        <v/>
      </c>
      <c r="N67" s="4">
        <f>IF(COUNT(D67:I67)=0,"",INDEX($D$1:$I$1,MATCH(MIN(D67:I67),D67:I67,0)))</f>
        <v/>
      </c>
      <c r="O67" s="10" t="n">
        <v>330</v>
      </c>
      <c r="P67" s="12" t="n">
        <v>1</v>
      </c>
    </row>
    <row r="68">
      <c r="A68" s="4" t="inlineStr">
        <is>
          <t>MAT-02-025</t>
        </is>
      </c>
      <c r="B68" s="5" t="inlineStr">
        <is>
          <t>Hormigón seco premezclado 180 kg/cm², funda 66 lb</t>
        </is>
      </c>
      <c r="C68" s="4" t="inlineStr">
        <is>
          <t>funda</t>
        </is>
      </c>
      <c r="D68" s="10" t="n">
        <v>245.85</v>
      </c>
      <c r="E68" s="10" t="n"/>
      <c r="F68" s="10" t="n"/>
      <c r="G68" s="10" t="n"/>
      <c r="H68" s="10" t="n"/>
      <c r="I68" s="10" t="n"/>
      <c r="J68" s="10">
        <f>IF(COUNT(D68:I68)=0,"",MIN(D68:I68))</f>
        <v/>
      </c>
      <c r="K68" s="10">
        <f>IF(COUNT(D68:I68)=0,"",MEDIAN(D68:I68))</f>
        <v/>
      </c>
      <c r="L68" s="10">
        <f>IF(COUNT(D68:I68)=0,"",MAX(D68:I68))</f>
        <v/>
      </c>
      <c r="M68" s="11">
        <f>IF(OR(J68="",J68=0),"",(L68-J68)/J68)</f>
        <v/>
      </c>
      <c r="N68" s="4">
        <f>IF(COUNT(D68:I68)=0,"",INDEX($D$1:$I$1,MATCH(MIN(D68:I68),D68:I68,0)))</f>
        <v/>
      </c>
      <c r="O68" s="10" t="n">
        <v>245.85</v>
      </c>
      <c r="P68" s="12" t="n">
        <v>1</v>
      </c>
    </row>
    <row r="69">
      <c r="A69" s="4" t="inlineStr">
        <is>
          <t>MAT-02-026</t>
        </is>
      </c>
      <c r="B69" s="5" t="inlineStr">
        <is>
          <t>Hormigón seco premezclado 210 kg/cm², funda 66 lb</t>
        </is>
      </c>
      <c r="C69" s="4" t="inlineStr">
        <is>
          <t>funda</t>
        </is>
      </c>
      <c r="D69" s="10" t="n">
        <v>253.1</v>
      </c>
      <c r="E69" s="10" t="n"/>
      <c r="F69" s="10" t="n"/>
      <c r="G69" s="10" t="n"/>
      <c r="H69" s="10" t="n"/>
      <c r="I69" s="10" t="n"/>
      <c r="J69" s="10">
        <f>IF(COUNT(D69:I69)=0,"",MIN(D69:I69))</f>
        <v/>
      </c>
      <c r="K69" s="10">
        <f>IF(COUNT(D69:I69)=0,"",MEDIAN(D69:I69))</f>
        <v/>
      </c>
      <c r="L69" s="10">
        <f>IF(COUNT(D69:I69)=0,"",MAX(D69:I69))</f>
        <v/>
      </c>
      <c r="M69" s="11">
        <f>IF(OR(J69="",J69=0),"",(L69-J69)/J69)</f>
        <v/>
      </c>
      <c r="N69" s="4">
        <f>IF(COUNT(D69:I69)=0,"",INDEX($D$1:$I$1,MATCH(MIN(D69:I69),D69:I69,0)))</f>
        <v/>
      </c>
      <c r="O69" s="10" t="n">
        <v>253.1</v>
      </c>
      <c r="P69" s="12" t="n">
        <v>1</v>
      </c>
    </row>
    <row r="70">
      <c r="A70" s="4" t="inlineStr">
        <is>
          <t>MAT-02-027</t>
        </is>
      </c>
      <c r="B70" s="5" t="inlineStr">
        <is>
          <t>Aditivo para hormigón, 1 galón</t>
        </is>
      </c>
      <c r="C70" s="4" t="inlineStr">
        <is>
          <t>unidad</t>
        </is>
      </c>
      <c r="D70" s="10" t="n"/>
      <c r="E70" s="10" t="n"/>
      <c r="F70" s="10" t="n">
        <v>1460</v>
      </c>
      <c r="G70" s="10" t="n"/>
      <c r="H70" s="10" t="n"/>
      <c r="I70" s="10" t="n"/>
      <c r="J70" s="10">
        <f>IF(COUNT(D70:I70)=0,"",MIN(D70:I70))</f>
        <v/>
      </c>
      <c r="K70" s="10">
        <f>IF(COUNT(D70:I70)=0,"",MEDIAN(D70:I70))</f>
        <v/>
      </c>
      <c r="L70" s="10">
        <f>IF(COUNT(D70:I70)=0,"",MAX(D70:I70))</f>
        <v/>
      </c>
      <c r="M70" s="11">
        <f>IF(OR(J70="",J70=0),"",(L70-J70)/J70)</f>
        <v/>
      </c>
      <c r="N70" s="4">
        <f>IF(COUNT(D70:I70)=0,"",INDEX($D$1:$I$1,MATCH(MIN(D70:I70),D70:I70,0)))</f>
        <v/>
      </c>
      <c r="O70" s="10" t="n">
        <v>1460</v>
      </c>
      <c r="P70" s="12" t="n">
        <v>1</v>
      </c>
    </row>
    <row r="71">
      <c r="A71" s="4" t="inlineStr">
        <is>
          <t>MAT-02-028</t>
        </is>
      </c>
      <c r="B71" s="5" t="inlineStr">
        <is>
          <t>Aditivo para hormigón, 5 galón</t>
        </is>
      </c>
      <c r="C71" s="4" t="inlineStr">
        <is>
          <t>unidad</t>
        </is>
      </c>
      <c r="D71" s="10" t="n"/>
      <c r="E71" s="10" t="n"/>
      <c r="F71" s="10" t="n">
        <v>6055</v>
      </c>
      <c r="G71" s="10" t="n"/>
      <c r="H71" s="10" t="n"/>
      <c r="I71" s="10" t="n"/>
      <c r="J71" s="10">
        <f>IF(COUNT(D71:I71)=0,"",MIN(D71:I71))</f>
        <v/>
      </c>
      <c r="K71" s="10">
        <f>IF(COUNT(D71:I71)=0,"",MEDIAN(D71:I71))</f>
        <v/>
      </c>
      <c r="L71" s="10">
        <f>IF(COUNT(D71:I71)=0,"",MAX(D71:I71))</f>
        <v/>
      </c>
      <c r="M71" s="11">
        <f>IF(OR(J71="",J71=0),"",(L71-J71)/J71)</f>
        <v/>
      </c>
      <c r="N71" s="4">
        <f>IF(COUNT(D71:I71)=0,"",INDEX($D$1:$I$1,MATCH(MIN(D71:I71),D71:I71,0)))</f>
        <v/>
      </c>
      <c r="O71" s="10" t="n">
        <v>6055</v>
      </c>
      <c r="P71" s="12" t="n">
        <v>1</v>
      </c>
    </row>
    <row r="72">
      <c r="A72" s="4" t="inlineStr">
        <is>
          <t>MAT-02-029</t>
        </is>
      </c>
      <c r="B72" s="5" t="inlineStr">
        <is>
          <t>Aditivo para hormigón fibra de refuerzo, 0.6 kg</t>
        </is>
      </c>
      <c r="C72" s="4" t="inlineStr">
        <is>
          <t>unidad</t>
        </is>
      </c>
      <c r="D72" s="10" t="n"/>
      <c r="E72" s="10" t="n"/>
      <c r="F72" s="10" t="n">
        <v>454.75</v>
      </c>
      <c r="G72" s="10" t="n"/>
      <c r="H72" s="10" t="n"/>
      <c r="I72" s="10" t="n"/>
      <c r="J72" s="10">
        <f>IF(COUNT(D72:I72)=0,"",MIN(D72:I72))</f>
        <v/>
      </c>
      <c r="K72" s="10">
        <f>IF(COUNT(D72:I72)=0,"",MEDIAN(D72:I72))</f>
        <v/>
      </c>
      <c r="L72" s="10">
        <f>IF(COUNT(D72:I72)=0,"",MAX(D72:I72))</f>
        <v/>
      </c>
      <c r="M72" s="11">
        <f>IF(OR(J72="",J72=0),"",(L72-J72)/J72)</f>
        <v/>
      </c>
      <c r="N72" s="4">
        <f>IF(COUNT(D72:I72)=0,"",INDEX($D$1:$I$1,MATCH(MIN(D72:I72),D72:I72,0)))</f>
        <v/>
      </c>
      <c r="O72" s="10" t="n">
        <v>454.75</v>
      </c>
      <c r="P72" s="12" t="n">
        <v>1</v>
      </c>
    </row>
    <row r="73">
      <c r="A73" s="4" t="inlineStr">
        <is>
          <t>MAT-02-030</t>
        </is>
      </c>
      <c r="B73" s="5" t="inlineStr">
        <is>
          <t>Aditivo para hormigón impermeabilizante, 1/2 galón</t>
        </is>
      </c>
      <c r="C73" s="4" t="inlineStr">
        <is>
          <t>unidad</t>
        </is>
      </c>
      <c r="D73" s="10" t="n"/>
      <c r="E73" s="10" t="n"/>
      <c r="F73" s="10" t="n">
        <v>465</v>
      </c>
      <c r="G73" s="10" t="n"/>
      <c r="H73" s="10" t="n"/>
      <c r="I73" s="10" t="n"/>
      <c r="J73" s="10">
        <f>IF(COUNT(D73:I73)=0,"",MIN(D73:I73))</f>
        <v/>
      </c>
      <c r="K73" s="10">
        <f>IF(COUNT(D73:I73)=0,"",MEDIAN(D73:I73))</f>
        <v/>
      </c>
      <c r="L73" s="10">
        <f>IF(COUNT(D73:I73)=0,"",MAX(D73:I73))</f>
        <v/>
      </c>
      <c r="M73" s="11">
        <f>IF(OR(J73="",J73=0),"",(L73-J73)/J73)</f>
        <v/>
      </c>
      <c r="N73" s="4">
        <f>IF(COUNT(D73:I73)=0,"",INDEX($D$1:$I$1,MATCH(MIN(D73:I73),D73:I73,0)))</f>
        <v/>
      </c>
      <c r="O73" s="10" t="n">
        <v>535</v>
      </c>
      <c r="P73" s="12" t="n">
        <v>1</v>
      </c>
    </row>
    <row r="74">
      <c r="A74" s="4" t="inlineStr">
        <is>
          <t>MAT-02-031</t>
        </is>
      </c>
      <c r="B74" s="5" t="inlineStr">
        <is>
          <t>Aditivo para hormigón impermeabilizante, 1/4 galón</t>
        </is>
      </c>
      <c r="C74" s="4" t="inlineStr">
        <is>
          <t>unidad</t>
        </is>
      </c>
      <c r="D74" s="10" t="n"/>
      <c r="E74" s="10" t="n"/>
      <c r="F74" s="10" t="n">
        <v>395</v>
      </c>
      <c r="G74" s="10" t="n"/>
      <c r="H74" s="10" t="n"/>
      <c r="I74" s="10" t="n"/>
      <c r="J74" s="10">
        <f>IF(COUNT(D74:I74)=0,"",MIN(D74:I74))</f>
        <v/>
      </c>
      <c r="K74" s="10">
        <f>IF(COUNT(D74:I74)=0,"",MEDIAN(D74:I74))</f>
        <v/>
      </c>
      <c r="L74" s="10">
        <f>IF(COUNT(D74:I74)=0,"",MAX(D74:I74))</f>
        <v/>
      </c>
      <c r="M74" s="11">
        <f>IF(OR(J74="",J74=0),"",(L74-J74)/J74)</f>
        <v/>
      </c>
      <c r="N74" s="4">
        <f>IF(COUNT(D74:I74)=0,"",INDEX($D$1:$I$1,MATCH(MIN(D74:I74),D74:I74,0)))</f>
        <v/>
      </c>
      <c r="O74" s="10" t="n">
        <v>395</v>
      </c>
      <c r="P74" s="12" t="n">
        <v>1</v>
      </c>
    </row>
    <row r="75">
      <c r="A75" s="4" t="inlineStr">
        <is>
          <t>MAT-02-032</t>
        </is>
      </c>
      <c r="B75" s="5" t="inlineStr">
        <is>
          <t>Aditivo para hormigón impermeabilizante, 1 galón</t>
        </is>
      </c>
      <c r="C75" s="4" t="inlineStr">
        <is>
          <t>unidad</t>
        </is>
      </c>
      <c r="D75" s="10" t="n"/>
      <c r="E75" s="10" t="n"/>
      <c r="F75" s="10" t="n">
        <v>959</v>
      </c>
      <c r="G75" s="10" t="n"/>
      <c r="H75" s="10" t="n"/>
      <c r="I75" s="10" t="n"/>
      <c r="J75" s="10">
        <f>IF(COUNT(D75:I75)=0,"",MIN(D75:I75))</f>
        <v/>
      </c>
      <c r="K75" s="10">
        <f>IF(COUNT(D75:I75)=0,"",MEDIAN(D75:I75))</f>
        <v/>
      </c>
      <c r="L75" s="10">
        <f>IF(COUNT(D75:I75)=0,"",MAX(D75:I75))</f>
        <v/>
      </c>
      <c r="M75" s="11">
        <f>IF(OR(J75="",J75=0),"",(L75-J75)/J75)</f>
        <v/>
      </c>
      <c r="N75" s="4">
        <f>IF(COUNT(D75:I75)=0,"",INDEX($D$1:$I$1,MATCH(MIN(D75:I75),D75:I75,0)))</f>
        <v/>
      </c>
      <c r="O75" s="10" t="n">
        <v>1072.5</v>
      </c>
      <c r="P75" s="12" t="n">
        <v>1</v>
      </c>
    </row>
    <row r="76">
      <c r="A76" s="4" t="inlineStr">
        <is>
          <t>MAT-02-033</t>
        </is>
      </c>
      <c r="B76" s="5" t="inlineStr">
        <is>
          <t>Aditivo para hormigón impermeabilizante, 32 oz</t>
        </is>
      </c>
      <c r="C76" s="4" t="inlineStr">
        <is>
          <t>unidad</t>
        </is>
      </c>
      <c r="D76" s="10" t="n"/>
      <c r="E76" s="10" t="n"/>
      <c r="F76" s="10" t="n">
        <v>265</v>
      </c>
      <c r="G76" s="10" t="n"/>
      <c r="H76" s="10" t="n"/>
      <c r="I76" s="10" t="n"/>
      <c r="J76" s="10">
        <f>IF(COUNT(D76:I76)=0,"",MIN(D76:I76))</f>
        <v/>
      </c>
      <c r="K76" s="10">
        <f>IF(COUNT(D76:I76)=0,"",MEDIAN(D76:I76))</f>
        <v/>
      </c>
      <c r="L76" s="10">
        <f>IF(COUNT(D76:I76)=0,"",MAX(D76:I76))</f>
        <v/>
      </c>
      <c r="M76" s="11">
        <f>IF(OR(J76="",J76=0),"",(L76-J76)/J76)</f>
        <v/>
      </c>
      <c r="N76" s="4">
        <f>IF(COUNT(D76:I76)=0,"",INDEX($D$1:$I$1,MATCH(MIN(D76:I76),D76:I76,0)))</f>
        <v/>
      </c>
      <c r="O76" s="10" t="n">
        <v>285</v>
      </c>
      <c r="P76" s="12" t="n">
        <v>1</v>
      </c>
    </row>
    <row r="77">
      <c r="A77" s="4" t="inlineStr">
        <is>
          <t>MAT-02-034</t>
        </is>
      </c>
      <c r="B77" s="5" t="inlineStr">
        <is>
          <t>Aditivo para hormigón impermeabilizante, 5 galón</t>
        </is>
      </c>
      <c r="C77" s="4" t="inlineStr">
        <is>
          <t>unidad</t>
        </is>
      </c>
      <c r="D77" s="10" t="n"/>
      <c r="E77" s="10" t="n"/>
      <c r="F77" s="10" t="n">
        <v>6300</v>
      </c>
      <c r="G77" s="10" t="n"/>
      <c r="H77" s="10" t="n"/>
      <c r="I77" s="10" t="n"/>
      <c r="J77" s="10">
        <f>IF(COUNT(D77:I77)=0,"",MIN(D77:I77))</f>
        <v/>
      </c>
      <c r="K77" s="10">
        <f>IF(COUNT(D77:I77)=0,"",MEDIAN(D77:I77))</f>
        <v/>
      </c>
      <c r="L77" s="10">
        <f>IF(COUNT(D77:I77)=0,"",MAX(D77:I77))</f>
        <v/>
      </c>
      <c r="M77" s="11">
        <f>IF(OR(J77="",J77=0),"",(L77-J77)/J77)</f>
        <v/>
      </c>
      <c r="N77" s="4">
        <f>IF(COUNT(D77:I77)=0,"",INDEX($D$1:$I$1,MATCH(MIN(D77:I77),D77:I77,0)))</f>
        <v/>
      </c>
      <c r="O77" s="10" t="n">
        <v>8617.5</v>
      </c>
      <c r="P77" s="12" t="n">
        <v>1</v>
      </c>
    </row>
    <row r="78">
      <c r="A78" s="4" t="inlineStr">
        <is>
          <t>MAT-02-035</t>
        </is>
      </c>
      <c r="B78" s="5" t="inlineStr">
        <is>
          <t>Aditivo para hormigón primer epóxico, 1 kg</t>
        </is>
      </c>
      <c r="C78" s="4" t="inlineStr">
        <is>
          <t>unidad</t>
        </is>
      </c>
      <c r="D78" s="10" t="n"/>
      <c r="E78" s="10" t="n"/>
      <c r="F78" s="10" t="n">
        <v>1610.75</v>
      </c>
      <c r="G78" s="10" t="n"/>
      <c r="H78" s="10" t="n"/>
      <c r="I78" s="10" t="n"/>
      <c r="J78" s="10">
        <f>IF(COUNT(D78:I78)=0,"",MIN(D78:I78))</f>
        <v/>
      </c>
      <c r="K78" s="10">
        <f>IF(COUNT(D78:I78)=0,"",MEDIAN(D78:I78))</f>
        <v/>
      </c>
      <c r="L78" s="10">
        <f>IF(COUNT(D78:I78)=0,"",MAX(D78:I78))</f>
        <v/>
      </c>
      <c r="M78" s="11">
        <f>IF(OR(J78="",J78=0),"",(L78-J78)/J78)</f>
        <v/>
      </c>
      <c r="N78" s="4">
        <f>IF(COUNT(D78:I78)=0,"",INDEX($D$1:$I$1,MATCH(MIN(D78:I78),D78:I78,0)))</f>
        <v/>
      </c>
      <c r="O78" s="10" t="n">
        <v>1610.75</v>
      </c>
      <c r="P78" s="12" t="n">
        <v>1</v>
      </c>
    </row>
    <row r="79">
      <c r="A79" s="4" t="inlineStr">
        <is>
          <t>MAT-02-036</t>
        </is>
      </c>
      <c r="B79" s="5" t="inlineStr">
        <is>
          <t>Aditivo para hormigón texturizado, 1 galón</t>
        </is>
      </c>
      <c r="C79" s="4" t="inlineStr">
        <is>
          <t>unidad</t>
        </is>
      </c>
      <c r="D79" s="10" t="n"/>
      <c r="E79" s="10" t="n"/>
      <c r="F79" s="10" t="n">
        <v>2005</v>
      </c>
      <c r="G79" s="10" t="n"/>
      <c r="H79" s="10" t="n"/>
      <c r="I79" s="10" t="n"/>
      <c r="J79" s="10">
        <f>IF(COUNT(D79:I79)=0,"",MIN(D79:I79))</f>
        <v/>
      </c>
      <c r="K79" s="10">
        <f>IF(COUNT(D79:I79)=0,"",MEDIAN(D79:I79))</f>
        <v/>
      </c>
      <c r="L79" s="10">
        <f>IF(COUNT(D79:I79)=0,"",MAX(D79:I79))</f>
        <v/>
      </c>
      <c r="M79" s="11">
        <f>IF(OR(J79="",J79=0),"",(L79-J79)/J79)</f>
        <v/>
      </c>
      <c r="N79" s="4">
        <f>IF(COUNT(D79:I79)=0,"",INDEX($D$1:$I$1,MATCH(MIN(D79:I79),D79:I79,0)))</f>
        <v/>
      </c>
      <c r="O79" s="10" t="n">
        <v>2005</v>
      </c>
      <c r="P79" s="12" t="n">
        <v>1</v>
      </c>
    </row>
    <row r="80">
      <c r="A80" s="4" t="inlineStr">
        <is>
          <t>MAT-02-037</t>
        </is>
      </c>
      <c r="B80" s="5" t="inlineStr">
        <is>
          <t>Cemento autonivelante, 40 lb</t>
        </is>
      </c>
      <c r="C80" s="4" t="inlineStr">
        <is>
          <t>unidad</t>
        </is>
      </c>
      <c r="D80" s="10" t="n"/>
      <c r="E80" s="10" t="n"/>
      <c r="F80" s="10" t="n">
        <v>3952.5</v>
      </c>
      <c r="G80" s="10" t="n"/>
      <c r="H80" s="10" t="n"/>
      <c r="I80" s="10" t="n"/>
      <c r="J80" s="10">
        <f>IF(COUNT(D80:I80)=0,"",MIN(D80:I80))</f>
        <v/>
      </c>
      <c r="K80" s="10">
        <f>IF(COUNT(D80:I80)=0,"",MEDIAN(D80:I80))</f>
        <v/>
      </c>
      <c r="L80" s="10">
        <f>IF(COUNT(D80:I80)=0,"",MAX(D80:I80))</f>
        <v/>
      </c>
      <c r="M80" s="11">
        <f>IF(OR(J80="",J80=0),"",(L80-J80)/J80)</f>
        <v/>
      </c>
      <c r="N80" s="4">
        <f>IF(COUNT(D80:I80)=0,"",INDEX($D$1:$I$1,MATCH(MIN(D80:I80),D80:I80,0)))</f>
        <v/>
      </c>
      <c r="O80" s="10" t="n">
        <v>3952.5</v>
      </c>
      <c r="P80" s="12" t="n">
        <v>1</v>
      </c>
    </row>
    <row r="81">
      <c r="A81" s="4" t="inlineStr">
        <is>
          <t>MAT-02-038</t>
        </is>
      </c>
      <c r="B81" s="5" t="inlineStr">
        <is>
          <t>Cemento blanco, 10 lb</t>
        </is>
      </c>
      <c r="C81" s="4" t="inlineStr">
        <is>
          <t>funda</t>
        </is>
      </c>
      <c r="D81" s="10" t="n"/>
      <c r="E81" s="10" t="n"/>
      <c r="F81" s="10" t="n">
        <v>533.8</v>
      </c>
      <c r="G81" s="10" t="n"/>
      <c r="H81" s="10" t="n"/>
      <c r="I81" s="10" t="n"/>
      <c r="J81" s="10">
        <f>IF(COUNT(D81:I81)=0,"",MIN(D81:I81))</f>
        <v/>
      </c>
      <c r="K81" s="10">
        <f>IF(COUNT(D81:I81)=0,"",MEDIAN(D81:I81))</f>
        <v/>
      </c>
      <c r="L81" s="10">
        <f>IF(COUNT(D81:I81)=0,"",MAX(D81:I81))</f>
        <v/>
      </c>
      <c r="M81" s="11">
        <f>IF(OR(J81="",J81=0),"",(L81-J81)/J81)</f>
        <v/>
      </c>
      <c r="N81" s="4">
        <f>IF(COUNT(D81:I81)=0,"",INDEX($D$1:$I$1,MATCH(MIN(D81:I81),D81:I81,0)))</f>
        <v/>
      </c>
      <c r="O81" s="10" t="n">
        <v>533.8</v>
      </c>
      <c r="P81" s="12" t="n">
        <v>1</v>
      </c>
    </row>
    <row r="82">
      <c r="A82" s="4" t="inlineStr">
        <is>
          <t>MAT-02-039</t>
        </is>
      </c>
      <c r="B82" s="5" t="inlineStr">
        <is>
          <t>Cemento gris, 10 lb</t>
        </is>
      </c>
      <c r="C82" s="4" t="inlineStr">
        <is>
          <t>unidad</t>
        </is>
      </c>
      <c r="D82" s="10" t="n"/>
      <c r="E82" s="10" t="n"/>
      <c r="F82" s="10" t="n">
        <v>377.4</v>
      </c>
      <c r="G82" s="10" t="n"/>
      <c r="H82" s="10" t="n"/>
      <c r="I82" s="10" t="n"/>
      <c r="J82" s="10">
        <f>IF(COUNT(D82:I82)=0,"",MIN(D82:I82))</f>
        <v/>
      </c>
      <c r="K82" s="10">
        <f>IF(COUNT(D82:I82)=0,"",MEDIAN(D82:I82))</f>
        <v/>
      </c>
      <c r="L82" s="10">
        <f>IF(COUNT(D82:I82)=0,"",MAX(D82:I82))</f>
        <v/>
      </c>
      <c r="M82" s="11">
        <f>IF(OR(J82="",J82=0),"",(L82-J82)/J82)</f>
        <v/>
      </c>
      <c r="N82" s="4">
        <f>IF(COUNT(D82:I82)=0,"",INDEX($D$1:$I$1,MATCH(MIN(D82:I82),D82:I82,0)))</f>
        <v/>
      </c>
      <c r="O82" s="10" t="n">
        <v>377.4</v>
      </c>
      <c r="P82" s="12" t="n">
        <v>1</v>
      </c>
    </row>
    <row r="83">
      <c r="A83" s="4" t="inlineStr">
        <is>
          <t>MAT-02-040</t>
        </is>
      </c>
      <c r="B83" s="5" t="inlineStr">
        <is>
          <t>Cemento hidráulico, 1 galón</t>
        </is>
      </c>
      <c r="C83" s="4" t="inlineStr">
        <is>
          <t>unidad</t>
        </is>
      </c>
      <c r="D83" s="10" t="n"/>
      <c r="E83" s="10" t="n"/>
      <c r="F83" s="10" t="n">
        <v>949.45</v>
      </c>
      <c r="G83" s="10" t="n"/>
      <c r="H83" s="10" t="n"/>
      <c r="I83" s="10" t="n"/>
      <c r="J83" s="10">
        <f>IF(COUNT(D83:I83)=0,"",MIN(D83:I83))</f>
        <v/>
      </c>
      <c r="K83" s="10">
        <f>IF(COUNT(D83:I83)=0,"",MEDIAN(D83:I83))</f>
        <v/>
      </c>
      <c r="L83" s="10">
        <f>IF(COUNT(D83:I83)=0,"",MAX(D83:I83))</f>
        <v/>
      </c>
      <c r="M83" s="11">
        <f>IF(OR(J83="",J83=0),"",(L83-J83)/J83)</f>
        <v/>
      </c>
      <c r="N83" s="4">
        <f>IF(COUNT(D83:I83)=0,"",INDEX($D$1:$I$1,MATCH(MIN(D83:I83),D83:I83,0)))</f>
        <v/>
      </c>
      <c r="O83" s="10" t="n">
        <v>949.45</v>
      </c>
      <c r="P83" s="12" t="n">
        <v>1</v>
      </c>
    </row>
    <row r="84">
      <c r="A84" s="4" t="inlineStr">
        <is>
          <t>MAT-02-041</t>
        </is>
      </c>
      <c r="B84" s="5" t="inlineStr">
        <is>
          <t>Cemento hidráulico, 40 lb</t>
        </is>
      </c>
      <c r="C84" s="4" t="inlineStr">
        <is>
          <t>unidad</t>
        </is>
      </c>
      <c r="D84" s="10" t="n"/>
      <c r="E84" s="10" t="n"/>
      <c r="F84" s="10" t="n">
        <v>2817.75</v>
      </c>
      <c r="G84" s="10" t="n"/>
      <c r="H84" s="10" t="n"/>
      <c r="I84" s="10" t="n"/>
      <c r="J84" s="10">
        <f>IF(COUNT(D84:I84)=0,"",MIN(D84:I84))</f>
        <v/>
      </c>
      <c r="K84" s="10">
        <f>IF(COUNT(D84:I84)=0,"",MEDIAN(D84:I84))</f>
        <v/>
      </c>
      <c r="L84" s="10">
        <f>IF(COUNT(D84:I84)=0,"",MAX(D84:I84))</f>
        <v/>
      </c>
      <c r="M84" s="11">
        <f>IF(OR(J84="",J84=0),"",(L84-J84)/J84)</f>
        <v/>
      </c>
      <c r="N84" s="4">
        <f>IF(COUNT(D84:I84)=0,"",INDEX($D$1:$I$1,MATCH(MIN(D84:I84),D84:I84,0)))</f>
        <v/>
      </c>
      <c r="O84" s="10" t="n">
        <v>2817.75</v>
      </c>
      <c r="P84" s="12" t="n">
        <v>1</v>
      </c>
    </row>
    <row r="85">
      <c r="A85" s="4" t="inlineStr">
        <is>
          <t>MAT-02-042</t>
        </is>
      </c>
      <c r="B85" s="5" t="inlineStr">
        <is>
          <t>Derretido para cerámica, 10 lb</t>
        </is>
      </c>
      <c r="C85" s="4" t="inlineStr">
        <is>
          <t>unidad</t>
        </is>
      </c>
      <c r="D85" s="10" t="n"/>
      <c r="E85" s="10" t="n"/>
      <c r="F85" s="10" t="n">
        <v>712</v>
      </c>
      <c r="G85" s="10" t="n"/>
      <c r="H85" s="10" t="n"/>
      <c r="I85" s="10" t="n"/>
      <c r="J85" s="10">
        <f>IF(COUNT(D85:I85)=0,"",MIN(D85:I85))</f>
        <v/>
      </c>
      <c r="K85" s="10">
        <f>IF(COUNT(D85:I85)=0,"",MEDIAN(D85:I85))</f>
        <v/>
      </c>
      <c r="L85" s="10">
        <f>IF(COUNT(D85:I85)=0,"",MAX(D85:I85))</f>
        <v/>
      </c>
      <c r="M85" s="11">
        <f>IF(OR(J85="",J85=0),"",(L85-J85)/J85)</f>
        <v/>
      </c>
      <c r="N85" s="4">
        <f>IF(COUNT(D85:I85)=0,"",INDEX($D$1:$I$1,MATCH(MIN(D85:I85),D85:I85,0)))</f>
        <v/>
      </c>
      <c r="O85" s="10" t="n">
        <v>712</v>
      </c>
      <c r="P85" s="12" t="n">
        <v>1</v>
      </c>
    </row>
    <row r="86">
      <c r="A86" s="4" t="inlineStr">
        <is>
          <t>MAT-02-043</t>
        </is>
      </c>
      <c r="B86" s="5" t="inlineStr">
        <is>
          <t>Derretido para cerámica blanco, 10 lb</t>
        </is>
      </c>
      <c r="C86" s="4" t="inlineStr">
        <is>
          <t>unidad</t>
        </is>
      </c>
      <c r="D86" s="10" t="n"/>
      <c r="E86" s="10" t="n"/>
      <c r="F86" s="10" t="n">
        <v>328</v>
      </c>
      <c r="G86" s="10" t="n"/>
      <c r="H86" s="10" t="n"/>
      <c r="I86" s="10" t="n"/>
      <c r="J86" s="10">
        <f>IF(COUNT(D86:I86)=0,"",MIN(D86:I86))</f>
        <v/>
      </c>
      <c r="K86" s="10">
        <f>IF(COUNT(D86:I86)=0,"",MEDIAN(D86:I86))</f>
        <v/>
      </c>
      <c r="L86" s="10">
        <f>IF(COUNT(D86:I86)=0,"",MAX(D86:I86))</f>
        <v/>
      </c>
      <c r="M86" s="11">
        <f>IF(OR(J86="",J86=0),"",(L86-J86)/J86)</f>
        <v/>
      </c>
      <c r="N86" s="4">
        <f>IF(COUNT(D86:I86)=0,"",INDEX($D$1:$I$1,MATCH(MIN(D86:I86),D86:I86,0)))</f>
        <v/>
      </c>
      <c r="O86" s="10" t="n">
        <v>328</v>
      </c>
      <c r="P86" s="12" t="n">
        <v>1</v>
      </c>
    </row>
    <row r="87">
      <c r="A87" s="4" t="inlineStr">
        <is>
          <t>MAT-02-044</t>
        </is>
      </c>
      <c r="B87" s="5" t="inlineStr">
        <is>
          <t>Derretido para cerámica, 10 lb</t>
        </is>
      </c>
      <c r="C87" s="4" t="inlineStr">
        <is>
          <t>unidad</t>
        </is>
      </c>
      <c r="D87" s="10" t="n"/>
      <c r="E87" s="10" t="n"/>
      <c r="F87" s="10" t="n">
        <v>543.15</v>
      </c>
      <c r="G87" s="10" t="n"/>
      <c r="H87" s="10" t="n"/>
      <c r="I87" s="10" t="n"/>
      <c r="J87" s="10">
        <f>IF(COUNT(D87:I87)=0,"",MIN(D87:I87))</f>
        <v/>
      </c>
      <c r="K87" s="10">
        <f>IF(COUNT(D87:I87)=0,"",MEDIAN(D87:I87))</f>
        <v/>
      </c>
      <c r="L87" s="10">
        <f>IF(COUNT(D87:I87)=0,"",MAX(D87:I87))</f>
        <v/>
      </c>
      <c r="M87" s="11">
        <f>IF(OR(J87="",J87=0),"",(L87-J87)/J87)</f>
        <v/>
      </c>
      <c r="N87" s="4">
        <f>IF(COUNT(D87:I87)=0,"",INDEX($D$1:$I$1,MATCH(MIN(D87:I87),D87:I87,0)))</f>
        <v/>
      </c>
      <c r="O87" s="10" t="n">
        <v>668.95</v>
      </c>
      <c r="P87" s="12" t="n">
        <v>1</v>
      </c>
    </row>
    <row r="88">
      <c r="A88" s="4" t="inlineStr">
        <is>
          <t>MAT-02-045</t>
        </is>
      </c>
      <c r="B88" s="5" t="inlineStr">
        <is>
          <t>Derretido para cerámica, 50 lb</t>
        </is>
      </c>
      <c r="C88" s="4" t="inlineStr">
        <is>
          <t>unidad</t>
        </is>
      </c>
      <c r="D88" s="10" t="n"/>
      <c r="E88" s="10" t="n"/>
      <c r="F88" s="10" t="n">
        <v>1365.1</v>
      </c>
      <c r="G88" s="10" t="n"/>
      <c r="H88" s="10" t="n"/>
      <c r="I88" s="10" t="n"/>
      <c r="J88" s="10">
        <f>IF(COUNT(D88:I88)=0,"",MIN(D88:I88))</f>
        <v/>
      </c>
      <c r="K88" s="10">
        <f>IF(COUNT(D88:I88)=0,"",MEDIAN(D88:I88))</f>
        <v/>
      </c>
      <c r="L88" s="10">
        <f>IF(COUNT(D88:I88)=0,"",MAX(D88:I88))</f>
        <v/>
      </c>
      <c r="M88" s="11">
        <f>IF(OR(J88="",J88=0),"",(L88-J88)/J88)</f>
        <v/>
      </c>
      <c r="N88" s="4">
        <f>IF(COUNT(D88:I88)=0,"",INDEX($D$1:$I$1,MATCH(MIN(D88:I88),D88:I88,0)))</f>
        <v/>
      </c>
      <c r="O88" s="10" t="n">
        <v>1365.1</v>
      </c>
      <c r="P88" s="12" t="n">
        <v>1</v>
      </c>
    </row>
    <row r="89">
      <c r="A89" s="4" t="inlineStr">
        <is>
          <t>MAT-02-046</t>
        </is>
      </c>
      <c r="B89" s="5" t="inlineStr">
        <is>
          <t>Mortero de anclaje, 22 kg</t>
        </is>
      </c>
      <c r="C89" s="4" t="inlineStr">
        <is>
          <t>unidad</t>
        </is>
      </c>
      <c r="D89" s="10" t="n"/>
      <c r="E89" s="10" t="n"/>
      <c r="F89" s="10" t="n">
        <v>1270.75</v>
      </c>
      <c r="G89" s="10" t="n"/>
      <c r="H89" s="10" t="n"/>
      <c r="I89" s="10" t="n"/>
      <c r="J89" s="10">
        <f>IF(COUNT(D89:I89)=0,"",MIN(D89:I89))</f>
        <v/>
      </c>
      <c r="K89" s="10">
        <f>IF(COUNT(D89:I89)=0,"",MEDIAN(D89:I89))</f>
        <v/>
      </c>
      <c r="L89" s="10">
        <f>IF(COUNT(D89:I89)=0,"",MAX(D89:I89))</f>
        <v/>
      </c>
      <c r="M89" s="11">
        <f>IF(OR(J89="",J89=0),"",(L89-J89)/J89)</f>
        <v/>
      </c>
      <c r="N89" s="4">
        <f>IF(COUNT(D89:I89)=0,"",INDEX($D$1:$I$1,MATCH(MIN(D89:I89),D89:I89,0)))</f>
        <v/>
      </c>
      <c r="O89" s="10" t="n">
        <v>1270.75</v>
      </c>
      <c r="P89" s="12" t="n">
        <v>1</v>
      </c>
    </row>
    <row r="90">
      <c r="A90" s="4" t="inlineStr">
        <is>
          <t>MAT-02-047</t>
        </is>
      </c>
      <c r="B90" s="5" t="inlineStr">
        <is>
          <t>Mortero de pañete, 10 lb</t>
        </is>
      </c>
      <c r="C90" s="4" t="inlineStr">
        <is>
          <t>unidad</t>
        </is>
      </c>
      <c r="D90" s="10" t="n"/>
      <c r="E90" s="10" t="n"/>
      <c r="F90" s="10" t="n">
        <v>135</v>
      </c>
      <c r="G90" s="10" t="n"/>
      <c r="H90" s="10" t="n"/>
      <c r="I90" s="10" t="n"/>
      <c r="J90" s="10">
        <f>IF(COUNT(D90:I90)=0,"",MIN(D90:I90))</f>
        <v/>
      </c>
      <c r="K90" s="10">
        <f>IF(COUNT(D90:I90)=0,"",MEDIAN(D90:I90))</f>
        <v/>
      </c>
      <c r="L90" s="10">
        <f>IF(COUNT(D90:I90)=0,"",MAX(D90:I90))</f>
        <v/>
      </c>
      <c r="M90" s="11">
        <f>IF(OR(J90="",J90=0),"",(L90-J90)/J90)</f>
        <v/>
      </c>
      <c r="N90" s="4">
        <f>IF(COUNT(D90:I90)=0,"",INDEX($D$1:$I$1,MATCH(MIN(D90:I90),D90:I90,0)))</f>
        <v/>
      </c>
      <c r="O90" s="10" t="n">
        <v>135</v>
      </c>
      <c r="P90" s="12" t="n">
        <v>1</v>
      </c>
    </row>
    <row r="91">
      <c r="A91" s="4" t="inlineStr">
        <is>
          <t>MAT-02-048</t>
        </is>
      </c>
      <c r="B91" s="5" t="inlineStr">
        <is>
          <t>Mortero gris, 50 lb</t>
        </is>
      </c>
      <c r="C91" s="4" t="inlineStr">
        <is>
          <t>unidad</t>
        </is>
      </c>
      <c r="D91" s="10" t="n"/>
      <c r="E91" s="10" t="n"/>
      <c r="F91" s="10" t="n">
        <v>1308</v>
      </c>
      <c r="G91" s="10" t="n"/>
      <c r="H91" s="10" t="n"/>
      <c r="I91" s="10" t="n"/>
      <c r="J91" s="10">
        <f>IF(COUNT(D91:I91)=0,"",MIN(D91:I91))</f>
        <v/>
      </c>
      <c r="K91" s="10">
        <f>IF(COUNT(D91:I91)=0,"",MEDIAN(D91:I91))</f>
        <v/>
      </c>
      <c r="L91" s="10">
        <f>IF(COUNT(D91:I91)=0,"",MAX(D91:I91))</f>
        <v/>
      </c>
      <c r="M91" s="11">
        <f>IF(OR(J91="",J91=0),"",(L91-J91)/J91)</f>
        <v/>
      </c>
      <c r="N91" s="4">
        <f>IF(COUNT(D91:I91)=0,"",INDEX($D$1:$I$1,MATCH(MIN(D91:I91),D91:I91,0)))</f>
        <v/>
      </c>
      <c r="O91" s="10" t="n">
        <v>1308</v>
      </c>
      <c r="P91" s="12" t="n">
        <v>1</v>
      </c>
    </row>
    <row r="92">
      <c r="A92" s="4" t="inlineStr">
        <is>
          <t>MAT-02-049</t>
        </is>
      </c>
      <c r="B92" s="5" t="inlineStr">
        <is>
          <t>Mortero impermeabilizante, 25 kg</t>
        </is>
      </c>
      <c r="C92" s="4" t="inlineStr">
        <is>
          <t>unidad</t>
        </is>
      </c>
      <c r="D92" s="10" t="n"/>
      <c r="E92" s="10" t="n"/>
      <c r="F92" s="10" t="n">
        <v>2715.75</v>
      </c>
      <c r="G92" s="10" t="n"/>
      <c r="H92" s="10" t="n"/>
      <c r="I92" s="10" t="n"/>
      <c r="J92" s="10">
        <f>IF(COUNT(D92:I92)=0,"",MIN(D92:I92))</f>
        <v/>
      </c>
      <c r="K92" s="10">
        <f>IF(COUNT(D92:I92)=0,"",MEDIAN(D92:I92))</f>
        <v/>
      </c>
      <c r="L92" s="10">
        <f>IF(COUNT(D92:I92)=0,"",MAX(D92:I92))</f>
        <v/>
      </c>
      <c r="M92" s="11">
        <f>IF(OR(J92="",J92=0),"",(L92-J92)/J92)</f>
        <v/>
      </c>
      <c r="N92" s="4">
        <f>IF(COUNT(D92:I92)=0,"",INDEX($D$1:$I$1,MATCH(MIN(D92:I92),D92:I92,0)))</f>
        <v/>
      </c>
      <c r="O92" s="10" t="n">
        <v>2715.75</v>
      </c>
      <c r="P92" s="12" t="n">
        <v>1</v>
      </c>
    </row>
    <row r="93">
      <c r="A93" s="4" t="inlineStr">
        <is>
          <t>MAT-02-050</t>
        </is>
      </c>
      <c r="B93" s="5" t="inlineStr">
        <is>
          <t>Mortero para cerámica, 50 lb</t>
        </is>
      </c>
      <c r="C93" s="4" t="inlineStr">
        <is>
          <t>unidad</t>
        </is>
      </c>
      <c r="D93" s="10" t="n"/>
      <c r="E93" s="10" t="n"/>
      <c r="F93" s="10" t="n">
        <v>2396</v>
      </c>
      <c r="G93" s="10" t="n"/>
      <c r="H93" s="10" t="n"/>
      <c r="I93" s="10" t="n"/>
      <c r="J93" s="10">
        <f>IF(COUNT(D93:I93)=0,"",MIN(D93:I93))</f>
        <v/>
      </c>
      <c r="K93" s="10">
        <f>IF(COUNT(D93:I93)=0,"",MEDIAN(D93:I93))</f>
        <v/>
      </c>
      <c r="L93" s="10">
        <f>IF(COUNT(D93:I93)=0,"",MAX(D93:I93))</f>
        <v/>
      </c>
      <c r="M93" s="11">
        <f>IF(OR(J93="",J93=0),"",(L93-J93)/J93)</f>
        <v/>
      </c>
      <c r="N93" s="4">
        <f>IF(COUNT(D93:I93)=0,"",INDEX($D$1:$I$1,MATCH(MIN(D93:I93),D93:I93,0)))</f>
        <v/>
      </c>
      <c r="O93" s="10" t="n">
        <v>2396</v>
      </c>
      <c r="P93" s="12" t="n">
        <v>1</v>
      </c>
    </row>
    <row r="94">
      <c r="A94" s="4" t="inlineStr">
        <is>
          <t>MAT-02-051</t>
        </is>
      </c>
      <c r="B94" s="5" t="inlineStr">
        <is>
          <t>Pegamento de cerámica para cerámica, 1/4 galón</t>
        </is>
      </c>
      <c r="C94" s="4" t="inlineStr">
        <is>
          <t>unidad</t>
        </is>
      </c>
      <c r="D94" s="10" t="n"/>
      <c r="E94" s="10" t="n"/>
      <c r="F94" s="10" t="n">
        <v>625</v>
      </c>
      <c r="G94" s="10" t="n"/>
      <c r="H94" s="10" t="n"/>
      <c r="I94" s="10" t="n"/>
      <c r="J94" s="10">
        <f>IF(COUNT(D94:I94)=0,"",MIN(D94:I94))</f>
        <v/>
      </c>
      <c r="K94" s="10">
        <f>IF(COUNT(D94:I94)=0,"",MEDIAN(D94:I94))</f>
        <v/>
      </c>
      <c r="L94" s="10">
        <f>IF(COUNT(D94:I94)=0,"",MAX(D94:I94))</f>
        <v/>
      </c>
      <c r="M94" s="11">
        <f>IF(OR(J94="",J94=0),"",(L94-J94)/J94)</f>
        <v/>
      </c>
      <c r="N94" s="4">
        <f>IF(COUNT(D94:I94)=0,"",INDEX($D$1:$I$1,MATCH(MIN(D94:I94),D94:I94,0)))</f>
        <v/>
      </c>
      <c r="O94" s="10" t="n">
        <v>625</v>
      </c>
      <c r="P94" s="12" t="n">
        <v>1</v>
      </c>
    </row>
    <row r="95">
      <c r="A95" s="4" t="inlineStr">
        <is>
          <t>MAT-02-052</t>
        </is>
      </c>
      <c r="B95" s="5" t="inlineStr">
        <is>
          <t>Pegamento de cerámica para cerámica, 1 galón</t>
        </is>
      </c>
      <c r="C95" s="4" t="inlineStr">
        <is>
          <t>unidad</t>
        </is>
      </c>
      <c r="D95" s="10" t="n"/>
      <c r="E95" s="10" t="n"/>
      <c r="F95" s="10" t="n">
        <v>1845</v>
      </c>
      <c r="G95" s="10" t="n"/>
      <c r="H95" s="10" t="n"/>
      <c r="I95" s="10" t="n"/>
      <c r="J95" s="10">
        <f>IF(COUNT(D95:I95)=0,"",MIN(D95:I95))</f>
        <v/>
      </c>
      <c r="K95" s="10">
        <f>IF(COUNT(D95:I95)=0,"",MEDIAN(D95:I95))</f>
        <v/>
      </c>
      <c r="L95" s="10">
        <f>IF(COUNT(D95:I95)=0,"",MAX(D95:I95))</f>
        <v/>
      </c>
      <c r="M95" s="11">
        <f>IF(OR(J95="",J95=0),"",(L95-J95)/J95)</f>
        <v/>
      </c>
      <c r="N95" s="4">
        <f>IF(COUNT(D95:I95)=0,"",INDEX($D$1:$I$1,MATCH(MIN(D95:I95),D95:I95,0)))</f>
        <v/>
      </c>
      <c r="O95" s="10" t="n">
        <v>1845</v>
      </c>
      <c r="P95" s="12" t="n">
        <v>1</v>
      </c>
    </row>
    <row r="96">
      <c r="A96" s="4" t="inlineStr">
        <is>
          <t>MAT-02-053</t>
        </is>
      </c>
      <c r="B96" s="5" t="inlineStr">
        <is>
          <t>Pegamento de cerámica para cerámica, 10 lb</t>
        </is>
      </c>
      <c r="C96" s="4" t="inlineStr">
        <is>
          <t>unidad</t>
        </is>
      </c>
      <c r="D96" s="10" t="n"/>
      <c r="E96" s="10" t="n"/>
      <c r="F96" s="10" t="n">
        <v>437.75</v>
      </c>
      <c r="G96" s="10" t="n"/>
      <c r="H96" s="10" t="n"/>
      <c r="I96" s="10" t="n"/>
      <c r="J96" s="10">
        <f>IF(COUNT(D96:I96)=0,"",MIN(D96:I96))</f>
        <v/>
      </c>
      <c r="K96" s="10">
        <f>IF(COUNT(D96:I96)=0,"",MEDIAN(D96:I96))</f>
        <v/>
      </c>
      <c r="L96" s="10">
        <f>IF(COUNT(D96:I96)=0,"",MAX(D96:I96))</f>
        <v/>
      </c>
      <c r="M96" s="11">
        <f>IF(OR(J96="",J96=0),"",(L96-J96)/J96)</f>
        <v/>
      </c>
      <c r="N96" s="4">
        <f>IF(COUNT(D96:I96)=0,"",INDEX($D$1:$I$1,MATCH(MIN(D96:I96),D96:I96,0)))</f>
        <v/>
      </c>
      <c r="O96" s="10" t="n">
        <v>569.5</v>
      </c>
      <c r="P96" s="12" t="n">
        <v>1</v>
      </c>
    </row>
    <row r="97">
      <c r="A97" s="4" t="inlineStr">
        <is>
          <t>MAT-02-054</t>
        </is>
      </c>
      <c r="B97" s="5" t="inlineStr">
        <is>
          <t>Pegamento de cerámica para cerámica, 50 lb</t>
        </is>
      </c>
      <c r="C97" s="4" t="inlineStr">
        <is>
          <t>unidad</t>
        </is>
      </c>
      <c r="D97" s="10" t="n"/>
      <c r="E97" s="10" t="n"/>
      <c r="F97" s="10" t="n">
        <v>325</v>
      </c>
      <c r="G97" s="10" t="n"/>
      <c r="H97" s="10" t="n"/>
      <c r="I97" s="10" t="n"/>
      <c r="J97" s="10">
        <f>IF(COUNT(D97:I97)=0,"",MIN(D97:I97))</f>
        <v/>
      </c>
      <c r="K97" s="10">
        <f>IF(COUNT(D97:I97)=0,"",MEDIAN(D97:I97))</f>
        <v/>
      </c>
      <c r="L97" s="10">
        <f>IF(COUNT(D97:I97)=0,"",MAX(D97:I97))</f>
        <v/>
      </c>
      <c r="M97" s="11">
        <f>IF(OR(J97="",J97=0),"",(L97-J97)/J97)</f>
        <v/>
      </c>
      <c r="N97" s="4">
        <f>IF(COUNT(D97:I97)=0,"",INDEX($D$1:$I$1,MATCH(MIN(D97:I97),D97:I97,0)))</f>
        <v/>
      </c>
      <c r="O97" s="10" t="n">
        <v>330.5</v>
      </c>
      <c r="P97" s="12" t="n">
        <v>1</v>
      </c>
    </row>
    <row r="98">
      <c r="A98" s="4" t="inlineStr">
        <is>
          <t>MAT-02-055</t>
        </is>
      </c>
      <c r="B98" s="5" t="inlineStr">
        <is>
          <t>Yeso en polvo blanco, 10 lb</t>
        </is>
      </c>
      <c r="C98" s="4" t="inlineStr">
        <is>
          <t>unidad</t>
        </is>
      </c>
      <c r="D98" s="10" t="n"/>
      <c r="E98" s="10" t="n"/>
      <c r="F98" s="10" t="n">
        <v>167</v>
      </c>
      <c r="G98" s="10" t="n"/>
      <c r="H98" s="10" t="n"/>
      <c r="I98" s="10" t="n"/>
      <c r="J98" s="10">
        <f>IF(COUNT(D98:I98)=0,"",MIN(D98:I98))</f>
        <v/>
      </c>
      <c r="K98" s="10">
        <f>IF(COUNT(D98:I98)=0,"",MEDIAN(D98:I98))</f>
        <v/>
      </c>
      <c r="L98" s="10">
        <f>IF(COUNT(D98:I98)=0,"",MAX(D98:I98))</f>
        <v/>
      </c>
      <c r="M98" s="11">
        <f>IF(OR(J98="",J98=0),"",(L98-J98)/J98)</f>
        <v/>
      </c>
      <c r="N98" s="4">
        <f>IF(COUNT(D98:I98)=0,"",INDEX($D$1:$I$1,MATCH(MIN(D98:I98),D98:I98,0)))</f>
        <v/>
      </c>
      <c r="O98" s="10" t="n">
        <v>167</v>
      </c>
      <c r="P98" s="12" t="n">
        <v>1</v>
      </c>
    </row>
    <row r="99">
      <c r="A99" s="4" t="inlineStr">
        <is>
          <t>MAT-02-056</t>
        </is>
      </c>
      <c r="B99" s="5" t="inlineStr">
        <is>
          <t>Yeso en polvo blanco, 2 lb</t>
        </is>
      </c>
      <c r="C99" s="4" t="inlineStr">
        <is>
          <t>unidad</t>
        </is>
      </c>
      <c r="D99" s="10" t="n"/>
      <c r="E99" s="10" t="n">
        <v>45</v>
      </c>
      <c r="F99" s="10" t="n">
        <v>28</v>
      </c>
      <c r="G99" s="10" t="n">
        <v>30</v>
      </c>
      <c r="H99" s="10" t="n"/>
      <c r="I99" s="10" t="n"/>
      <c r="J99" s="10">
        <f>IF(COUNT(D99:I99)=0,"",MIN(D99:I99))</f>
        <v/>
      </c>
      <c r="K99" s="10">
        <f>IF(COUNT(D99:I99)=0,"",MEDIAN(D99:I99))</f>
        <v/>
      </c>
      <c r="L99" s="10">
        <f>IF(COUNT(D99:I99)=0,"",MAX(D99:I99))</f>
        <v/>
      </c>
      <c r="M99" s="11">
        <f>IF(OR(J99="",J99=0),"",(L99-J99)/J99)</f>
        <v/>
      </c>
      <c r="N99" s="4">
        <f>IF(COUNT(D99:I99)=0,"",INDEX($D$1:$I$1,MATCH(MIN(D99:I99),D99:I99,0)))</f>
        <v/>
      </c>
      <c r="O99" s="10" t="n">
        <v>30</v>
      </c>
      <c r="P99" s="12" t="n">
        <v>3</v>
      </c>
    </row>
    <row r="100">
      <c r="A100" s="4" t="inlineStr">
        <is>
          <t>MAT-02-057</t>
        </is>
      </c>
      <c r="B100" s="5" t="inlineStr">
        <is>
          <t>Cemento gris, funda de 5 libras</t>
        </is>
      </c>
      <c r="C100" s="4" t="inlineStr">
        <is>
          <t>funda</t>
        </is>
      </c>
      <c r="D100" s="10" t="n">
        <v>34.36</v>
      </c>
      <c r="E100" s="10" t="n">
        <v>75</v>
      </c>
      <c r="F100" s="10" t="n"/>
      <c r="G100" s="10" t="n"/>
      <c r="H100" s="10" t="n"/>
      <c r="I100" s="10" t="n"/>
      <c r="J100" s="10">
        <f>IF(COUNT(D100:I100)=0,"",MIN(D100:I100))</f>
        <v/>
      </c>
      <c r="K100" s="10">
        <f>IF(COUNT(D100:I100)=0,"",MEDIAN(D100:I100))</f>
        <v/>
      </c>
      <c r="L100" s="10">
        <f>IF(COUNT(D100:I100)=0,"",MAX(D100:I100))</f>
        <v/>
      </c>
      <c r="M100" s="11">
        <f>IF(OR(J100="",J100=0),"",(L100-J100)/J100)</f>
        <v/>
      </c>
      <c r="N100" s="4">
        <f>IF(COUNT(D100:I100)=0,"",INDEX($D$1:$I$1,MATCH(MIN(D100:I100),D100:I100,0)))</f>
        <v/>
      </c>
      <c r="O100" s="10" t="n">
        <v>54.68</v>
      </c>
      <c r="P100" s="12" t="n">
        <v>2</v>
      </c>
    </row>
    <row r="101">
      <c r="A101" s="4" t="inlineStr">
        <is>
          <t>MAT-02-058</t>
        </is>
      </c>
      <c r="B101" s="5" t="inlineStr">
        <is>
          <t>Cemento gris, funda de 10 libras</t>
        </is>
      </c>
      <c r="C101" s="4" t="inlineStr">
        <is>
          <t>funda</t>
        </is>
      </c>
      <c r="D101" s="10" t="n">
        <v>65.95999999999999</v>
      </c>
      <c r="E101" s="10" t="n"/>
      <c r="F101" s="10" t="n">
        <v>173</v>
      </c>
      <c r="G101" s="10" t="n"/>
      <c r="H101" s="10" t="n"/>
      <c r="I101" s="10" t="n"/>
      <c r="J101" s="10">
        <f>IF(COUNT(D101:I101)=0,"",MIN(D101:I101))</f>
        <v/>
      </c>
      <c r="K101" s="10">
        <f>IF(COUNT(D101:I101)=0,"",MEDIAN(D101:I101))</f>
        <v/>
      </c>
      <c r="L101" s="10">
        <f>IF(COUNT(D101:I101)=0,"",MAX(D101:I101))</f>
        <v/>
      </c>
      <c r="M101" s="11">
        <f>IF(OR(J101="",J101=0),"",(L101-J101)/J101)</f>
        <v/>
      </c>
      <c r="N101" s="4">
        <f>IF(COUNT(D101:I101)=0,"",INDEX($D$1:$I$1,MATCH(MIN(D101:I101),D101:I101,0)))</f>
        <v/>
      </c>
      <c r="O101" s="10" t="n">
        <v>119.48</v>
      </c>
      <c r="P101" s="12" t="n">
        <v>2</v>
      </c>
    </row>
    <row r="102">
      <c r="A102" s="4" t="inlineStr">
        <is>
          <t>MAT-02-059</t>
        </is>
      </c>
      <c r="B102" s="5" t="inlineStr">
        <is>
          <t>Cemento blanco, funda de 2 libras</t>
        </is>
      </c>
      <c r="C102" s="4" t="inlineStr">
        <is>
          <t>funda</t>
        </is>
      </c>
      <c r="D102" s="10" t="n">
        <v>49.97</v>
      </c>
      <c r="E102" s="10" t="n">
        <v>75</v>
      </c>
      <c r="F102" s="10" t="n">
        <v>57</v>
      </c>
      <c r="G102" s="10" t="n">
        <v>54.01</v>
      </c>
      <c r="H102" s="10" t="n"/>
      <c r="I102" s="10" t="n"/>
      <c r="J102" s="10">
        <f>IF(COUNT(D102:I102)=0,"",MIN(D102:I102))</f>
        <v/>
      </c>
      <c r="K102" s="10">
        <f>IF(COUNT(D102:I102)=0,"",MEDIAN(D102:I102))</f>
        <v/>
      </c>
      <c r="L102" s="10">
        <f>IF(COUNT(D102:I102)=0,"",MAX(D102:I102))</f>
        <v/>
      </c>
      <c r="M102" s="11">
        <f>IF(OR(J102="",J102=0),"",(L102-J102)/J102)</f>
        <v/>
      </c>
      <c r="N102" s="4">
        <f>IF(COUNT(D102:I102)=0,"",INDEX($D$1:$I$1,MATCH(MIN(D102:I102),D102:I102,0)))</f>
        <v/>
      </c>
      <c r="O102" s="10" t="n">
        <v>57</v>
      </c>
      <c r="P102" s="12" t="n">
        <v>4</v>
      </c>
    </row>
    <row r="103">
      <c r="A103" s="4" t="inlineStr">
        <is>
          <t>MAT-02-060</t>
        </is>
      </c>
      <c r="B103" s="5" t="inlineStr">
        <is>
          <t>Cemento blanco, funda de 5 libras</t>
        </is>
      </c>
      <c r="C103" s="4" t="inlineStr">
        <is>
          <t>funda</t>
        </is>
      </c>
      <c r="D103" s="10" t="n">
        <v>109.93</v>
      </c>
      <c r="E103" s="10" t="n">
        <v>175</v>
      </c>
      <c r="F103" s="10" t="n">
        <v>132</v>
      </c>
      <c r="G103" s="10" t="n">
        <v>145</v>
      </c>
      <c r="H103" s="10" t="n"/>
      <c r="I103" s="10" t="n"/>
      <c r="J103" s="10">
        <f>IF(COUNT(D103:I103)=0,"",MIN(D103:I103))</f>
        <v/>
      </c>
      <c r="K103" s="10">
        <f>IF(COUNT(D103:I103)=0,"",MEDIAN(D103:I103))</f>
        <v/>
      </c>
      <c r="L103" s="10">
        <f>IF(COUNT(D103:I103)=0,"",MAX(D103:I103))</f>
        <v/>
      </c>
      <c r="M103" s="11">
        <f>IF(OR(J103="",J103=0),"",(L103-J103)/J103)</f>
        <v/>
      </c>
      <c r="N103" s="4">
        <f>IF(COUNT(D103:I103)=0,"",INDEX($D$1:$I$1,MATCH(MIN(D103:I103),D103:I103,0)))</f>
        <v/>
      </c>
      <c r="O103" s="10" t="n">
        <v>138.5</v>
      </c>
      <c r="P103" s="12" t="n">
        <v>4</v>
      </c>
    </row>
    <row r="104">
      <c r="A104" s="4" t="inlineStr">
        <is>
          <t>MAT-02-061</t>
        </is>
      </c>
      <c r="B104" s="5" t="inlineStr">
        <is>
          <t>Cemento blanco, funda de 10 libras</t>
        </is>
      </c>
      <c r="C104" s="4" t="inlineStr">
        <is>
          <t>funda</t>
        </is>
      </c>
      <c r="D104" s="10" t="n">
        <v>159.1</v>
      </c>
      <c r="E104" s="10" t="n"/>
      <c r="F104" s="10" t="n"/>
      <c r="G104" s="10" t="n"/>
      <c r="H104" s="10" t="n"/>
      <c r="I104" s="10" t="n"/>
      <c r="J104" s="10">
        <f>IF(COUNT(D104:I104)=0,"",MIN(D104:I104))</f>
        <v/>
      </c>
      <c r="K104" s="10">
        <f>IF(COUNT(D104:I104)=0,"",MEDIAN(D104:I104))</f>
        <v/>
      </c>
      <c r="L104" s="10">
        <f>IF(COUNT(D104:I104)=0,"",MAX(D104:I104))</f>
        <v/>
      </c>
      <c r="M104" s="11">
        <f>IF(OR(J104="",J104=0),"",(L104-J104)/J104)</f>
        <v/>
      </c>
      <c r="N104" s="4">
        <f>IF(COUNT(D104:I104)=0,"",INDEX($D$1:$I$1,MATCH(MIN(D104:I104),D104:I104,0)))</f>
        <v/>
      </c>
      <c r="O104" s="10" t="n">
        <v>159.1</v>
      </c>
      <c r="P104" s="12" t="n">
        <v>1</v>
      </c>
    </row>
    <row r="105">
      <c r="A105" s="4" t="inlineStr">
        <is>
          <t>MAT-02-062</t>
        </is>
      </c>
      <c r="B105" s="5" t="inlineStr">
        <is>
          <t>Yeso en polvo, por libra</t>
        </is>
      </c>
      <c r="C105" s="4" t="inlineStr">
        <is>
          <t>lb</t>
        </is>
      </c>
      <c r="D105" s="10" t="n">
        <v>4.8</v>
      </c>
      <c r="E105" s="10" t="n"/>
      <c r="F105" s="10" t="n"/>
      <c r="G105" s="10" t="n"/>
      <c r="H105" s="10" t="n"/>
      <c r="I105" s="10" t="n"/>
      <c r="J105" s="10">
        <f>IF(COUNT(D105:I105)=0,"",MIN(D105:I105))</f>
        <v/>
      </c>
      <c r="K105" s="10">
        <f>IF(COUNT(D105:I105)=0,"",MEDIAN(D105:I105))</f>
        <v/>
      </c>
      <c r="L105" s="10">
        <f>IF(COUNT(D105:I105)=0,"",MAX(D105:I105))</f>
        <v/>
      </c>
      <c r="M105" s="11">
        <f>IF(OR(J105="",J105=0),"",(L105-J105)/J105)</f>
        <v/>
      </c>
      <c r="N105" s="4">
        <f>IF(COUNT(D105:I105)=0,"",INDEX($D$1:$I$1,MATCH(MIN(D105:I105),D105:I105,0)))</f>
        <v/>
      </c>
      <c r="O105" s="10" t="n">
        <v>4.8</v>
      </c>
      <c r="P105" s="12" t="n">
        <v>1</v>
      </c>
    </row>
    <row r="106">
      <c r="A106" s="4" t="inlineStr">
        <is>
          <t>MAT-02-063</t>
        </is>
      </c>
      <c r="B106" s="5" t="inlineStr">
        <is>
          <t>Yeso en polvo, funda de 5 libras</t>
        </is>
      </c>
      <c r="C106" s="4" t="inlineStr">
        <is>
          <t>funda</t>
        </is>
      </c>
      <c r="D106" s="10" t="n">
        <v>37.93</v>
      </c>
      <c r="E106" s="10" t="n"/>
      <c r="F106" s="10" t="n"/>
      <c r="G106" s="10" t="n"/>
      <c r="H106" s="10" t="n"/>
      <c r="I106" s="10" t="n"/>
      <c r="J106" s="10">
        <f>IF(COUNT(D106:I106)=0,"",MIN(D106:I106))</f>
        <v/>
      </c>
      <c r="K106" s="10">
        <f>IF(COUNT(D106:I106)=0,"",MEDIAN(D106:I106))</f>
        <v/>
      </c>
      <c r="L106" s="10">
        <f>IF(COUNT(D106:I106)=0,"",MAX(D106:I106))</f>
        <v/>
      </c>
      <c r="M106" s="11">
        <f>IF(OR(J106="",J106=0),"",(L106-J106)/J106)</f>
        <v/>
      </c>
      <c r="N106" s="4">
        <f>IF(COUNT(D106:I106)=0,"",INDEX($D$1:$I$1,MATCH(MIN(D106:I106),D106:I106,0)))</f>
        <v/>
      </c>
      <c r="O106" s="10" t="n">
        <v>37.93</v>
      </c>
      <c r="P106" s="12" t="n">
        <v>1</v>
      </c>
    </row>
    <row r="107">
      <c r="A107" s="4" t="inlineStr">
        <is>
          <t>MAT-02-064</t>
        </is>
      </c>
      <c r="B107" s="5" t="inlineStr">
        <is>
          <t>Yeso en polvo Paloma, funda de 65 libras</t>
        </is>
      </c>
      <c r="C107" s="4" t="inlineStr">
        <is>
          <t>funda</t>
        </is>
      </c>
      <c r="D107" s="10" t="n">
        <v>373.64</v>
      </c>
      <c r="E107" s="10" t="n"/>
      <c r="F107" s="10" t="n"/>
      <c r="G107" s="10" t="n"/>
      <c r="H107" s="10" t="n"/>
      <c r="I107" s="10" t="n"/>
      <c r="J107" s="10">
        <f>IF(COUNT(D107:I107)=0,"",MIN(D107:I107))</f>
        <v/>
      </c>
      <c r="K107" s="10">
        <f>IF(COUNT(D107:I107)=0,"",MEDIAN(D107:I107))</f>
        <v/>
      </c>
      <c r="L107" s="10">
        <f>IF(COUNT(D107:I107)=0,"",MAX(D107:I107))</f>
        <v/>
      </c>
      <c r="M107" s="11">
        <f>IF(OR(J107="",J107=0),"",(L107-J107)/J107)</f>
        <v/>
      </c>
      <c r="N107" s="4">
        <f>IF(COUNT(D107:I107)=0,"",INDEX($D$1:$I$1,MATCH(MIN(D107:I107),D107:I107,0)))</f>
        <v/>
      </c>
      <c r="O107" s="10" t="n">
        <v>373.64</v>
      </c>
      <c r="P107" s="12" t="n">
        <v>1</v>
      </c>
    </row>
    <row r="108">
      <c r="A108" s="4" t="inlineStr">
        <is>
          <t>MAT-02-065</t>
        </is>
      </c>
      <c r="B108" s="5" t="inlineStr">
        <is>
          <t>Fibra de acero para hormigón, funda de 5.3 kg</t>
        </is>
      </c>
      <c r="C108" s="4" t="inlineStr">
        <is>
          <t>funda</t>
        </is>
      </c>
      <c r="D108" s="10" t="n">
        <v>1295.68</v>
      </c>
      <c r="E108" s="10" t="n"/>
      <c r="F108" s="10" t="n"/>
      <c r="G108" s="10" t="n"/>
      <c r="H108" s="10" t="n"/>
      <c r="I108" s="10" t="n"/>
      <c r="J108" s="10">
        <f>IF(COUNT(D108:I108)=0,"",MIN(D108:I108))</f>
        <v/>
      </c>
      <c r="K108" s="10">
        <f>IF(COUNT(D108:I108)=0,"",MEDIAN(D108:I108))</f>
        <v/>
      </c>
      <c r="L108" s="10">
        <f>IF(COUNT(D108:I108)=0,"",MAX(D108:I108))</f>
        <v/>
      </c>
      <c r="M108" s="11">
        <f>IF(OR(J108="",J108=0),"",(L108-J108)/J108)</f>
        <v/>
      </c>
      <c r="N108" s="4">
        <f>IF(COUNT(D108:I108)=0,"",INDEX($D$1:$I$1,MATCH(MIN(D108:I108),D108:I108,0)))</f>
        <v/>
      </c>
      <c r="O108" s="10" t="n">
        <v>1295.68</v>
      </c>
      <c r="P108" s="12" t="n">
        <v>1</v>
      </c>
    </row>
    <row r="109">
      <c r="A109" s="4" t="inlineStr">
        <is>
          <t>MAT-02-066</t>
        </is>
      </c>
      <c r="B109" s="5" t="inlineStr">
        <is>
          <t>Macrofibra sintética para hormigón, funda de 1.5 kg</t>
        </is>
      </c>
      <c r="C109" s="4" t="inlineStr">
        <is>
          <t>funda</t>
        </is>
      </c>
      <c r="D109" s="10" t="n">
        <v>807.79</v>
      </c>
      <c r="E109" s="10" t="n"/>
      <c r="F109" s="10" t="n"/>
      <c r="G109" s="10" t="n"/>
      <c r="H109" s="10" t="n"/>
      <c r="I109" s="10" t="n"/>
      <c r="J109" s="10">
        <f>IF(COUNT(D109:I109)=0,"",MIN(D109:I109))</f>
        <v/>
      </c>
      <c r="K109" s="10">
        <f>IF(COUNT(D109:I109)=0,"",MEDIAN(D109:I109))</f>
        <v/>
      </c>
      <c r="L109" s="10">
        <f>IF(COUNT(D109:I109)=0,"",MAX(D109:I109))</f>
        <v/>
      </c>
      <c r="M109" s="11">
        <f>IF(OR(J109="",J109=0),"",(L109-J109)/J109)</f>
        <v/>
      </c>
      <c r="N109" s="4">
        <f>IF(COUNT(D109:I109)=0,"",INDEX($D$1:$I$1,MATCH(MIN(D109:I109),D109:I109,0)))</f>
        <v/>
      </c>
      <c r="O109" s="10" t="n">
        <v>807.79</v>
      </c>
      <c r="P109" s="12" t="n">
        <v>1</v>
      </c>
    </row>
    <row r="110">
      <c r="A110" s="4" t="inlineStr">
        <is>
          <t>MAT-04-027</t>
        </is>
      </c>
      <c r="B110" s="5" t="inlineStr">
        <is>
          <t>Alambre liso galvanizado calibre 10</t>
        </is>
      </c>
      <c r="C110" s="4" t="inlineStr">
        <is>
          <t>lb</t>
        </is>
      </c>
      <c r="D110" s="10" t="n">
        <v>61.12</v>
      </c>
      <c r="E110" s="10" t="n"/>
      <c r="F110" s="10" t="n"/>
      <c r="G110" s="10" t="n"/>
      <c r="H110" s="10" t="n"/>
      <c r="I110" s="10" t="n"/>
      <c r="J110" s="10">
        <f>IF(COUNT(D110:I110)=0,"",MIN(D110:I110))</f>
        <v/>
      </c>
      <c r="K110" s="10">
        <f>IF(COUNT(D110:I110)=0,"",MEDIAN(D110:I110))</f>
        <v/>
      </c>
      <c r="L110" s="10">
        <f>IF(COUNT(D110:I110)=0,"",MAX(D110:I110))</f>
        <v/>
      </c>
      <c r="M110" s="11">
        <f>IF(OR(J110="",J110=0),"",(L110-J110)/J110)</f>
        <v/>
      </c>
      <c r="N110" s="4">
        <f>IF(COUNT(D110:I110)=0,"",INDEX($D$1:$I$1,MATCH(MIN(D110:I110),D110:I110,0)))</f>
        <v/>
      </c>
      <c r="O110" s="10" t="n">
        <v>61.12</v>
      </c>
      <c r="P110" s="12" t="n">
        <v>1</v>
      </c>
    </row>
    <row r="111">
      <c r="A111" s="4" t="inlineStr">
        <is>
          <t>MAT-04-028</t>
        </is>
      </c>
      <c r="B111" s="5" t="inlineStr">
        <is>
          <t>Alambre liso galvanizado calibre 12</t>
        </is>
      </c>
      <c r="C111" s="4" t="inlineStr">
        <is>
          <t>lb</t>
        </is>
      </c>
      <c r="D111" s="10" t="n">
        <v>61.12</v>
      </c>
      <c r="E111" s="10" t="n"/>
      <c r="F111" s="10" t="n"/>
      <c r="G111" s="10" t="n"/>
      <c r="H111" s="10" t="n"/>
      <c r="I111" s="10" t="n"/>
      <c r="J111" s="10">
        <f>IF(COUNT(D111:I111)=0,"",MIN(D111:I111))</f>
        <v/>
      </c>
      <c r="K111" s="10">
        <f>IF(COUNT(D111:I111)=0,"",MEDIAN(D111:I111))</f>
        <v/>
      </c>
      <c r="L111" s="10">
        <f>IF(COUNT(D111:I111)=0,"",MAX(D111:I111))</f>
        <v/>
      </c>
      <c r="M111" s="11">
        <f>IF(OR(J111="",J111=0),"",(L111-J111)/J111)</f>
        <v/>
      </c>
      <c r="N111" s="4">
        <f>IF(COUNT(D111:I111)=0,"",INDEX($D$1:$I$1,MATCH(MIN(D111:I111),D111:I111,0)))</f>
        <v/>
      </c>
      <c r="O111" s="10" t="n">
        <v>61.12</v>
      </c>
      <c r="P111" s="12" t="n">
        <v>1</v>
      </c>
    </row>
    <row r="112">
      <c r="A112" s="4" t="inlineStr">
        <is>
          <t>MAT-04-029</t>
        </is>
      </c>
      <c r="B112" s="5" t="inlineStr">
        <is>
          <t>Alambre liso galvanizado calibre 16</t>
        </is>
      </c>
      <c r="C112" s="4" t="inlineStr">
        <is>
          <t>lb</t>
        </is>
      </c>
      <c r="D112" s="10" t="n">
        <v>56.59</v>
      </c>
      <c r="E112" s="10" t="n"/>
      <c r="F112" s="10" t="n"/>
      <c r="G112" s="10" t="n"/>
      <c r="H112" s="10" t="n"/>
      <c r="I112" s="10" t="n"/>
      <c r="J112" s="10">
        <f>IF(COUNT(D112:I112)=0,"",MIN(D112:I112))</f>
        <v/>
      </c>
      <c r="K112" s="10">
        <f>IF(COUNT(D112:I112)=0,"",MEDIAN(D112:I112))</f>
        <v/>
      </c>
      <c r="L112" s="10">
        <f>IF(COUNT(D112:I112)=0,"",MAX(D112:I112))</f>
        <v/>
      </c>
      <c r="M112" s="11">
        <f>IF(OR(J112="",J112=0),"",(L112-J112)/J112)</f>
        <v/>
      </c>
      <c r="N112" s="4">
        <f>IF(COUNT(D112:I112)=0,"",INDEX($D$1:$I$1,MATCH(MIN(D112:I112),D112:I112,0)))</f>
        <v/>
      </c>
      <c r="O112" s="10" t="n">
        <v>56.59</v>
      </c>
      <c r="P112" s="12" t="n">
        <v>1</v>
      </c>
    </row>
    <row r="113">
      <c r="A113" s="4" t="inlineStr">
        <is>
          <t>MAT-04-030</t>
        </is>
      </c>
      <c r="B113" s="5" t="inlineStr">
        <is>
          <t>Separador plástico para varilla 3/8"</t>
        </is>
      </c>
      <c r="C113" s="4" t="inlineStr">
        <is>
          <t>unidad</t>
        </is>
      </c>
      <c r="D113" s="10" t="n">
        <v>30.48</v>
      </c>
      <c r="E113" s="10" t="n"/>
      <c r="F113" s="10" t="n"/>
      <c r="G113" s="10" t="n"/>
      <c r="H113" s="10" t="n"/>
      <c r="I113" s="10" t="n"/>
      <c r="J113" s="10">
        <f>IF(COUNT(D113:I113)=0,"",MIN(D113:I113))</f>
        <v/>
      </c>
      <c r="K113" s="10">
        <f>IF(COUNT(D113:I113)=0,"",MEDIAN(D113:I113))</f>
        <v/>
      </c>
      <c r="L113" s="10">
        <f>IF(COUNT(D113:I113)=0,"",MAX(D113:I113))</f>
        <v/>
      </c>
      <c r="M113" s="11">
        <f>IF(OR(J113="",J113=0),"",(L113-J113)/J113)</f>
        <v/>
      </c>
      <c r="N113" s="4">
        <f>IF(COUNT(D113:I113)=0,"",INDEX($D$1:$I$1,MATCH(MIN(D113:I113),D113:I113,0)))</f>
        <v/>
      </c>
      <c r="O113" s="10" t="n">
        <v>30.48</v>
      </c>
      <c r="P113" s="12" t="n">
        <v>1</v>
      </c>
    </row>
    <row r="114">
      <c r="A114" s="4" t="inlineStr">
        <is>
          <t>MAT-04-031</t>
        </is>
      </c>
      <c r="B114" s="5" t="inlineStr">
        <is>
          <t>Separador plástico para varilla 1/2"</t>
        </is>
      </c>
      <c r="C114" s="4" t="inlineStr">
        <is>
          <t>unidad</t>
        </is>
      </c>
      <c r="D114" s="10" t="n">
        <v>45.71</v>
      </c>
      <c r="E114" s="10" t="n"/>
      <c r="F114" s="10" t="n"/>
      <c r="G114" s="10" t="n"/>
      <c r="H114" s="10" t="n"/>
      <c r="I114" s="10" t="n"/>
      <c r="J114" s="10">
        <f>IF(COUNT(D114:I114)=0,"",MIN(D114:I114))</f>
        <v/>
      </c>
      <c r="K114" s="10">
        <f>IF(COUNT(D114:I114)=0,"",MEDIAN(D114:I114))</f>
        <v/>
      </c>
      <c r="L114" s="10">
        <f>IF(COUNT(D114:I114)=0,"",MAX(D114:I114))</f>
        <v/>
      </c>
      <c r="M114" s="11">
        <f>IF(OR(J114="",J114=0),"",(L114-J114)/J114)</f>
        <v/>
      </c>
      <c r="N114" s="4">
        <f>IF(COUNT(D114:I114)=0,"",INDEX($D$1:$I$1,MATCH(MIN(D114:I114),D114:I114,0)))</f>
        <v/>
      </c>
      <c r="O114" s="10" t="n">
        <v>45.71</v>
      </c>
      <c r="P114" s="12" t="n">
        <v>1</v>
      </c>
    </row>
    <row r="115">
      <c r="A115" s="4" t="inlineStr">
        <is>
          <t>MAT-04-032</t>
        </is>
      </c>
      <c r="B115" s="5" t="inlineStr">
        <is>
          <t>Separador plástico para varilla 5/8"</t>
        </is>
      </c>
      <c r="C115" s="4" t="inlineStr">
        <is>
          <t>unidad</t>
        </is>
      </c>
      <c r="D115" s="10" t="n">
        <v>54.43</v>
      </c>
      <c r="E115" s="10" t="n"/>
      <c r="F115" s="10" t="n"/>
      <c r="G115" s="10" t="n"/>
      <c r="H115" s="10" t="n"/>
      <c r="I115" s="10" t="n"/>
      <c r="J115" s="10">
        <f>IF(COUNT(D115:I115)=0,"",MIN(D115:I115))</f>
        <v/>
      </c>
      <c r="K115" s="10">
        <f>IF(COUNT(D115:I115)=0,"",MEDIAN(D115:I115))</f>
        <v/>
      </c>
      <c r="L115" s="10">
        <f>IF(COUNT(D115:I115)=0,"",MAX(D115:I115))</f>
        <v/>
      </c>
      <c r="M115" s="11">
        <f>IF(OR(J115="",J115=0),"",(L115-J115)/J115)</f>
        <v/>
      </c>
      <c r="N115" s="4">
        <f>IF(COUNT(D115:I115)=0,"",INDEX($D$1:$I$1,MATCH(MIN(D115:I115),D115:I115,0)))</f>
        <v/>
      </c>
      <c r="O115" s="10" t="n">
        <v>54.43</v>
      </c>
      <c r="P115" s="12" t="n">
        <v>1</v>
      </c>
    </row>
    <row r="116">
      <c r="A116" s="4" t="inlineStr">
        <is>
          <t>MAT-04-033</t>
        </is>
      </c>
      <c r="B116" s="5" t="inlineStr">
        <is>
          <t>Separador plástico para varilla 3/4"</t>
        </is>
      </c>
      <c r="C116" s="4" t="inlineStr">
        <is>
          <t>unidad</t>
        </is>
      </c>
      <c r="D116" s="10" t="n">
        <v>63.13</v>
      </c>
      <c r="E116" s="10" t="n"/>
      <c r="F116" s="10" t="n"/>
      <c r="G116" s="10" t="n"/>
      <c r="H116" s="10" t="n"/>
      <c r="I116" s="10" t="n"/>
      <c r="J116" s="10">
        <f>IF(COUNT(D116:I116)=0,"",MIN(D116:I116))</f>
        <v/>
      </c>
      <c r="K116" s="10">
        <f>IF(COUNT(D116:I116)=0,"",MEDIAN(D116:I116))</f>
        <v/>
      </c>
      <c r="L116" s="10">
        <f>IF(COUNT(D116:I116)=0,"",MAX(D116:I116))</f>
        <v/>
      </c>
      <c r="M116" s="11">
        <f>IF(OR(J116="",J116=0),"",(L116-J116)/J116)</f>
        <v/>
      </c>
      <c r="N116" s="4">
        <f>IF(COUNT(D116:I116)=0,"",INDEX($D$1:$I$1,MATCH(MIN(D116:I116),D116:I116,0)))</f>
        <v/>
      </c>
      <c r="O116" s="10" t="n">
        <v>63.13</v>
      </c>
      <c r="P116" s="12" t="n">
        <v>1</v>
      </c>
    </row>
    <row r="117">
      <c r="A117" s="4" t="inlineStr">
        <is>
          <t>MAT-04-034</t>
        </is>
      </c>
      <c r="B117" s="5" t="inlineStr">
        <is>
          <t>Separador plástico para varilla 1"</t>
        </is>
      </c>
      <c r="C117" s="4" t="inlineStr">
        <is>
          <t>unidad</t>
        </is>
      </c>
      <c r="D117" s="10" t="n">
        <v>70.75</v>
      </c>
      <c r="E117" s="10" t="n"/>
      <c r="F117" s="10" t="n"/>
      <c r="G117" s="10" t="n"/>
      <c r="H117" s="10" t="n"/>
      <c r="I117" s="10" t="n"/>
      <c r="J117" s="10">
        <f>IF(COUNT(D117:I117)=0,"",MIN(D117:I117))</f>
        <v/>
      </c>
      <c r="K117" s="10">
        <f>IF(COUNT(D117:I117)=0,"",MEDIAN(D117:I117))</f>
        <v/>
      </c>
      <c r="L117" s="10">
        <f>IF(COUNT(D117:I117)=0,"",MAX(D117:I117))</f>
        <v/>
      </c>
      <c r="M117" s="11">
        <f>IF(OR(J117="",J117=0),"",(L117-J117)/J117)</f>
        <v/>
      </c>
      <c r="N117" s="4">
        <f>IF(COUNT(D117:I117)=0,"",INDEX($D$1:$I$1,MATCH(MIN(D117:I117),D117:I117,0)))</f>
        <v/>
      </c>
      <c r="O117" s="10" t="n">
        <v>70.75</v>
      </c>
      <c r="P117" s="12" t="n">
        <v>1</v>
      </c>
    </row>
    <row r="118">
      <c r="A118" s="4" t="inlineStr">
        <is>
          <t>MAT-04-035</t>
        </is>
      </c>
      <c r="B118" s="5" t="inlineStr">
        <is>
          <t>Separador plástico para varilla 1 1/4"</t>
        </is>
      </c>
      <c r="C118" s="4" t="inlineStr">
        <is>
          <t>unidad</t>
        </is>
      </c>
      <c r="D118" s="10" t="n">
        <v>78.36</v>
      </c>
      <c r="E118" s="10" t="n"/>
      <c r="F118" s="10" t="n"/>
      <c r="G118" s="10" t="n"/>
      <c r="H118" s="10" t="n"/>
      <c r="I118" s="10" t="n"/>
      <c r="J118" s="10">
        <f>IF(COUNT(D118:I118)=0,"",MIN(D118:I118))</f>
        <v/>
      </c>
      <c r="K118" s="10">
        <f>IF(COUNT(D118:I118)=0,"",MEDIAN(D118:I118))</f>
        <v/>
      </c>
      <c r="L118" s="10">
        <f>IF(COUNT(D118:I118)=0,"",MAX(D118:I118))</f>
        <v/>
      </c>
      <c r="M118" s="11">
        <f>IF(OR(J118="",J118=0),"",(L118-J118)/J118)</f>
        <v/>
      </c>
      <c r="N118" s="4">
        <f>IF(COUNT(D118:I118)=0,"",INDEX($D$1:$I$1,MATCH(MIN(D118:I118),D118:I118,0)))</f>
        <v/>
      </c>
      <c r="O118" s="10" t="n">
        <v>78.36</v>
      </c>
      <c r="P118" s="12" t="n">
        <v>1</v>
      </c>
    </row>
    <row r="119">
      <c r="A119" s="4" t="inlineStr">
        <is>
          <t>MAT-04-036</t>
        </is>
      </c>
      <c r="B119" s="5" t="inlineStr">
        <is>
          <t>Coupler mecánico para varilla 3/4"</t>
        </is>
      </c>
      <c r="C119" s="4" t="inlineStr">
        <is>
          <t>unidad</t>
        </is>
      </c>
      <c r="D119" s="10" t="n">
        <v>228.57</v>
      </c>
      <c r="E119" s="10" t="n"/>
      <c r="F119" s="10" t="n"/>
      <c r="G119" s="10" t="n"/>
      <c r="H119" s="10" t="n"/>
      <c r="I119" s="10" t="n"/>
      <c r="J119" s="10">
        <f>IF(COUNT(D119:I119)=0,"",MIN(D119:I119))</f>
        <v/>
      </c>
      <c r="K119" s="10">
        <f>IF(COUNT(D119:I119)=0,"",MEDIAN(D119:I119))</f>
        <v/>
      </c>
      <c r="L119" s="10">
        <f>IF(COUNT(D119:I119)=0,"",MAX(D119:I119))</f>
        <v/>
      </c>
      <c r="M119" s="11">
        <f>IF(OR(J119="",J119=0),"",(L119-J119)/J119)</f>
        <v/>
      </c>
      <c r="N119" s="4">
        <f>IF(COUNT(D119:I119)=0,"",INDEX($D$1:$I$1,MATCH(MIN(D119:I119),D119:I119,0)))</f>
        <v/>
      </c>
      <c r="O119" s="10" t="n">
        <v>228.57</v>
      </c>
      <c r="P119" s="12" t="n">
        <v>1</v>
      </c>
    </row>
    <row r="120">
      <c r="A120" s="4" t="inlineStr">
        <is>
          <t>MAT-04-037</t>
        </is>
      </c>
      <c r="B120" s="5" t="inlineStr">
        <is>
          <t>Coupler mecánico para varilla 1"</t>
        </is>
      </c>
      <c r="C120" s="4" t="inlineStr">
        <is>
          <t>unidad</t>
        </is>
      </c>
      <c r="D120" s="10" t="n">
        <v>434.26</v>
      </c>
      <c r="E120" s="10" t="n"/>
      <c r="F120" s="10" t="n"/>
      <c r="G120" s="10" t="n"/>
      <c r="H120" s="10" t="n"/>
      <c r="I120" s="10" t="n"/>
      <c r="J120" s="10">
        <f>IF(COUNT(D120:I120)=0,"",MIN(D120:I120))</f>
        <v/>
      </c>
      <c r="K120" s="10">
        <f>IF(COUNT(D120:I120)=0,"",MEDIAN(D120:I120))</f>
        <v/>
      </c>
      <c r="L120" s="10">
        <f>IF(COUNT(D120:I120)=0,"",MAX(D120:I120))</f>
        <v/>
      </c>
      <c r="M120" s="11">
        <f>IF(OR(J120="",J120=0),"",(L120-J120)/J120)</f>
        <v/>
      </c>
      <c r="N120" s="4">
        <f>IF(COUNT(D120:I120)=0,"",INDEX($D$1:$I$1,MATCH(MIN(D120:I120),D120:I120,0)))</f>
        <v/>
      </c>
      <c r="O120" s="10" t="n">
        <v>434.26</v>
      </c>
      <c r="P120" s="12" t="n">
        <v>1</v>
      </c>
    </row>
    <row r="121">
      <c r="A121" s="4" t="inlineStr">
        <is>
          <t>MAT-04-038</t>
        </is>
      </c>
      <c r="B121" s="5" t="inlineStr">
        <is>
          <t>Coupler mecánico para varilla 1 1/8"</t>
        </is>
      </c>
      <c r="C121" s="4" t="inlineStr">
        <is>
          <t>unidad</t>
        </is>
      </c>
      <c r="D121" s="10" t="n">
        <v>697.6799999999999</v>
      </c>
      <c r="E121" s="10" t="n"/>
      <c r="F121" s="10" t="n"/>
      <c r="G121" s="10" t="n"/>
      <c r="H121" s="10" t="n"/>
      <c r="I121" s="10" t="n"/>
      <c r="J121" s="10">
        <f>IF(COUNT(D121:I121)=0,"",MIN(D121:I121))</f>
        <v/>
      </c>
      <c r="K121" s="10">
        <f>IF(COUNT(D121:I121)=0,"",MEDIAN(D121:I121))</f>
        <v/>
      </c>
      <c r="L121" s="10">
        <f>IF(COUNT(D121:I121)=0,"",MAX(D121:I121))</f>
        <v/>
      </c>
      <c r="M121" s="11">
        <f>IF(OR(J121="",J121=0),"",(L121-J121)/J121)</f>
        <v/>
      </c>
      <c r="N121" s="4">
        <f>IF(COUNT(D121:I121)=0,"",INDEX($D$1:$I$1,MATCH(MIN(D121:I121),D121:I121,0)))</f>
        <v/>
      </c>
      <c r="O121" s="10" t="n">
        <v>697.6799999999999</v>
      </c>
      <c r="P121" s="12" t="n">
        <v>1</v>
      </c>
    </row>
    <row r="122">
      <c r="A122" s="4" t="inlineStr">
        <is>
          <t>MAT-04-039</t>
        </is>
      </c>
      <c r="B122" s="5" t="inlineStr">
        <is>
          <t>Coupler mecánico para varilla 1 1/4"</t>
        </is>
      </c>
      <c r="C122" s="4" t="inlineStr">
        <is>
          <t>unidad</t>
        </is>
      </c>
      <c r="D122" s="10" t="n">
        <v>854.4</v>
      </c>
      <c r="E122" s="10" t="n"/>
      <c r="F122" s="10" t="n"/>
      <c r="G122" s="10" t="n"/>
      <c r="H122" s="10" t="n"/>
      <c r="I122" s="10" t="n"/>
      <c r="J122" s="10">
        <f>IF(COUNT(D122:I122)=0,"",MIN(D122:I122))</f>
        <v/>
      </c>
      <c r="K122" s="10">
        <f>IF(COUNT(D122:I122)=0,"",MEDIAN(D122:I122))</f>
        <v/>
      </c>
      <c r="L122" s="10">
        <f>IF(COUNT(D122:I122)=0,"",MAX(D122:I122))</f>
        <v/>
      </c>
      <c r="M122" s="11">
        <f>IF(OR(J122="",J122=0),"",(L122-J122)/J122)</f>
        <v/>
      </c>
      <c r="N122" s="4">
        <f>IF(COUNT(D122:I122)=0,"",INDEX($D$1:$I$1,MATCH(MIN(D122:I122),D122:I122,0)))</f>
        <v/>
      </c>
      <c r="O122" s="10" t="n">
        <v>854.4</v>
      </c>
      <c r="P122" s="12" t="n">
        <v>1</v>
      </c>
    </row>
    <row r="123">
      <c r="A123" s="4" t="inlineStr">
        <is>
          <t>MAT-04-040</t>
        </is>
      </c>
      <c r="B123" s="5" t="inlineStr">
        <is>
          <t>Coupler mecánico para varilla 1 3/8"</t>
        </is>
      </c>
      <c r="C123" s="4" t="inlineStr">
        <is>
          <t>unidad</t>
        </is>
      </c>
      <c r="D123" s="10" t="n">
        <v>1066.64</v>
      </c>
      <c r="E123" s="10" t="n"/>
      <c r="F123" s="10" t="n"/>
      <c r="G123" s="10" t="n"/>
      <c r="H123" s="10" t="n"/>
      <c r="I123" s="10" t="n"/>
      <c r="J123" s="10">
        <f>IF(COUNT(D123:I123)=0,"",MIN(D123:I123))</f>
        <v/>
      </c>
      <c r="K123" s="10">
        <f>IF(COUNT(D123:I123)=0,"",MEDIAN(D123:I123))</f>
        <v/>
      </c>
      <c r="L123" s="10">
        <f>IF(COUNT(D123:I123)=0,"",MAX(D123:I123))</f>
        <v/>
      </c>
      <c r="M123" s="11">
        <f>IF(OR(J123="",J123=0),"",(L123-J123)/J123)</f>
        <v/>
      </c>
      <c r="N123" s="4">
        <f>IF(COUNT(D123:I123)=0,"",INDEX($D$1:$I$1,MATCH(MIN(D123:I123),D123:I123,0)))</f>
        <v/>
      </c>
      <c r="O123" s="10" t="n">
        <v>1066.64</v>
      </c>
      <c r="P123" s="12" t="n">
        <v>1</v>
      </c>
    </row>
    <row r="124">
      <c r="A124" s="4" t="inlineStr">
        <is>
          <t>MAT-04-041</t>
        </is>
      </c>
      <c r="B124" s="5" t="inlineStr">
        <is>
          <t>Alambre galvanizado picado, caja de 50 lb</t>
        </is>
      </c>
      <c r="C124" s="4" t="inlineStr">
        <is>
          <t>caja</t>
        </is>
      </c>
      <c r="D124" s="10" t="n">
        <v>2488.96</v>
      </c>
      <c r="E124" s="10" t="n"/>
      <c r="F124" s="10" t="n"/>
      <c r="G124" s="10" t="n"/>
      <c r="H124" s="10" t="n"/>
      <c r="I124" s="10" t="n"/>
      <c r="J124" s="10">
        <f>IF(COUNT(D124:I124)=0,"",MIN(D124:I124))</f>
        <v/>
      </c>
      <c r="K124" s="10">
        <f>IF(COUNT(D124:I124)=0,"",MEDIAN(D124:I124))</f>
        <v/>
      </c>
      <c r="L124" s="10">
        <f>IF(COUNT(D124:I124)=0,"",MAX(D124:I124))</f>
        <v/>
      </c>
      <c r="M124" s="11">
        <f>IF(OR(J124="",J124=0),"",(L124-J124)/J124)</f>
        <v/>
      </c>
      <c r="N124" s="4">
        <f>IF(COUNT(D124:I124)=0,"",INDEX($D$1:$I$1,MATCH(MIN(D124:I124),D124:I124,0)))</f>
        <v/>
      </c>
      <c r="O124" s="10" t="n">
        <v>2488.96</v>
      </c>
      <c r="P124" s="12" t="n">
        <v>1</v>
      </c>
    </row>
    <row r="125">
      <c r="A125" s="4" t="inlineStr">
        <is>
          <t>MAT-04-042</t>
        </is>
      </c>
      <c r="B125" s="5" t="inlineStr">
        <is>
          <t>Alambre liso galvanizado picado calibre 16, paquete de 10 lb</t>
        </is>
      </c>
      <c r="C125" s="4" t="inlineStr">
        <is>
          <t>paquete</t>
        </is>
      </c>
      <c r="D125" s="10" t="n">
        <v>619.63</v>
      </c>
      <c r="E125" s="10" t="n"/>
      <c r="F125" s="10" t="n"/>
      <c r="G125" s="10" t="n"/>
      <c r="H125" s="10" t="n"/>
      <c r="I125" s="10" t="n"/>
      <c r="J125" s="10">
        <f>IF(COUNT(D125:I125)=0,"",MIN(D125:I125))</f>
        <v/>
      </c>
      <c r="K125" s="10">
        <f>IF(COUNT(D125:I125)=0,"",MEDIAN(D125:I125))</f>
        <v/>
      </c>
      <c r="L125" s="10">
        <f>IF(COUNT(D125:I125)=0,"",MAX(D125:I125))</f>
        <v/>
      </c>
      <c r="M125" s="11">
        <f>IF(OR(J125="",J125=0),"",(L125-J125)/J125)</f>
        <v/>
      </c>
      <c r="N125" s="4">
        <f>IF(COUNT(D125:I125)=0,"",INDEX($D$1:$I$1,MATCH(MIN(D125:I125),D125:I125,0)))</f>
        <v/>
      </c>
      <c r="O125" s="10" t="n">
        <v>619.63</v>
      </c>
      <c r="P125" s="12" t="n">
        <v>1</v>
      </c>
    </row>
    <row r="126">
      <c r="A126" s="4" t="inlineStr">
        <is>
          <t>MAT-06-018</t>
        </is>
      </c>
      <c r="B126" s="5" t="inlineStr">
        <is>
          <t>Madera de pino americano cepillada, 1" x 10" x 16 pies</t>
        </is>
      </c>
      <c r="C126" s="4" t="inlineStr">
        <is>
          <t>unidad</t>
        </is>
      </c>
      <c r="D126" s="10" t="n"/>
      <c r="E126" s="10" t="n"/>
      <c r="F126" s="10" t="n"/>
      <c r="G126" s="10" t="n">
        <v>1425</v>
      </c>
      <c r="H126" s="10" t="n"/>
      <c r="I126" s="10" t="n"/>
      <c r="J126" s="10">
        <f>IF(COUNT(D126:I126)=0,"",MIN(D126:I126))</f>
        <v/>
      </c>
      <c r="K126" s="10">
        <f>IF(COUNT(D126:I126)=0,"",MEDIAN(D126:I126))</f>
        <v/>
      </c>
      <c r="L126" s="10">
        <f>IF(COUNT(D126:I126)=0,"",MAX(D126:I126))</f>
        <v/>
      </c>
      <c r="M126" s="11">
        <f>IF(OR(J126="",J126=0),"",(L126-J126)/J126)</f>
        <v/>
      </c>
      <c r="N126" s="4">
        <f>IF(COUNT(D126:I126)=0,"",INDEX($D$1:$I$1,MATCH(MIN(D126:I126),D126:I126,0)))</f>
        <v/>
      </c>
      <c r="O126" s="10" t="n">
        <v>1425</v>
      </c>
      <c r="P126" s="12" t="n">
        <v>1</v>
      </c>
    </row>
    <row r="127">
      <c r="A127" s="4" t="inlineStr">
        <is>
          <t>MAT-06-019</t>
        </is>
      </c>
      <c r="B127" s="5" t="inlineStr">
        <is>
          <t>Madera de pino americano cepillada, 1" x 4" x 10 pies</t>
        </is>
      </c>
      <c r="C127" s="4" t="inlineStr">
        <is>
          <t>unidad</t>
        </is>
      </c>
      <c r="D127" s="10" t="n"/>
      <c r="E127" s="10" t="n"/>
      <c r="F127" s="10" t="n"/>
      <c r="G127" s="10" t="n">
        <v>310.01</v>
      </c>
      <c r="H127" s="10" t="n"/>
      <c r="I127" s="10" t="n"/>
      <c r="J127" s="10">
        <f>IF(COUNT(D127:I127)=0,"",MIN(D127:I127))</f>
        <v/>
      </c>
      <c r="K127" s="10">
        <f>IF(COUNT(D127:I127)=0,"",MEDIAN(D127:I127))</f>
        <v/>
      </c>
      <c r="L127" s="10">
        <f>IF(COUNT(D127:I127)=0,"",MAX(D127:I127))</f>
        <v/>
      </c>
      <c r="M127" s="11">
        <f>IF(OR(J127="",J127=0),"",(L127-J127)/J127)</f>
        <v/>
      </c>
      <c r="N127" s="4">
        <f>IF(COUNT(D127:I127)=0,"",INDEX($D$1:$I$1,MATCH(MIN(D127:I127),D127:I127,0)))</f>
        <v/>
      </c>
      <c r="O127" s="10" t="n">
        <v>310.01</v>
      </c>
      <c r="P127" s="12" t="n">
        <v>1</v>
      </c>
    </row>
    <row r="128">
      <c r="A128" s="4" t="inlineStr">
        <is>
          <t>MAT-06-020</t>
        </is>
      </c>
      <c r="B128" s="5" t="inlineStr">
        <is>
          <t>Madera de pino americano cepillada, 2" x 4" x 12 pies</t>
        </is>
      </c>
      <c r="C128" s="4" t="inlineStr">
        <is>
          <t>unidad</t>
        </is>
      </c>
      <c r="D128" s="10" t="n"/>
      <c r="E128" s="10" t="n"/>
      <c r="F128" s="10" t="n"/>
      <c r="G128" s="10" t="n">
        <v>635.01</v>
      </c>
      <c r="H128" s="10" t="n"/>
      <c r="I128" s="10" t="n"/>
      <c r="J128" s="10">
        <f>IF(COUNT(D128:I128)=0,"",MIN(D128:I128))</f>
        <v/>
      </c>
      <c r="K128" s="10">
        <f>IF(COUNT(D128:I128)=0,"",MEDIAN(D128:I128))</f>
        <v/>
      </c>
      <c r="L128" s="10">
        <f>IF(COUNT(D128:I128)=0,"",MAX(D128:I128))</f>
        <v/>
      </c>
      <c r="M128" s="11">
        <f>IF(OR(J128="",J128=0),"",(L128-J128)/J128)</f>
        <v/>
      </c>
      <c r="N128" s="4">
        <f>IF(COUNT(D128:I128)=0,"",INDEX($D$1:$I$1,MATCH(MIN(D128:I128),D128:I128,0)))</f>
        <v/>
      </c>
      <c r="O128" s="10" t="n">
        <v>635.01</v>
      </c>
      <c r="P128" s="12" t="n">
        <v>1</v>
      </c>
    </row>
    <row r="129">
      <c r="A129" s="4" t="inlineStr">
        <is>
          <t>MAT-06-021</t>
        </is>
      </c>
      <c r="B129" s="5" t="inlineStr">
        <is>
          <t>Madera de pino americano bruta, 2" x 4" x 16 pies</t>
        </is>
      </c>
      <c r="C129" s="4" t="inlineStr">
        <is>
          <t>unidad</t>
        </is>
      </c>
      <c r="D129" s="10" t="n"/>
      <c r="E129" s="10" t="n"/>
      <c r="F129" s="10" t="n"/>
      <c r="G129" s="10" t="n">
        <v>1010</v>
      </c>
      <c r="H129" s="10" t="n"/>
      <c r="I129" s="10" t="n"/>
      <c r="J129" s="10">
        <f>IF(COUNT(D129:I129)=0,"",MIN(D129:I129))</f>
        <v/>
      </c>
      <c r="K129" s="10">
        <f>IF(COUNT(D129:I129)=0,"",MEDIAN(D129:I129))</f>
        <v/>
      </c>
      <c r="L129" s="10">
        <f>IF(COUNT(D129:I129)=0,"",MAX(D129:I129))</f>
        <v/>
      </c>
      <c r="M129" s="11">
        <f>IF(OR(J129="",J129=0),"",(L129-J129)/J129)</f>
        <v/>
      </c>
      <c r="N129" s="4">
        <f>IF(COUNT(D129:I129)=0,"",INDEX($D$1:$I$1,MATCH(MIN(D129:I129),D129:I129,0)))</f>
        <v/>
      </c>
      <c r="O129" s="10" t="n">
        <v>1010</v>
      </c>
      <c r="P129" s="12" t="n">
        <v>1</v>
      </c>
    </row>
    <row r="130">
      <c r="A130" s="4" t="inlineStr">
        <is>
          <t>MAT-06-022</t>
        </is>
      </c>
      <c r="B130" s="5" t="inlineStr">
        <is>
          <t>Plywood de formaleta 3/4", 4 x 8 pies</t>
        </is>
      </c>
      <c r="C130" s="4" t="inlineStr">
        <is>
          <t>plancha</t>
        </is>
      </c>
      <c r="D130" s="10" t="n"/>
      <c r="E130" s="10" t="n"/>
      <c r="F130" s="10" t="n"/>
      <c r="G130" s="10" t="n">
        <v>2470</v>
      </c>
      <c r="H130" s="10" t="n"/>
      <c r="I130" s="10" t="n"/>
      <c r="J130" s="10">
        <f>IF(COUNT(D130:I130)=0,"",MIN(D130:I130))</f>
        <v/>
      </c>
      <c r="K130" s="10">
        <f>IF(COUNT(D130:I130)=0,"",MEDIAN(D130:I130))</f>
        <v/>
      </c>
      <c r="L130" s="10">
        <f>IF(COUNT(D130:I130)=0,"",MAX(D130:I130))</f>
        <v/>
      </c>
      <c r="M130" s="11">
        <f>IF(OR(J130="",J130=0),"",(L130-J130)/J130)</f>
        <v/>
      </c>
      <c r="N130" s="4">
        <f>IF(COUNT(D130:I130)=0,"",INDEX($D$1:$I$1,MATCH(MIN(D130:I130),D130:I130,0)))</f>
        <v/>
      </c>
      <c r="O130" s="10" t="n">
        <v>2470</v>
      </c>
      <c r="P130" s="12" t="n">
        <v>1</v>
      </c>
    </row>
    <row r="131">
      <c r="A131" s="4" t="inlineStr">
        <is>
          <t>MAT-06-023</t>
        </is>
      </c>
      <c r="B131" s="5" t="inlineStr">
        <is>
          <t>Plywood de okume 1/4", 4 x 8 pies</t>
        </is>
      </c>
      <c r="C131" s="4" t="inlineStr">
        <is>
          <t>plancha</t>
        </is>
      </c>
      <c r="D131" s="10" t="n"/>
      <c r="E131" s="10" t="n"/>
      <c r="F131" s="10" t="n"/>
      <c r="G131" s="10" t="n">
        <v>849.6</v>
      </c>
      <c r="H131" s="10" t="n"/>
      <c r="I131" s="10" t="n"/>
      <c r="J131" s="10">
        <f>IF(COUNT(D131:I131)=0,"",MIN(D131:I131))</f>
        <v/>
      </c>
      <c r="K131" s="10">
        <f>IF(COUNT(D131:I131)=0,"",MEDIAN(D131:I131))</f>
        <v/>
      </c>
      <c r="L131" s="10">
        <f>IF(COUNT(D131:I131)=0,"",MAX(D131:I131))</f>
        <v/>
      </c>
      <c r="M131" s="11">
        <f>IF(OR(J131="",J131=0),"",(L131-J131)/J131)</f>
        <v/>
      </c>
      <c r="N131" s="4">
        <f>IF(COUNT(D131:I131)=0,"",INDEX($D$1:$I$1,MATCH(MIN(D131:I131),D131:I131,0)))</f>
        <v/>
      </c>
      <c r="O131" s="10" t="n">
        <v>849.6</v>
      </c>
      <c r="P131" s="12" t="n">
        <v>1</v>
      </c>
    </row>
    <row r="132">
      <c r="A132" s="4" t="inlineStr">
        <is>
          <t>MAT-06-024</t>
        </is>
      </c>
      <c r="B132" s="5" t="inlineStr">
        <is>
          <t>Plywood MDF hidrófugo 1/2", 4 x 8 pies</t>
        </is>
      </c>
      <c r="C132" s="4" t="inlineStr">
        <is>
          <t>plancha</t>
        </is>
      </c>
      <c r="D132" s="10" t="n"/>
      <c r="E132" s="10" t="n"/>
      <c r="F132" s="10" t="n"/>
      <c r="G132" s="10" t="n">
        <v>1735</v>
      </c>
      <c r="H132" s="10" t="n"/>
      <c r="I132" s="10" t="n"/>
      <c r="J132" s="10">
        <f>IF(COUNT(D132:I132)=0,"",MIN(D132:I132))</f>
        <v/>
      </c>
      <c r="K132" s="10">
        <f>IF(COUNT(D132:I132)=0,"",MEDIAN(D132:I132))</f>
        <v/>
      </c>
      <c r="L132" s="10">
        <f>IF(COUNT(D132:I132)=0,"",MAX(D132:I132))</f>
        <v/>
      </c>
      <c r="M132" s="11">
        <f>IF(OR(J132="",J132=0),"",(L132-J132)/J132)</f>
        <v/>
      </c>
      <c r="N132" s="4">
        <f>IF(COUNT(D132:I132)=0,"",INDEX($D$1:$I$1,MATCH(MIN(D132:I132),D132:I132,0)))</f>
        <v/>
      </c>
      <c r="O132" s="10" t="n">
        <v>1735</v>
      </c>
      <c r="P132" s="12" t="n">
        <v>1</v>
      </c>
    </row>
    <row r="133">
      <c r="A133" s="4" t="inlineStr">
        <is>
          <t>MAT-06-025</t>
        </is>
      </c>
      <c r="B133" s="5" t="inlineStr">
        <is>
          <t>Plywood, 4'X8'X/4" calibre 1/4"</t>
        </is>
      </c>
      <c r="C133" s="4" t="inlineStr">
        <is>
          <t>unidad</t>
        </is>
      </c>
      <c r="D133" s="10" t="n"/>
      <c r="E133" s="10" t="n"/>
      <c r="F133" s="10" t="n">
        <v>825</v>
      </c>
      <c r="G133" s="10" t="n"/>
      <c r="H133" s="10" t="n"/>
      <c r="I133" s="10" t="n"/>
      <c r="J133" s="10">
        <f>IF(COUNT(D133:I133)=0,"",MIN(D133:I133))</f>
        <v/>
      </c>
      <c r="K133" s="10">
        <f>IF(COUNT(D133:I133)=0,"",MEDIAN(D133:I133))</f>
        <v/>
      </c>
      <c r="L133" s="10">
        <f>IF(COUNT(D133:I133)=0,"",MAX(D133:I133))</f>
        <v/>
      </c>
      <c r="M133" s="11">
        <f>IF(OR(J133="",J133=0),"",(L133-J133)/J133)</f>
        <v/>
      </c>
      <c r="N133" s="4">
        <f>IF(COUNT(D133:I133)=0,"",INDEX($D$1:$I$1,MATCH(MIN(D133:I133),D133:I133,0)))</f>
        <v/>
      </c>
      <c r="O133" s="10" t="n">
        <v>825</v>
      </c>
      <c r="P133" s="12" t="n">
        <v>1</v>
      </c>
    </row>
    <row r="134">
      <c r="A134" s="4" t="inlineStr">
        <is>
          <t>MAT-06-026</t>
        </is>
      </c>
      <c r="B134" s="5" t="inlineStr">
        <is>
          <t>Plywood, 4'X8'X1/4"</t>
        </is>
      </c>
      <c r="C134" s="4" t="inlineStr">
        <is>
          <t>unidad</t>
        </is>
      </c>
      <c r="D134" s="10" t="n"/>
      <c r="E134" s="10" t="n"/>
      <c r="F134" s="10" t="n">
        <v>780</v>
      </c>
      <c r="G134" s="10" t="n"/>
      <c r="H134" s="10" t="n"/>
      <c r="I134" s="10" t="n"/>
      <c r="J134" s="10">
        <f>IF(COUNT(D134:I134)=0,"",MIN(D134:I134))</f>
        <v/>
      </c>
      <c r="K134" s="10">
        <f>IF(COUNT(D134:I134)=0,"",MEDIAN(D134:I134))</f>
        <v/>
      </c>
      <c r="L134" s="10">
        <f>IF(COUNT(D134:I134)=0,"",MAX(D134:I134))</f>
        <v/>
      </c>
      <c r="M134" s="11">
        <f>IF(OR(J134="",J134=0),"",(L134-J134)/J134)</f>
        <v/>
      </c>
      <c r="N134" s="4">
        <f>IF(COUNT(D134:I134)=0,"",INDEX($D$1:$I$1,MATCH(MIN(D134:I134),D134:I134,0)))</f>
        <v/>
      </c>
      <c r="O134" s="10" t="n">
        <v>780</v>
      </c>
      <c r="P134" s="12" t="n">
        <v>1</v>
      </c>
    </row>
    <row r="135">
      <c r="A135" s="4" t="inlineStr">
        <is>
          <t>MAT-06-027</t>
        </is>
      </c>
      <c r="B135" s="5" t="inlineStr">
        <is>
          <t>Plywood, 4'X8'X1/8"</t>
        </is>
      </c>
      <c r="C135" s="4" t="inlineStr">
        <is>
          <t>unidad</t>
        </is>
      </c>
      <c r="D135" s="10" t="n"/>
      <c r="E135" s="10" t="n"/>
      <c r="F135" s="10" t="n">
        <v>475</v>
      </c>
      <c r="G135" s="10" t="n"/>
      <c r="H135" s="10" t="n"/>
      <c r="I135" s="10" t="n"/>
      <c r="J135" s="10">
        <f>IF(COUNT(D135:I135)=0,"",MIN(D135:I135))</f>
        <v/>
      </c>
      <c r="K135" s="10">
        <f>IF(COUNT(D135:I135)=0,"",MEDIAN(D135:I135))</f>
        <v/>
      </c>
      <c r="L135" s="10">
        <f>IF(COUNT(D135:I135)=0,"",MAX(D135:I135))</f>
        <v/>
      </c>
      <c r="M135" s="11">
        <f>IF(OR(J135="",J135=0),"",(L135-J135)/J135)</f>
        <v/>
      </c>
      <c r="N135" s="4">
        <f>IF(COUNT(D135:I135)=0,"",INDEX($D$1:$I$1,MATCH(MIN(D135:I135),D135:I135,0)))</f>
        <v/>
      </c>
      <c r="O135" s="10" t="n">
        <v>475</v>
      </c>
      <c r="P135" s="12" t="n">
        <v>1</v>
      </c>
    </row>
    <row r="136">
      <c r="A136" s="4" t="inlineStr">
        <is>
          <t>MAT-06-028</t>
        </is>
      </c>
      <c r="B136" s="5" t="inlineStr">
        <is>
          <t>Plywood, 4'X8'X3/8"</t>
        </is>
      </c>
      <c r="C136" s="4" t="inlineStr">
        <is>
          <t>unidad</t>
        </is>
      </c>
      <c r="D136" s="10" t="n"/>
      <c r="E136" s="10" t="n"/>
      <c r="F136" s="10" t="n">
        <v>1115</v>
      </c>
      <c r="G136" s="10" t="n"/>
      <c r="H136" s="10" t="n"/>
      <c r="I136" s="10" t="n"/>
      <c r="J136" s="10">
        <f>IF(COUNT(D136:I136)=0,"",MIN(D136:I136))</f>
        <v/>
      </c>
      <c r="K136" s="10">
        <f>IF(COUNT(D136:I136)=0,"",MEDIAN(D136:I136))</f>
        <v/>
      </c>
      <c r="L136" s="10">
        <f>IF(COUNT(D136:I136)=0,"",MAX(D136:I136))</f>
        <v/>
      </c>
      <c r="M136" s="11">
        <f>IF(OR(J136="",J136=0),"",(L136-J136)/J136)</f>
        <v/>
      </c>
      <c r="N136" s="4">
        <f>IF(COUNT(D136:I136)=0,"",INDEX($D$1:$I$1,MATCH(MIN(D136:I136),D136:I136,0)))</f>
        <v/>
      </c>
      <c r="O136" s="10" t="n">
        <v>1180</v>
      </c>
      <c r="P136" s="12" t="n">
        <v>1</v>
      </c>
    </row>
    <row r="137">
      <c r="A137" s="4" t="inlineStr">
        <is>
          <t>MAT-06-029</t>
        </is>
      </c>
      <c r="B137" s="5" t="inlineStr">
        <is>
          <t>Plywood, 4X8'</t>
        </is>
      </c>
      <c r="C137" s="4" t="inlineStr">
        <is>
          <t>unidad</t>
        </is>
      </c>
      <c r="D137" s="10" t="n"/>
      <c r="E137" s="10" t="n"/>
      <c r="F137" s="10" t="n">
        <v>1995</v>
      </c>
      <c r="G137" s="10" t="n"/>
      <c r="H137" s="10" t="n"/>
      <c r="I137" s="10" t="n"/>
      <c r="J137" s="10">
        <f>IF(COUNT(D137:I137)=0,"",MIN(D137:I137))</f>
        <v/>
      </c>
      <c r="K137" s="10">
        <f>IF(COUNT(D137:I137)=0,"",MEDIAN(D137:I137))</f>
        <v/>
      </c>
      <c r="L137" s="10">
        <f>IF(COUNT(D137:I137)=0,"",MAX(D137:I137))</f>
        <v/>
      </c>
      <c r="M137" s="11">
        <f>IF(OR(J137="",J137=0),"",(L137-J137)/J137)</f>
        <v/>
      </c>
      <c r="N137" s="4">
        <f>IF(COUNT(D137:I137)=0,"",INDEX($D$1:$I$1,MATCH(MIN(D137:I137),D137:I137,0)))</f>
        <v/>
      </c>
      <c r="O137" s="10" t="n">
        <v>1995</v>
      </c>
      <c r="P137" s="12" t="n">
        <v>1</v>
      </c>
    </row>
    <row r="138">
      <c r="A138" s="4" t="inlineStr">
        <is>
          <t>MAT-07-011</t>
        </is>
      </c>
      <c r="B138" s="5" t="inlineStr">
        <is>
          <t>Zinc acanalado calibre 29, 3 x 6 pies</t>
        </is>
      </c>
      <c r="C138" s="4" t="inlineStr">
        <is>
          <t>plancha</t>
        </is>
      </c>
      <c r="D138" s="10" t="n">
        <v>270.21</v>
      </c>
      <c r="E138" s="10" t="n"/>
      <c r="F138" s="10" t="n">
        <v>338</v>
      </c>
      <c r="G138" s="10" t="n"/>
      <c r="H138" s="10" t="n"/>
      <c r="I138" s="10" t="n"/>
      <c r="J138" s="10">
        <f>IF(COUNT(D138:I138)=0,"",MIN(D138:I138))</f>
        <v/>
      </c>
      <c r="K138" s="10">
        <f>IF(COUNT(D138:I138)=0,"",MEDIAN(D138:I138))</f>
        <v/>
      </c>
      <c r="L138" s="10">
        <f>IF(COUNT(D138:I138)=0,"",MAX(D138:I138))</f>
        <v/>
      </c>
      <c r="M138" s="11">
        <f>IF(OR(J138="",J138=0),"",(L138-J138)/J138)</f>
        <v/>
      </c>
      <c r="N138" s="4">
        <f>IF(COUNT(D138:I138)=0,"",INDEX($D$1:$I$1,MATCH(MIN(D138:I138),D138:I138,0)))</f>
        <v/>
      </c>
      <c r="O138" s="10" t="n">
        <v>296.18</v>
      </c>
      <c r="P138" s="12" t="n">
        <v>2</v>
      </c>
    </row>
    <row r="139">
      <c r="A139" s="4" t="inlineStr">
        <is>
          <t>MAT-07-012</t>
        </is>
      </c>
      <c r="B139" s="5" t="inlineStr">
        <is>
          <t>Zinc acanalado calibre 29, 3 x 12 pies</t>
        </is>
      </c>
      <c r="C139" s="4" t="inlineStr">
        <is>
          <t>plancha</t>
        </is>
      </c>
      <c r="D139" s="10" t="n">
        <v>592.36</v>
      </c>
      <c r="E139" s="10" t="n"/>
      <c r="F139" s="10" t="n"/>
      <c r="G139" s="10" t="n"/>
      <c r="H139" s="10" t="n"/>
      <c r="I139" s="10" t="n"/>
      <c r="J139" s="10">
        <f>IF(COUNT(D139:I139)=0,"",MIN(D139:I139))</f>
        <v/>
      </c>
      <c r="K139" s="10">
        <f>IF(COUNT(D139:I139)=0,"",MEDIAN(D139:I139))</f>
        <v/>
      </c>
      <c r="L139" s="10">
        <f>IF(COUNT(D139:I139)=0,"",MAX(D139:I139))</f>
        <v/>
      </c>
      <c r="M139" s="11">
        <f>IF(OR(J139="",J139=0),"",(L139-J139)/J139)</f>
        <v/>
      </c>
      <c r="N139" s="4">
        <f>IF(COUNT(D139:I139)=0,"",INDEX($D$1:$I$1,MATCH(MIN(D139:I139),D139:I139,0)))</f>
        <v/>
      </c>
      <c r="O139" s="10" t="n">
        <v>592.36</v>
      </c>
      <c r="P139" s="12" t="n">
        <v>1</v>
      </c>
    </row>
    <row r="140">
      <c r="A140" s="4" t="inlineStr">
        <is>
          <t>MAT-07-013</t>
        </is>
      </c>
      <c r="B140" s="5" t="inlineStr">
        <is>
          <t>Zinc acanalado calibre 34, 3 x 6 pies</t>
        </is>
      </c>
      <c r="C140" s="4" t="inlineStr">
        <is>
          <t>plancha</t>
        </is>
      </c>
      <c r="D140" s="10" t="n">
        <v>208.33</v>
      </c>
      <c r="E140" s="10" t="n"/>
      <c r="F140" s="10" t="n">
        <v>245</v>
      </c>
      <c r="G140" s="10" t="n">
        <v>275.01</v>
      </c>
      <c r="H140" s="10" t="n"/>
      <c r="I140" s="10" t="n"/>
      <c r="J140" s="10">
        <f>IF(COUNT(D140:I140)=0,"",MIN(D140:I140))</f>
        <v/>
      </c>
      <c r="K140" s="10">
        <f>IF(COUNT(D140:I140)=0,"",MEDIAN(D140:I140))</f>
        <v/>
      </c>
      <c r="L140" s="10">
        <f>IF(COUNT(D140:I140)=0,"",MAX(D140:I140))</f>
        <v/>
      </c>
      <c r="M140" s="11">
        <f>IF(OR(J140="",J140=0),"",(L140-J140)/J140)</f>
        <v/>
      </c>
      <c r="N140" s="4">
        <f>IF(COUNT(D140:I140)=0,"",INDEX($D$1:$I$1,MATCH(MIN(D140:I140),D140:I140,0)))</f>
        <v/>
      </c>
      <c r="O140" s="10" t="n">
        <v>245</v>
      </c>
      <c r="P140" s="12" t="n">
        <v>3</v>
      </c>
    </row>
    <row r="141">
      <c r="A141" s="4" t="inlineStr">
        <is>
          <t>MAT-07-014</t>
        </is>
      </c>
      <c r="B141" s="5" t="inlineStr">
        <is>
          <t>Zinc acanalado calibre 34, 3 x 12 pies</t>
        </is>
      </c>
      <c r="C141" s="4" t="inlineStr">
        <is>
          <t>plancha</t>
        </is>
      </c>
      <c r="D141" s="10" t="n">
        <v>414.3</v>
      </c>
      <c r="E141" s="10" t="n"/>
      <c r="F141" s="10" t="n"/>
      <c r="G141" s="10" t="n"/>
      <c r="H141" s="10" t="n"/>
      <c r="I141" s="10" t="n"/>
      <c r="J141" s="10">
        <f>IF(COUNT(D141:I141)=0,"",MIN(D141:I141))</f>
        <v/>
      </c>
      <c r="K141" s="10">
        <f>IF(COUNT(D141:I141)=0,"",MEDIAN(D141:I141))</f>
        <v/>
      </c>
      <c r="L141" s="10">
        <f>IF(COUNT(D141:I141)=0,"",MAX(D141:I141))</f>
        <v/>
      </c>
      <c r="M141" s="11">
        <f>IF(OR(J141="",J141=0),"",(L141-J141)/J141)</f>
        <v/>
      </c>
      <c r="N141" s="4">
        <f>IF(COUNT(D141:I141)=0,"",INDEX($D$1:$I$1,MATCH(MIN(D141:I141),D141:I141,0)))</f>
        <v/>
      </c>
      <c r="O141" s="10" t="n">
        <v>414.3</v>
      </c>
      <c r="P141" s="12" t="n">
        <v>1</v>
      </c>
    </row>
    <row r="142">
      <c r="A142" s="4" t="inlineStr">
        <is>
          <t>MAT-07-015</t>
        </is>
      </c>
      <c r="B142" s="5" t="inlineStr">
        <is>
          <t>Teja de acero gravillado, 2 piezas por m²</t>
        </is>
      </c>
      <c r="C142" s="4" t="inlineStr">
        <is>
          <t>m²</t>
        </is>
      </c>
      <c r="D142" s="10" t="n">
        <v>1026.24</v>
      </c>
      <c r="E142" s="10" t="n"/>
      <c r="F142" s="10" t="n"/>
      <c r="G142" s="10" t="n"/>
      <c r="H142" s="10" t="n"/>
      <c r="I142" s="10" t="n"/>
      <c r="J142" s="10">
        <f>IF(COUNT(D142:I142)=0,"",MIN(D142:I142))</f>
        <v/>
      </c>
      <c r="K142" s="10">
        <f>IF(COUNT(D142:I142)=0,"",MEDIAN(D142:I142))</f>
        <v/>
      </c>
      <c r="L142" s="10">
        <f>IF(COUNT(D142:I142)=0,"",MAX(D142:I142))</f>
        <v/>
      </c>
      <c r="M142" s="11">
        <f>IF(OR(J142="",J142=0),"",(L142-J142)/J142)</f>
        <v/>
      </c>
      <c r="N142" s="4">
        <f>IF(COUNT(D142:I142)=0,"",INDEX($D$1:$I$1,MATCH(MIN(D142:I142),D142:I142,0)))</f>
        <v/>
      </c>
      <c r="O142" s="10" t="n">
        <v>1461.38</v>
      </c>
      <c r="P142" s="12" t="n">
        <v>1</v>
      </c>
    </row>
    <row r="143">
      <c r="A143" s="4" t="inlineStr">
        <is>
          <t>MAT-07-016</t>
        </is>
      </c>
      <c r="B143" s="5" t="inlineStr">
        <is>
          <t>Teja de cerámica, 10.5 piezas por m²</t>
        </is>
      </c>
      <c r="C143" s="4" t="inlineStr">
        <is>
          <t>m²</t>
        </is>
      </c>
      <c r="D143" s="10" t="n">
        <v>1677.27</v>
      </c>
      <c r="E143" s="10" t="n"/>
      <c r="F143" s="10" t="n"/>
      <c r="G143" s="10" t="n"/>
      <c r="H143" s="10" t="n"/>
      <c r="I143" s="10" t="n"/>
      <c r="J143" s="10">
        <f>IF(COUNT(D143:I143)=0,"",MIN(D143:I143))</f>
        <v/>
      </c>
      <c r="K143" s="10">
        <f>IF(COUNT(D143:I143)=0,"",MEDIAN(D143:I143))</f>
        <v/>
      </c>
      <c r="L143" s="10">
        <f>IF(COUNT(D143:I143)=0,"",MAX(D143:I143))</f>
        <v/>
      </c>
      <c r="M143" s="11">
        <f>IF(OR(J143="",J143=0),"",(L143-J143)/J143)</f>
        <v/>
      </c>
      <c r="N143" s="4">
        <f>IF(COUNT(D143:I143)=0,"",INDEX($D$1:$I$1,MATCH(MIN(D143:I143),D143:I143,0)))</f>
        <v/>
      </c>
      <c r="O143" s="10" t="n">
        <v>1677.27</v>
      </c>
      <c r="P143" s="12" t="n">
        <v>1</v>
      </c>
    </row>
    <row r="144">
      <c r="A144" s="4" t="inlineStr">
        <is>
          <t>MAT-07-017</t>
        </is>
      </c>
      <c r="B144" s="5" t="inlineStr">
        <is>
          <t>Teja de cerámica, 11.5 piezas por m²</t>
        </is>
      </c>
      <c r="C144" s="4" t="inlineStr">
        <is>
          <t>m²</t>
        </is>
      </c>
      <c r="D144" s="10" t="n">
        <v>2043.67</v>
      </c>
      <c r="E144" s="10" t="n"/>
      <c r="F144" s="10" t="n"/>
      <c r="G144" s="10" t="n"/>
      <c r="H144" s="10" t="n"/>
      <c r="I144" s="10" t="n"/>
      <c r="J144" s="10">
        <f>IF(COUNT(D144:I144)=0,"",MIN(D144:I144))</f>
        <v/>
      </c>
      <c r="K144" s="10">
        <f>IF(COUNT(D144:I144)=0,"",MEDIAN(D144:I144))</f>
        <v/>
      </c>
      <c r="L144" s="10">
        <f>IF(COUNT(D144:I144)=0,"",MAX(D144:I144))</f>
        <v/>
      </c>
      <c r="M144" s="11">
        <f>IF(OR(J144="",J144=0),"",(L144-J144)/J144)</f>
        <v/>
      </c>
      <c r="N144" s="4">
        <f>IF(COUNT(D144:I144)=0,"",INDEX($D$1:$I$1,MATCH(MIN(D144:I144),D144:I144,0)))</f>
        <v/>
      </c>
      <c r="O144" s="10" t="n">
        <v>2064.49</v>
      </c>
      <c r="P144" s="12" t="n">
        <v>1</v>
      </c>
    </row>
    <row r="145">
      <c r="A145" s="4" t="inlineStr">
        <is>
          <t>MAT-07-018</t>
        </is>
      </c>
      <c r="B145" s="5" t="inlineStr">
        <is>
          <t>Caballete para teja de acero gravillado</t>
        </is>
      </c>
      <c r="C145" s="4" t="inlineStr">
        <is>
          <t>unidad</t>
        </is>
      </c>
      <c r="D145" s="10" t="n">
        <v>202.34</v>
      </c>
      <c r="E145" s="10" t="n"/>
      <c r="F145" s="10" t="n"/>
      <c r="G145" s="10" t="n"/>
      <c r="H145" s="10" t="n"/>
      <c r="I145" s="10" t="n"/>
      <c r="J145" s="10">
        <f>IF(COUNT(D145:I145)=0,"",MIN(D145:I145))</f>
        <v/>
      </c>
      <c r="K145" s="10">
        <f>IF(COUNT(D145:I145)=0,"",MEDIAN(D145:I145))</f>
        <v/>
      </c>
      <c r="L145" s="10">
        <f>IF(COUNT(D145:I145)=0,"",MAX(D145:I145))</f>
        <v/>
      </c>
      <c r="M145" s="11">
        <f>IF(OR(J145="",J145=0),"",(L145-J145)/J145)</f>
        <v/>
      </c>
      <c r="N145" s="4">
        <f>IF(COUNT(D145:I145)=0,"",INDEX($D$1:$I$1,MATCH(MIN(D145:I145),D145:I145,0)))</f>
        <v/>
      </c>
      <c r="O145" s="10" t="n">
        <v>353.39</v>
      </c>
      <c r="P145" s="12" t="n">
        <v>1</v>
      </c>
    </row>
    <row r="146">
      <c r="A146" s="4" t="inlineStr">
        <is>
          <t>MAT-07-019</t>
        </is>
      </c>
      <c r="B146" s="5" t="inlineStr">
        <is>
          <t>Final de caballete para teja de acero gravillado</t>
        </is>
      </c>
      <c r="C146" s="4" t="inlineStr">
        <is>
          <t>unidad</t>
        </is>
      </c>
      <c r="D146" s="10" t="n">
        <v>131.47</v>
      </c>
      <c r="E146" s="10" t="n"/>
      <c r="F146" s="10" t="n"/>
      <c r="G146" s="10" t="n"/>
      <c r="H146" s="10" t="n"/>
      <c r="I146" s="10" t="n"/>
      <c r="J146" s="10">
        <f>IF(COUNT(D146:I146)=0,"",MIN(D146:I146))</f>
        <v/>
      </c>
      <c r="K146" s="10">
        <f>IF(COUNT(D146:I146)=0,"",MEDIAN(D146:I146))</f>
        <v/>
      </c>
      <c r="L146" s="10">
        <f>IF(COUNT(D146:I146)=0,"",MAX(D146:I146))</f>
        <v/>
      </c>
      <c r="M146" s="11">
        <f>IF(OR(J146="",J146=0),"",(L146-J146)/J146)</f>
        <v/>
      </c>
      <c r="N146" s="4">
        <f>IF(COUNT(D146:I146)=0,"",INDEX($D$1:$I$1,MATCH(MIN(D146:I146),D146:I146,0)))</f>
        <v/>
      </c>
      <c r="O146" s="10" t="n">
        <v>136.66</v>
      </c>
      <c r="P146" s="12" t="n">
        <v>1</v>
      </c>
    </row>
    <row r="147">
      <c r="A147" s="4" t="inlineStr">
        <is>
          <t>MAT-07-020</t>
        </is>
      </c>
      <c r="B147" s="5" t="inlineStr">
        <is>
          <t>Final de caballete para teja de cerámica</t>
        </is>
      </c>
      <c r="C147" s="4" t="inlineStr">
        <is>
          <t>unidad</t>
        </is>
      </c>
      <c r="D147" s="10" t="n">
        <v>2198.43</v>
      </c>
      <c r="E147" s="10" t="n"/>
      <c r="F147" s="10" t="n"/>
      <c r="G147" s="10" t="n"/>
      <c r="H147" s="10" t="n"/>
      <c r="I147" s="10" t="n"/>
      <c r="J147" s="10">
        <f>IF(COUNT(D147:I147)=0,"",MIN(D147:I147))</f>
        <v/>
      </c>
      <c r="K147" s="10">
        <f>IF(COUNT(D147:I147)=0,"",MEDIAN(D147:I147))</f>
        <v/>
      </c>
      <c r="L147" s="10">
        <f>IF(COUNT(D147:I147)=0,"",MAX(D147:I147))</f>
        <v/>
      </c>
      <c r="M147" s="11">
        <f>IF(OR(J147="",J147=0),"",(L147-J147)/J147)</f>
        <v/>
      </c>
      <c r="N147" s="4">
        <f>IF(COUNT(D147:I147)=0,"",INDEX($D$1:$I$1,MATCH(MIN(D147:I147),D147:I147,0)))</f>
        <v/>
      </c>
      <c r="O147" s="10" t="n">
        <v>2198.43</v>
      </c>
      <c r="P147" s="12" t="n">
        <v>1</v>
      </c>
    </row>
    <row r="148">
      <c r="A148" s="4" t="inlineStr">
        <is>
          <t>MAT-07-021</t>
        </is>
      </c>
      <c r="B148" s="5" t="inlineStr">
        <is>
          <t>Zinc liso calibre 29, 3 x 6 pies</t>
        </is>
      </c>
      <c r="C148" s="4" t="inlineStr">
        <is>
          <t>plancha</t>
        </is>
      </c>
      <c r="D148" s="10" t="n">
        <v>270.35</v>
      </c>
      <c r="E148" s="10" t="n"/>
      <c r="F148" s="10" t="n"/>
      <c r="G148" s="10" t="n"/>
      <c r="H148" s="10" t="n"/>
      <c r="I148" s="10" t="n"/>
      <c r="J148" s="10">
        <f>IF(COUNT(D148:I148)=0,"",MIN(D148:I148))</f>
        <v/>
      </c>
      <c r="K148" s="10">
        <f>IF(COUNT(D148:I148)=0,"",MEDIAN(D148:I148))</f>
        <v/>
      </c>
      <c r="L148" s="10">
        <f>IF(COUNT(D148:I148)=0,"",MAX(D148:I148))</f>
        <v/>
      </c>
      <c r="M148" s="11">
        <f>IF(OR(J148="",J148=0),"",(L148-J148)/J148)</f>
        <v/>
      </c>
      <c r="N148" s="4">
        <f>IF(COUNT(D148:I148)=0,"",INDEX($D$1:$I$1,MATCH(MIN(D148:I148),D148:I148,0)))</f>
        <v/>
      </c>
      <c r="O148" s="10" t="n">
        <v>283.27</v>
      </c>
      <c r="P148" s="12" t="n">
        <v>1</v>
      </c>
    </row>
    <row r="149">
      <c r="A149" s="4" t="inlineStr">
        <is>
          <t>MAT-07-022</t>
        </is>
      </c>
      <c r="B149" s="5" t="inlineStr">
        <is>
          <t>Zinc liso calibre 34, 3 x 6 pies</t>
        </is>
      </c>
      <c r="C149" s="4" t="inlineStr">
        <is>
          <t>plancha</t>
        </is>
      </c>
      <c r="D149" s="10" t="n">
        <v>208.33</v>
      </c>
      <c r="E149" s="10" t="n"/>
      <c r="F149" s="10" t="n"/>
      <c r="G149" s="10" t="n"/>
      <c r="H149" s="10" t="n"/>
      <c r="I149" s="10" t="n"/>
      <c r="J149" s="10">
        <f>IF(COUNT(D149:I149)=0,"",MIN(D149:I149))</f>
        <v/>
      </c>
      <c r="K149" s="10">
        <f>IF(COUNT(D149:I149)=0,"",MEDIAN(D149:I149))</f>
        <v/>
      </c>
      <c r="L149" s="10">
        <f>IF(COUNT(D149:I149)=0,"",MAX(D149:I149))</f>
        <v/>
      </c>
      <c r="M149" s="11">
        <f>IF(OR(J149="",J149=0),"",(L149-J149)/J149)</f>
        <v/>
      </c>
      <c r="N149" s="4">
        <f>IF(COUNT(D149:I149)=0,"",INDEX($D$1:$I$1,MATCH(MIN(D149:I149),D149:I149,0)))</f>
        <v/>
      </c>
      <c r="O149" s="10" t="n">
        <v>208.95</v>
      </c>
      <c r="P149" s="12" t="n">
        <v>1</v>
      </c>
    </row>
    <row r="150">
      <c r="A150" s="4" t="inlineStr">
        <is>
          <t>MAT-07-023</t>
        </is>
      </c>
      <c r="B150" s="5" t="inlineStr">
        <is>
          <t>Zinc translúcido 3 x 6 pies</t>
        </is>
      </c>
      <c r="C150" s="4" t="inlineStr">
        <is>
          <t>plancha</t>
        </is>
      </c>
      <c r="D150" s="10" t="n">
        <v>1127.34</v>
      </c>
      <c r="E150" s="10" t="n"/>
      <c r="F150" s="10" t="n">
        <v>1195</v>
      </c>
      <c r="G150" s="10" t="n">
        <v>1050.01</v>
      </c>
      <c r="H150" s="10" t="n"/>
      <c r="I150" s="10" t="n"/>
      <c r="J150" s="10">
        <f>IF(COUNT(D150:I150)=0,"",MIN(D150:I150))</f>
        <v/>
      </c>
      <c r="K150" s="10">
        <f>IF(COUNT(D150:I150)=0,"",MEDIAN(D150:I150))</f>
        <v/>
      </c>
      <c r="L150" s="10">
        <f>IF(COUNT(D150:I150)=0,"",MAX(D150:I150))</f>
        <v/>
      </c>
      <c r="M150" s="11">
        <f>IF(OR(J150="",J150=0),"",(L150-J150)/J150)</f>
        <v/>
      </c>
      <c r="N150" s="4">
        <f>IF(COUNT(D150:I150)=0,"",INDEX($D$1:$I$1,MATCH(MIN(D150:I150),D150:I150,0)))</f>
        <v/>
      </c>
      <c r="O150" s="10" t="n">
        <v>1161.17</v>
      </c>
      <c r="P150" s="12" t="n">
        <v>3</v>
      </c>
    </row>
    <row r="151">
      <c r="A151" s="4" t="inlineStr">
        <is>
          <t>MAT-07-024</t>
        </is>
      </c>
      <c r="B151" s="5" t="inlineStr">
        <is>
          <t>Caballete para aluzinc 21"</t>
        </is>
      </c>
      <c r="C151" s="4" t="inlineStr">
        <is>
          <t>unidad</t>
        </is>
      </c>
      <c r="D151" s="10" t="n">
        <v>660</v>
      </c>
      <c r="E151" s="10" t="n"/>
      <c r="F151" s="10" t="n"/>
      <c r="G151" s="10" t="n"/>
      <c r="H151" s="10" t="n"/>
      <c r="I151" s="10" t="n"/>
      <c r="J151" s="10">
        <f>IF(COUNT(D151:I151)=0,"",MIN(D151:I151))</f>
        <v/>
      </c>
      <c r="K151" s="10">
        <f>IF(COUNT(D151:I151)=0,"",MEDIAN(D151:I151))</f>
        <v/>
      </c>
      <c r="L151" s="10">
        <f>IF(COUNT(D151:I151)=0,"",MAX(D151:I151))</f>
        <v/>
      </c>
      <c r="M151" s="11">
        <f>IF(OR(J151="",J151=0),"",(L151-J151)/J151)</f>
        <v/>
      </c>
      <c r="N151" s="4">
        <f>IF(COUNT(D151:I151)=0,"",INDEX($D$1:$I$1,MATCH(MIN(D151:I151),D151:I151,0)))</f>
        <v/>
      </c>
      <c r="O151" s="10" t="n">
        <v>660</v>
      </c>
      <c r="P151" s="12" t="n">
        <v>1</v>
      </c>
    </row>
    <row r="152">
      <c r="A152" s="4" t="inlineStr">
        <is>
          <t>MAT-07-025</t>
        </is>
      </c>
      <c r="B152" s="5" t="inlineStr">
        <is>
          <t>Caballete de fibra para techo fibra de refuerzo, 0.76x0.6</t>
        </is>
      </c>
      <c r="C152" s="4" t="inlineStr">
        <is>
          <t>unidad</t>
        </is>
      </c>
      <c r="D152" s="10" t="n"/>
      <c r="E152" s="10" t="n"/>
      <c r="F152" s="10" t="n">
        <v>1535</v>
      </c>
      <c r="G152" s="10" t="n"/>
      <c r="H152" s="10" t="n"/>
      <c r="I152" s="10" t="n"/>
      <c r="J152" s="10">
        <f>IF(COUNT(D152:I152)=0,"",MIN(D152:I152))</f>
        <v/>
      </c>
      <c r="K152" s="10">
        <f>IF(COUNT(D152:I152)=0,"",MEDIAN(D152:I152))</f>
        <v/>
      </c>
      <c r="L152" s="10">
        <f>IF(COUNT(D152:I152)=0,"",MAX(D152:I152))</f>
        <v/>
      </c>
      <c r="M152" s="11">
        <f>IF(OR(J152="",J152=0),"",(L152-J152)/J152)</f>
        <v/>
      </c>
      <c r="N152" s="4">
        <f>IF(COUNT(D152:I152)=0,"",INDEX($D$1:$I$1,MATCH(MIN(D152:I152),D152:I152,0)))</f>
        <v/>
      </c>
      <c r="O152" s="10" t="n">
        <v>1535</v>
      </c>
      <c r="P152" s="12" t="n">
        <v>1</v>
      </c>
    </row>
    <row r="153">
      <c r="A153" s="4" t="inlineStr">
        <is>
          <t>MAT-07-026</t>
        </is>
      </c>
      <c r="B153" s="5" t="inlineStr">
        <is>
          <t>Plancha tipo teja de fibra fibra de refuerzo, 0.76X1.15</t>
        </is>
      </c>
      <c r="C153" s="4" t="inlineStr">
        <is>
          <t>unidad</t>
        </is>
      </c>
      <c r="D153" s="10" t="n"/>
      <c r="E153" s="10" t="n"/>
      <c r="F153" s="10" t="n">
        <v>1450</v>
      </c>
      <c r="G153" s="10" t="n"/>
      <c r="H153" s="10" t="n"/>
      <c r="I153" s="10" t="n"/>
      <c r="J153" s="10">
        <f>IF(COUNT(D153:I153)=0,"",MIN(D153:I153))</f>
        <v/>
      </c>
      <c r="K153" s="10">
        <f>IF(COUNT(D153:I153)=0,"",MEDIAN(D153:I153))</f>
        <v/>
      </c>
      <c r="L153" s="10">
        <f>IF(COUNT(D153:I153)=0,"",MAX(D153:I153))</f>
        <v/>
      </c>
      <c r="M153" s="11">
        <f>IF(OR(J153="",J153=0),"",(L153-J153)/J153)</f>
        <v/>
      </c>
      <c r="N153" s="4">
        <f>IF(COUNT(D153:I153)=0,"",INDEX($D$1:$I$1,MATCH(MIN(D153:I153),D153:I153,0)))</f>
        <v/>
      </c>
      <c r="O153" s="10" t="n">
        <v>1450</v>
      </c>
      <c r="P153" s="12" t="n">
        <v>1</v>
      </c>
    </row>
    <row r="154">
      <c r="A154" s="4" t="inlineStr">
        <is>
          <t>MAT-07-027</t>
        </is>
      </c>
      <c r="B154" s="5" t="inlineStr">
        <is>
          <t>Caballete de zinc calibre 29, 6 pies</t>
        </is>
      </c>
      <c r="C154" s="4" t="inlineStr">
        <is>
          <t>unidad</t>
        </is>
      </c>
      <c r="D154" s="10" t="n">
        <v>141.1</v>
      </c>
      <c r="E154" s="10" t="n"/>
      <c r="F154" s="10" t="n"/>
      <c r="G154" s="10" t="n"/>
      <c r="H154" s="10" t="n"/>
      <c r="I154" s="10" t="n"/>
      <c r="J154" s="10">
        <f>IF(COUNT(D154:I154)=0,"",MIN(D154:I154))</f>
        <v/>
      </c>
      <c r="K154" s="10">
        <f>IF(COUNT(D154:I154)=0,"",MEDIAN(D154:I154))</f>
        <v/>
      </c>
      <c r="L154" s="10">
        <f>IF(COUNT(D154:I154)=0,"",MAX(D154:I154))</f>
        <v/>
      </c>
      <c r="M154" s="11">
        <f>IF(OR(J154="",J154=0),"",(L154-J154)/J154)</f>
        <v/>
      </c>
      <c r="N154" s="4">
        <f>IF(COUNT(D154:I154)=0,"",INDEX($D$1:$I$1,MATCH(MIN(D154:I154),D154:I154,0)))</f>
        <v/>
      </c>
      <c r="O154" s="10" t="n">
        <v>141.1</v>
      </c>
      <c r="P154" s="12" t="n">
        <v>1</v>
      </c>
    </row>
    <row r="155">
      <c r="A155" s="4" t="inlineStr">
        <is>
          <t>MAT-07-028</t>
        </is>
      </c>
      <c r="B155" s="5" t="inlineStr">
        <is>
          <t>Caballete de zinc calibre 34, 6 pies</t>
        </is>
      </c>
      <c r="C155" s="4" t="inlineStr">
        <is>
          <t>unidad</t>
        </is>
      </c>
      <c r="D155" s="10" t="n">
        <v>104.29</v>
      </c>
      <c r="E155" s="10" t="n"/>
      <c r="F155" s="10" t="n"/>
      <c r="G155" s="10" t="n"/>
      <c r="H155" s="10" t="n"/>
      <c r="I155" s="10" t="n"/>
      <c r="J155" s="10">
        <f>IF(COUNT(D155:I155)=0,"",MIN(D155:I155))</f>
        <v/>
      </c>
      <c r="K155" s="10">
        <f>IF(COUNT(D155:I155)=0,"",MEDIAN(D155:I155))</f>
        <v/>
      </c>
      <c r="L155" s="10">
        <f>IF(COUNT(D155:I155)=0,"",MAX(D155:I155))</f>
        <v/>
      </c>
      <c r="M155" s="11">
        <f>IF(OR(J155="",J155=0),"",(L155-J155)/J155)</f>
        <v/>
      </c>
      <c r="N155" s="4">
        <f>IF(COUNT(D155:I155)=0,"",INDEX($D$1:$I$1,MATCH(MIN(D155:I155),D155:I155,0)))</f>
        <v/>
      </c>
      <c r="O155" s="10" t="n">
        <v>104.29</v>
      </c>
      <c r="P155" s="12" t="n">
        <v>1</v>
      </c>
    </row>
    <row r="156">
      <c r="A156" s="4" t="inlineStr">
        <is>
          <t>MAT-07-029</t>
        </is>
      </c>
      <c r="B156" s="5" t="inlineStr">
        <is>
          <t>Caño para aluzinc 6" x 7" x 10 pies</t>
        </is>
      </c>
      <c r="C156" s="4" t="inlineStr">
        <is>
          <t>unidad</t>
        </is>
      </c>
      <c r="D156" s="10" t="n">
        <v>659.86</v>
      </c>
      <c r="E156" s="10" t="n"/>
      <c r="F156" s="10" t="n"/>
      <c r="G156" s="10" t="n"/>
      <c r="H156" s="10" t="n"/>
      <c r="I156" s="10" t="n"/>
      <c r="J156" s="10">
        <f>IF(COUNT(D156:I156)=0,"",MIN(D156:I156))</f>
        <v/>
      </c>
      <c r="K156" s="10">
        <f>IF(COUNT(D156:I156)=0,"",MEDIAN(D156:I156))</f>
        <v/>
      </c>
      <c r="L156" s="10">
        <f>IF(COUNT(D156:I156)=0,"",MAX(D156:I156))</f>
        <v/>
      </c>
      <c r="M156" s="11">
        <f>IF(OR(J156="",J156=0),"",(L156-J156)/J156)</f>
        <v/>
      </c>
      <c r="N156" s="4">
        <f>IF(COUNT(D156:I156)=0,"",INDEX($D$1:$I$1,MATCH(MIN(D156:I156),D156:I156,0)))</f>
        <v/>
      </c>
      <c r="O156" s="10" t="n">
        <v>659.86</v>
      </c>
      <c r="P156" s="12" t="n">
        <v>1</v>
      </c>
    </row>
    <row r="157">
      <c r="A157" s="4" t="inlineStr">
        <is>
          <t>MAT-08-014</t>
        </is>
      </c>
      <c r="B157" s="5" t="inlineStr">
        <is>
          <t>Cerámica de pared, 100 x 30 cm</t>
        </is>
      </c>
      <c r="C157" s="4" t="inlineStr">
        <is>
          <t>m²</t>
        </is>
      </c>
      <c r="D157" s="10" t="n">
        <v>1303.85</v>
      </c>
      <c r="E157" s="10" t="n"/>
      <c r="F157" s="10" t="n"/>
      <c r="G157" s="10" t="n"/>
      <c r="H157" s="10" t="n"/>
      <c r="I157" s="10" t="n"/>
      <c r="J157" s="10">
        <f>IF(COUNT(D157:I157)=0,"",MIN(D157:I157))</f>
        <v/>
      </c>
      <c r="K157" s="10">
        <f>IF(COUNT(D157:I157)=0,"",MEDIAN(D157:I157))</f>
        <v/>
      </c>
      <c r="L157" s="10">
        <f>IF(COUNT(D157:I157)=0,"",MAX(D157:I157))</f>
        <v/>
      </c>
      <c r="M157" s="11">
        <f>IF(OR(J157="",J157=0),"",(L157-J157)/J157)</f>
        <v/>
      </c>
      <c r="N157" s="4">
        <f>IF(COUNT(D157:I157)=0,"",INDEX($D$1:$I$1,MATCH(MIN(D157:I157),D157:I157,0)))</f>
        <v/>
      </c>
      <c r="O157" s="10" t="n">
        <v>1999.41</v>
      </c>
      <c r="P157" s="12" t="n">
        <v>1</v>
      </c>
    </row>
    <row r="158">
      <c r="A158" s="4" t="inlineStr">
        <is>
          <t>MAT-08-015</t>
        </is>
      </c>
      <c r="B158" s="5" t="inlineStr">
        <is>
          <t>Cerámica de pared, 100 x 33 cm</t>
        </is>
      </c>
      <c r="C158" s="4" t="inlineStr">
        <is>
          <t>m²</t>
        </is>
      </c>
      <c r="D158" s="10" t="n">
        <v>1239.18</v>
      </c>
      <c r="E158" s="10" t="n"/>
      <c r="F158" s="10" t="n"/>
      <c r="G158" s="10" t="n"/>
      <c r="H158" s="10" t="n"/>
      <c r="I158" s="10" t="n"/>
      <c r="J158" s="10">
        <f>IF(COUNT(D158:I158)=0,"",MIN(D158:I158))</f>
        <v/>
      </c>
      <c r="K158" s="10">
        <f>IF(COUNT(D158:I158)=0,"",MEDIAN(D158:I158))</f>
        <v/>
      </c>
      <c r="L158" s="10">
        <f>IF(COUNT(D158:I158)=0,"",MAX(D158:I158))</f>
        <v/>
      </c>
      <c r="M158" s="11">
        <f>IF(OR(J158="",J158=0),"",(L158-J158)/J158)</f>
        <v/>
      </c>
      <c r="N158" s="4">
        <f>IF(COUNT(D158:I158)=0,"",INDEX($D$1:$I$1,MATCH(MIN(D158:I158),D158:I158,0)))</f>
        <v/>
      </c>
      <c r="O158" s="10" t="n">
        <v>1532.13</v>
      </c>
      <c r="P158" s="12" t="n">
        <v>1</v>
      </c>
    </row>
    <row r="159">
      <c r="A159" s="4" t="inlineStr">
        <is>
          <t>MAT-08-016</t>
        </is>
      </c>
      <c r="B159" s="5" t="inlineStr">
        <is>
          <t>Cerámica de pared, 113 x 55 cm</t>
        </is>
      </c>
      <c r="C159" s="4" t="inlineStr">
        <is>
          <t>m²</t>
        </is>
      </c>
      <c r="D159" s="10" t="n">
        <v>1045.19</v>
      </c>
      <c r="E159" s="10" t="n"/>
      <c r="F159" s="10" t="n"/>
      <c r="G159" s="10" t="n"/>
      <c r="H159" s="10" t="n"/>
      <c r="I159" s="10" t="n"/>
      <c r="J159" s="10">
        <f>IF(COUNT(D159:I159)=0,"",MIN(D159:I159))</f>
        <v/>
      </c>
      <c r="K159" s="10">
        <f>IF(COUNT(D159:I159)=0,"",MEDIAN(D159:I159))</f>
        <v/>
      </c>
      <c r="L159" s="10">
        <f>IF(COUNT(D159:I159)=0,"",MAX(D159:I159))</f>
        <v/>
      </c>
      <c r="M159" s="11">
        <f>IF(OR(J159="",J159=0),"",(L159-J159)/J159)</f>
        <v/>
      </c>
      <c r="N159" s="4">
        <f>IF(COUNT(D159:I159)=0,"",INDEX($D$1:$I$1,MATCH(MIN(D159:I159),D159:I159,0)))</f>
        <v/>
      </c>
      <c r="O159" s="10" t="n">
        <v>1045.19</v>
      </c>
      <c r="P159" s="12" t="n">
        <v>1</v>
      </c>
    </row>
    <row r="160">
      <c r="A160" s="4" t="inlineStr">
        <is>
          <t>MAT-08-017</t>
        </is>
      </c>
      <c r="B160" s="5" t="inlineStr">
        <is>
          <t>Cerámica de pared, 120 x 120 cm</t>
        </is>
      </c>
      <c r="C160" s="4" t="inlineStr">
        <is>
          <t>m²</t>
        </is>
      </c>
      <c r="D160" s="10" t="n">
        <v>2945.45</v>
      </c>
      <c r="E160" s="10" t="n"/>
      <c r="F160" s="10" t="n"/>
      <c r="G160" s="10" t="n"/>
      <c r="H160" s="10" t="n"/>
      <c r="I160" s="10" t="n"/>
      <c r="J160" s="10">
        <f>IF(COUNT(D160:I160)=0,"",MIN(D160:I160))</f>
        <v/>
      </c>
      <c r="K160" s="10">
        <f>IF(COUNT(D160:I160)=0,"",MEDIAN(D160:I160))</f>
        <v/>
      </c>
      <c r="L160" s="10">
        <f>IF(COUNT(D160:I160)=0,"",MAX(D160:I160))</f>
        <v/>
      </c>
      <c r="M160" s="11">
        <f>IF(OR(J160="",J160=0),"",(L160-J160)/J160)</f>
        <v/>
      </c>
      <c r="N160" s="4">
        <f>IF(COUNT(D160:I160)=0,"",INDEX($D$1:$I$1,MATCH(MIN(D160:I160),D160:I160,0)))</f>
        <v/>
      </c>
      <c r="O160" s="10" t="n">
        <v>2945.45</v>
      </c>
      <c r="P160" s="12" t="n">
        <v>1</v>
      </c>
    </row>
    <row r="161">
      <c r="A161" s="4" t="inlineStr">
        <is>
          <t>MAT-08-018</t>
        </is>
      </c>
      <c r="B161" s="5" t="inlineStr">
        <is>
          <t>Cerámica de pared, 120 x 20 cm</t>
        </is>
      </c>
      <c r="C161" s="4" t="inlineStr">
        <is>
          <t>m²</t>
        </is>
      </c>
      <c r="D161" s="10" t="n">
        <v>1439.19</v>
      </c>
      <c r="E161" s="10" t="n"/>
      <c r="F161" s="10" t="n"/>
      <c r="G161" s="10" t="n"/>
      <c r="H161" s="10" t="n"/>
      <c r="I161" s="10" t="n"/>
      <c r="J161" s="10">
        <f>IF(COUNT(D161:I161)=0,"",MIN(D161:I161))</f>
        <v/>
      </c>
      <c r="K161" s="10">
        <f>IF(COUNT(D161:I161)=0,"",MEDIAN(D161:I161))</f>
        <v/>
      </c>
      <c r="L161" s="10">
        <f>IF(COUNT(D161:I161)=0,"",MAX(D161:I161))</f>
        <v/>
      </c>
      <c r="M161" s="11">
        <f>IF(OR(J161="",J161=0),"",(L161-J161)/J161)</f>
        <v/>
      </c>
      <c r="N161" s="4">
        <f>IF(COUNT(D161:I161)=0,"",INDEX($D$1:$I$1,MATCH(MIN(D161:I161),D161:I161,0)))</f>
        <v/>
      </c>
      <c r="O161" s="10" t="n">
        <v>1459.08</v>
      </c>
      <c r="P161" s="12" t="n">
        <v>1</v>
      </c>
    </row>
    <row r="162">
      <c r="A162" s="4" t="inlineStr">
        <is>
          <t>MAT-08-019</t>
        </is>
      </c>
      <c r="B162" s="5" t="inlineStr">
        <is>
          <t>Cerámica de pared, 120 x 40 cm</t>
        </is>
      </c>
      <c r="C162" s="4" t="inlineStr">
        <is>
          <t>m²</t>
        </is>
      </c>
      <c r="D162" s="10" t="n">
        <v>1563.47</v>
      </c>
      <c r="E162" s="10" t="n"/>
      <c r="F162" s="10" t="n"/>
      <c r="G162" s="10" t="n"/>
      <c r="H162" s="10" t="n"/>
      <c r="I162" s="10" t="n"/>
      <c r="J162" s="10">
        <f>IF(COUNT(D162:I162)=0,"",MIN(D162:I162))</f>
        <v/>
      </c>
      <c r="K162" s="10">
        <f>IF(COUNT(D162:I162)=0,"",MEDIAN(D162:I162))</f>
        <v/>
      </c>
      <c r="L162" s="10">
        <f>IF(COUNT(D162:I162)=0,"",MAX(D162:I162))</f>
        <v/>
      </c>
      <c r="M162" s="11">
        <f>IF(OR(J162="",J162=0),"",(L162-J162)/J162)</f>
        <v/>
      </c>
      <c r="N162" s="4">
        <f>IF(COUNT(D162:I162)=0,"",INDEX($D$1:$I$1,MATCH(MIN(D162:I162),D162:I162,0)))</f>
        <v/>
      </c>
      <c r="O162" s="10" t="n">
        <v>1881.03</v>
      </c>
      <c r="P162" s="12" t="n">
        <v>1</v>
      </c>
    </row>
    <row r="163">
      <c r="A163" s="4" t="inlineStr">
        <is>
          <t>MAT-08-020</t>
        </is>
      </c>
      <c r="B163" s="5" t="inlineStr">
        <is>
          <t>Cerámica de pared, 120 x 60 cm</t>
        </is>
      </c>
      <c r="C163" s="4" t="inlineStr">
        <is>
          <t>m²</t>
        </is>
      </c>
      <c r="D163" s="10" t="n">
        <v>2119.72</v>
      </c>
      <c r="E163" s="10" t="n"/>
      <c r="F163" s="10" t="n"/>
      <c r="G163" s="10" t="n"/>
      <c r="H163" s="10" t="n"/>
      <c r="I163" s="10" t="n"/>
      <c r="J163" s="10">
        <f>IF(COUNT(D163:I163)=0,"",MIN(D163:I163))</f>
        <v/>
      </c>
      <c r="K163" s="10">
        <f>IF(COUNT(D163:I163)=0,"",MEDIAN(D163:I163))</f>
        <v/>
      </c>
      <c r="L163" s="10">
        <f>IF(COUNT(D163:I163)=0,"",MAX(D163:I163))</f>
        <v/>
      </c>
      <c r="M163" s="11">
        <f>IF(OR(J163="",J163=0),"",(L163-J163)/J163)</f>
        <v/>
      </c>
      <c r="N163" s="4">
        <f>IF(COUNT(D163:I163)=0,"",INDEX($D$1:$I$1,MATCH(MIN(D163:I163),D163:I163,0)))</f>
        <v/>
      </c>
      <c r="O163" s="10" t="n">
        <v>2181.39</v>
      </c>
      <c r="P163" s="12" t="n">
        <v>1</v>
      </c>
    </row>
    <row r="164">
      <c r="A164" s="4" t="inlineStr">
        <is>
          <t>MAT-08-021</t>
        </is>
      </c>
      <c r="B164" s="5" t="inlineStr">
        <is>
          <t>Cerámica de pared, 15 x 15 cm</t>
        </is>
      </c>
      <c r="C164" s="4" t="inlineStr">
        <is>
          <t>m²</t>
        </is>
      </c>
      <c r="D164" s="10" t="n">
        <v>2854.38</v>
      </c>
      <c r="E164" s="10" t="n"/>
      <c r="F164" s="10" t="n"/>
      <c r="G164" s="10" t="n"/>
      <c r="H164" s="10" t="n"/>
      <c r="I164" s="10" t="n"/>
      <c r="J164" s="10">
        <f>IF(COUNT(D164:I164)=0,"",MIN(D164:I164))</f>
        <v/>
      </c>
      <c r="K164" s="10">
        <f>IF(COUNT(D164:I164)=0,"",MEDIAN(D164:I164))</f>
        <v/>
      </c>
      <c r="L164" s="10">
        <f>IF(COUNT(D164:I164)=0,"",MAX(D164:I164))</f>
        <v/>
      </c>
      <c r="M164" s="11">
        <f>IF(OR(J164="",J164=0),"",(L164-J164)/J164)</f>
        <v/>
      </c>
      <c r="N164" s="4">
        <f>IF(COUNT(D164:I164)=0,"",INDEX($D$1:$I$1,MATCH(MIN(D164:I164),D164:I164,0)))</f>
        <v/>
      </c>
      <c r="O164" s="10" t="n">
        <v>2854.38</v>
      </c>
      <c r="P164" s="12" t="n">
        <v>1</v>
      </c>
    </row>
    <row r="165">
      <c r="A165" s="4" t="inlineStr">
        <is>
          <t>MAT-08-022</t>
        </is>
      </c>
      <c r="B165" s="5" t="inlineStr">
        <is>
          <t>Cerámica de pared, 15 x 7.5 cm</t>
        </is>
      </c>
      <c r="C165" s="4" t="inlineStr">
        <is>
          <t>m²</t>
        </is>
      </c>
      <c r="D165" s="10" t="n">
        <v>2209.68</v>
      </c>
      <c r="E165" s="10" t="n"/>
      <c r="F165" s="10" t="n"/>
      <c r="G165" s="10" t="n"/>
      <c r="H165" s="10" t="n"/>
      <c r="I165" s="10" t="n"/>
      <c r="J165" s="10">
        <f>IF(COUNT(D165:I165)=0,"",MIN(D165:I165))</f>
        <v/>
      </c>
      <c r="K165" s="10">
        <f>IF(COUNT(D165:I165)=0,"",MEDIAN(D165:I165))</f>
        <v/>
      </c>
      <c r="L165" s="10">
        <f>IF(COUNT(D165:I165)=0,"",MAX(D165:I165))</f>
        <v/>
      </c>
      <c r="M165" s="11">
        <f>IF(OR(J165="",J165=0),"",(L165-J165)/J165)</f>
        <v/>
      </c>
      <c r="N165" s="4">
        <f>IF(COUNT(D165:I165)=0,"",INDEX($D$1:$I$1,MATCH(MIN(D165:I165),D165:I165,0)))</f>
        <v/>
      </c>
      <c r="O165" s="10" t="n">
        <v>2355.76</v>
      </c>
      <c r="P165" s="12" t="n">
        <v>1</v>
      </c>
    </row>
    <row r="166">
      <c r="A166" s="4" t="inlineStr">
        <is>
          <t>MAT-08-023</t>
        </is>
      </c>
      <c r="B166" s="5" t="inlineStr">
        <is>
          <t>Cerámica de pared, 20 x 17.5 cm</t>
        </is>
      </c>
      <c r="C166" s="4" t="inlineStr">
        <is>
          <t>m²</t>
        </is>
      </c>
      <c r="D166" s="10" t="n">
        <v>767.39</v>
      </c>
      <c r="E166" s="10" t="n"/>
      <c r="F166" s="10" t="n"/>
      <c r="G166" s="10" t="n"/>
      <c r="H166" s="10" t="n"/>
      <c r="I166" s="10" t="n"/>
      <c r="J166" s="10">
        <f>IF(COUNT(D166:I166)=0,"",MIN(D166:I166))</f>
        <v/>
      </c>
      <c r="K166" s="10">
        <f>IF(COUNT(D166:I166)=0,"",MEDIAN(D166:I166))</f>
        <v/>
      </c>
      <c r="L166" s="10">
        <f>IF(COUNT(D166:I166)=0,"",MAX(D166:I166))</f>
        <v/>
      </c>
      <c r="M166" s="11">
        <f>IF(OR(J166="",J166=0),"",(L166-J166)/J166)</f>
        <v/>
      </c>
      <c r="N166" s="4">
        <f>IF(COUNT(D166:I166)=0,"",INDEX($D$1:$I$1,MATCH(MIN(D166:I166),D166:I166,0)))</f>
        <v/>
      </c>
      <c r="O166" s="10" t="n">
        <v>770.11</v>
      </c>
      <c r="P166" s="12" t="n">
        <v>1</v>
      </c>
    </row>
    <row r="167">
      <c r="A167" s="4" t="inlineStr">
        <is>
          <t>MAT-08-024</t>
        </is>
      </c>
      <c r="B167" s="5" t="inlineStr">
        <is>
          <t>Cerámica de pared, 22.3 x 22.3 cm</t>
        </is>
      </c>
      <c r="C167" s="4" t="inlineStr">
        <is>
          <t>m²</t>
        </is>
      </c>
      <c r="D167" s="10" t="n">
        <v>1177.9</v>
      </c>
      <c r="E167" s="10" t="n"/>
      <c r="F167" s="10" t="n"/>
      <c r="G167" s="10" t="n"/>
      <c r="H167" s="10" t="n"/>
      <c r="I167" s="10" t="n"/>
      <c r="J167" s="10">
        <f>IF(COUNT(D167:I167)=0,"",MIN(D167:I167))</f>
        <v/>
      </c>
      <c r="K167" s="10">
        <f>IF(COUNT(D167:I167)=0,"",MEDIAN(D167:I167))</f>
        <v/>
      </c>
      <c r="L167" s="10">
        <f>IF(COUNT(D167:I167)=0,"",MAX(D167:I167))</f>
        <v/>
      </c>
      <c r="M167" s="11">
        <f>IF(OR(J167="",J167=0),"",(L167-J167)/J167)</f>
        <v/>
      </c>
      <c r="N167" s="4">
        <f>IF(COUNT(D167:I167)=0,"",INDEX($D$1:$I$1,MATCH(MIN(D167:I167),D167:I167,0)))</f>
        <v/>
      </c>
      <c r="O167" s="10" t="n">
        <v>1177.9</v>
      </c>
      <c r="P167" s="12" t="n">
        <v>1</v>
      </c>
    </row>
    <row r="168">
      <c r="A168" s="4" t="inlineStr">
        <is>
          <t>MAT-08-025</t>
        </is>
      </c>
      <c r="B168" s="5" t="inlineStr">
        <is>
          <t>Cerámica de pared, 30 x 10 cm</t>
        </is>
      </c>
      <c r="C168" s="4" t="inlineStr">
        <is>
          <t>m²</t>
        </is>
      </c>
      <c r="D168" s="10" t="n">
        <v>874.58</v>
      </c>
      <c r="E168" s="10" t="n"/>
      <c r="F168" s="10" t="n"/>
      <c r="G168" s="10" t="n"/>
      <c r="H168" s="10" t="n"/>
      <c r="I168" s="10" t="n"/>
      <c r="J168" s="10">
        <f>IF(COUNT(D168:I168)=0,"",MIN(D168:I168))</f>
        <v/>
      </c>
      <c r="K168" s="10">
        <f>IF(COUNT(D168:I168)=0,"",MEDIAN(D168:I168))</f>
        <v/>
      </c>
      <c r="L168" s="10">
        <f>IF(COUNT(D168:I168)=0,"",MAX(D168:I168))</f>
        <v/>
      </c>
      <c r="M168" s="11">
        <f>IF(OR(J168="",J168=0),"",(L168-J168)/J168)</f>
        <v/>
      </c>
      <c r="N168" s="4">
        <f>IF(COUNT(D168:I168)=0,"",INDEX($D$1:$I$1,MATCH(MIN(D168:I168),D168:I168,0)))</f>
        <v/>
      </c>
      <c r="O168" s="10" t="n">
        <v>1204.05</v>
      </c>
      <c r="P168" s="12" t="n">
        <v>1</v>
      </c>
    </row>
    <row r="169">
      <c r="A169" s="4" t="inlineStr">
        <is>
          <t>MAT-08-026</t>
        </is>
      </c>
      <c r="B169" s="5" t="inlineStr">
        <is>
          <t>Cerámica de pared, 30 x 7.5 cm</t>
        </is>
      </c>
      <c r="C169" s="4" t="inlineStr">
        <is>
          <t>m²</t>
        </is>
      </c>
      <c r="D169" s="10" t="n">
        <v>806.14</v>
      </c>
      <c r="E169" s="10" t="n"/>
      <c r="F169" s="10" t="n"/>
      <c r="G169" s="10" t="n"/>
      <c r="H169" s="10" t="n"/>
      <c r="I169" s="10" t="n"/>
      <c r="J169" s="10">
        <f>IF(COUNT(D169:I169)=0,"",MIN(D169:I169))</f>
        <v/>
      </c>
      <c r="K169" s="10">
        <f>IF(COUNT(D169:I169)=0,"",MEDIAN(D169:I169))</f>
        <v/>
      </c>
      <c r="L169" s="10">
        <f>IF(COUNT(D169:I169)=0,"",MAX(D169:I169))</f>
        <v/>
      </c>
      <c r="M169" s="11">
        <f>IF(OR(J169="",J169=0),"",(L169-J169)/J169)</f>
        <v/>
      </c>
      <c r="N169" s="4">
        <f>IF(COUNT(D169:I169)=0,"",INDEX($D$1:$I$1,MATCH(MIN(D169:I169),D169:I169,0)))</f>
        <v/>
      </c>
      <c r="O169" s="10" t="n">
        <v>1152.33</v>
      </c>
      <c r="P169" s="12" t="n">
        <v>1</v>
      </c>
    </row>
    <row r="170">
      <c r="A170" s="4" t="inlineStr">
        <is>
          <t>MAT-08-027</t>
        </is>
      </c>
      <c r="B170" s="5" t="inlineStr">
        <is>
          <t>Cerámica de pared, 45 x 45 cm</t>
        </is>
      </c>
      <c r="C170" s="4" t="inlineStr">
        <is>
          <t>m²</t>
        </is>
      </c>
      <c r="D170" s="10" t="n">
        <v>709.33</v>
      </c>
      <c r="E170" s="10" t="n"/>
      <c r="F170" s="10" t="n"/>
      <c r="G170" s="10" t="n"/>
      <c r="H170" s="10" t="n"/>
      <c r="I170" s="10" t="n"/>
      <c r="J170" s="10">
        <f>IF(COUNT(D170:I170)=0,"",MIN(D170:I170))</f>
        <v/>
      </c>
      <c r="K170" s="10">
        <f>IF(COUNT(D170:I170)=0,"",MEDIAN(D170:I170))</f>
        <v/>
      </c>
      <c r="L170" s="10">
        <f>IF(COUNT(D170:I170)=0,"",MAX(D170:I170))</f>
        <v/>
      </c>
      <c r="M170" s="11">
        <f>IF(OR(J170="",J170=0),"",(L170-J170)/J170)</f>
        <v/>
      </c>
      <c r="N170" s="4">
        <f>IF(COUNT(D170:I170)=0,"",INDEX($D$1:$I$1,MATCH(MIN(D170:I170),D170:I170,0)))</f>
        <v/>
      </c>
      <c r="O170" s="10" t="n">
        <v>832.97</v>
      </c>
      <c r="P170" s="12" t="n">
        <v>1</v>
      </c>
    </row>
    <row r="171">
      <c r="A171" s="4" t="inlineStr">
        <is>
          <t>MAT-08-028</t>
        </is>
      </c>
      <c r="B171" s="5" t="inlineStr">
        <is>
          <t>Cerámica de pared, 50 x 17 cm</t>
        </is>
      </c>
      <c r="C171" s="4" t="inlineStr">
        <is>
          <t>m²</t>
        </is>
      </c>
      <c r="D171" s="10" t="n">
        <v>1238.82</v>
      </c>
      <c r="E171" s="10" t="n"/>
      <c r="F171" s="10" t="n"/>
      <c r="G171" s="10" t="n"/>
      <c r="H171" s="10" t="n"/>
      <c r="I171" s="10" t="n"/>
      <c r="J171" s="10">
        <f>IF(COUNT(D171:I171)=0,"",MIN(D171:I171))</f>
        <v/>
      </c>
      <c r="K171" s="10">
        <f>IF(COUNT(D171:I171)=0,"",MEDIAN(D171:I171))</f>
        <v/>
      </c>
      <c r="L171" s="10">
        <f>IF(COUNT(D171:I171)=0,"",MAX(D171:I171))</f>
        <v/>
      </c>
      <c r="M171" s="11">
        <f>IF(OR(J171="",J171=0),"",(L171-J171)/J171)</f>
        <v/>
      </c>
      <c r="N171" s="4">
        <f>IF(COUNT(D171:I171)=0,"",INDEX($D$1:$I$1,MATCH(MIN(D171:I171),D171:I171,0)))</f>
        <v/>
      </c>
      <c r="O171" s="10" t="n">
        <v>1238.82</v>
      </c>
      <c r="P171" s="12" t="n">
        <v>1</v>
      </c>
    </row>
    <row r="172">
      <c r="A172" s="4" t="inlineStr">
        <is>
          <t>MAT-08-029</t>
        </is>
      </c>
      <c r="B172" s="5" t="inlineStr">
        <is>
          <t>Cerámica de pared, 50 x 33 cm</t>
        </is>
      </c>
      <c r="C172" s="4" t="inlineStr">
        <is>
          <t>m²</t>
        </is>
      </c>
      <c r="D172" s="10" t="n">
        <v>1173.88</v>
      </c>
      <c r="E172" s="10" t="n"/>
      <c r="F172" s="10" t="n"/>
      <c r="G172" s="10" t="n"/>
      <c r="H172" s="10" t="n"/>
      <c r="I172" s="10" t="n"/>
      <c r="J172" s="10">
        <f>IF(COUNT(D172:I172)=0,"",MIN(D172:I172))</f>
        <v/>
      </c>
      <c r="K172" s="10">
        <f>IF(COUNT(D172:I172)=0,"",MEDIAN(D172:I172))</f>
        <v/>
      </c>
      <c r="L172" s="10">
        <f>IF(COUNT(D172:I172)=0,"",MAX(D172:I172))</f>
        <v/>
      </c>
      <c r="M172" s="11">
        <f>IF(OR(J172="",J172=0),"",(L172-J172)/J172)</f>
        <v/>
      </c>
      <c r="N172" s="4">
        <f>IF(COUNT(D172:I172)=0,"",INDEX($D$1:$I$1,MATCH(MIN(D172:I172),D172:I172,0)))</f>
        <v/>
      </c>
      <c r="O172" s="10" t="n">
        <v>1201.87</v>
      </c>
      <c r="P172" s="12" t="n">
        <v>1</v>
      </c>
    </row>
    <row r="173">
      <c r="A173" s="4" t="inlineStr">
        <is>
          <t>MAT-08-030</t>
        </is>
      </c>
      <c r="B173" s="5" t="inlineStr">
        <is>
          <t>Cerámica de pared, 55 x 33 cm</t>
        </is>
      </c>
      <c r="C173" s="4" t="inlineStr">
        <is>
          <t>m²</t>
        </is>
      </c>
      <c r="D173" s="10" t="n">
        <v>684.1799999999999</v>
      </c>
      <c r="E173" s="10" t="n"/>
      <c r="F173" s="10" t="n"/>
      <c r="G173" s="10" t="n"/>
      <c r="H173" s="10" t="n"/>
      <c r="I173" s="10" t="n"/>
      <c r="J173" s="10">
        <f>IF(COUNT(D173:I173)=0,"",MIN(D173:I173))</f>
        <v/>
      </c>
      <c r="K173" s="10">
        <f>IF(COUNT(D173:I173)=0,"",MEDIAN(D173:I173))</f>
        <v/>
      </c>
      <c r="L173" s="10">
        <f>IF(COUNT(D173:I173)=0,"",MAX(D173:I173))</f>
        <v/>
      </c>
      <c r="M173" s="11">
        <f>IF(OR(J173="",J173=0),"",(L173-J173)/J173)</f>
        <v/>
      </c>
      <c r="N173" s="4">
        <f>IF(COUNT(D173:I173)=0,"",INDEX($D$1:$I$1,MATCH(MIN(D173:I173),D173:I173,0)))</f>
        <v/>
      </c>
      <c r="O173" s="10" t="n">
        <v>828.4</v>
      </c>
      <c r="P173" s="12" t="n">
        <v>1</v>
      </c>
    </row>
    <row r="174">
      <c r="A174" s="4" t="inlineStr">
        <is>
          <t>MAT-08-031</t>
        </is>
      </c>
      <c r="B174" s="5" t="inlineStr">
        <is>
          <t>Cerámica de pared, 58 x 19 cm</t>
        </is>
      </c>
      <c r="C174" s="4" t="inlineStr">
        <is>
          <t>m²</t>
        </is>
      </c>
      <c r="D174" s="10" t="n">
        <v>760.26</v>
      </c>
      <c r="E174" s="10" t="n"/>
      <c r="F174" s="10" t="n"/>
      <c r="G174" s="10" t="n"/>
      <c r="H174" s="10" t="n"/>
      <c r="I174" s="10" t="n"/>
      <c r="J174" s="10">
        <f>IF(COUNT(D174:I174)=0,"",MIN(D174:I174))</f>
        <v/>
      </c>
      <c r="K174" s="10">
        <f>IF(COUNT(D174:I174)=0,"",MEDIAN(D174:I174))</f>
        <v/>
      </c>
      <c r="L174" s="10">
        <f>IF(COUNT(D174:I174)=0,"",MAX(D174:I174))</f>
        <v/>
      </c>
      <c r="M174" s="11">
        <f>IF(OR(J174="",J174=0),"",(L174-J174)/J174)</f>
        <v/>
      </c>
      <c r="N174" s="4">
        <f>IF(COUNT(D174:I174)=0,"",INDEX($D$1:$I$1,MATCH(MIN(D174:I174),D174:I174,0)))</f>
        <v/>
      </c>
      <c r="O174" s="10" t="n">
        <v>785.33</v>
      </c>
      <c r="P174" s="12" t="n">
        <v>1</v>
      </c>
    </row>
    <row r="175">
      <c r="A175" s="4" t="inlineStr">
        <is>
          <t>MAT-08-032</t>
        </is>
      </c>
      <c r="B175" s="5" t="inlineStr">
        <is>
          <t>Cerámica de pared, 58 x 30 cm</t>
        </is>
      </c>
      <c r="C175" s="4" t="inlineStr">
        <is>
          <t>m²</t>
        </is>
      </c>
      <c r="D175" s="10" t="n">
        <v>1684.92</v>
      </c>
      <c r="E175" s="10" t="n"/>
      <c r="F175" s="10" t="n"/>
      <c r="G175" s="10" t="n"/>
      <c r="H175" s="10" t="n"/>
      <c r="I175" s="10" t="n"/>
      <c r="J175" s="10">
        <f>IF(COUNT(D175:I175)=0,"",MIN(D175:I175))</f>
        <v/>
      </c>
      <c r="K175" s="10">
        <f>IF(COUNT(D175:I175)=0,"",MEDIAN(D175:I175))</f>
        <v/>
      </c>
      <c r="L175" s="10">
        <f>IF(COUNT(D175:I175)=0,"",MAX(D175:I175))</f>
        <v/>
      </c>
      <c r="M175" s="11">
        <f>IF(OR(J175="",J175=0),"",(L175-J175)/J175)</f>
        <v/>
      </c>
      <c r="N175" s="4">
        <f>IF(COUNT(D175:I175)=0,"",INDEX($D$1:$I$1,MATCH(MIN(D175:I175),D175:I175,0)))</f>
        <v/>
      </c>
      <c r="O175" s="10" t="n">
        <v>1684.92</v>
      </c>
      <c r="P175" s="12" t="n">
        <v>1</v>
      </c>
    </row>
    <row r="176">
      <c r="A176" s="4" t="inlineStr">
        <is>
          <t>MAT-08-033</t>
        </is>
      </c>
      <c r="B176" s="5" t="inlineStr">
        <is>
          <t>Cerámica de pared, 58 x 33 cm</t>
        </is>
      </c>
      <c r="C176" s="4" t="inlineStr">
        <is>
          <t>m²</t>
        </is>
      </c>
      <c r="D176" s="10" t="n">
        <v>333.42</v>
      </c>
      <c r="E176" s="10" t="n"/>
      <c r="F176" s="10" t="n"/>
      <c r="G176" s="10" t="n"/>
      <c r="H176" s="10" t="n"/>
      <c r="I176" s="10" t="n"/>
      <c r="J176" s="10">
        <f>IF(COUNT(D176:I176)=0,"",MIN(D176:I176))</f>
        <v/>
      </c>
      <c r="K176" s="10">
        <f>IF(COUNT(D176:I176)=0,"",MEDIAN(D176:I176))</f>
        <v/>
      </c>
      <c r="L176" s="10">
        <f>IF(COUNT(D176:I176)=0,"",MAX(D176:I176))</f>
        <v/>
      </c>
      <c r="M176" s="11">
        <f>IF(OR(J176="",J176=0),"",(L176-J176)/J176)</f>
        <v/>
      </c>
      <c r="N176" s="4">
        <f>IF(COUNT(D176:I176)=0,"",INDEX($D$1:$I$1,MATCH(MIN(D176:I176),D176:I176,0)))</f>
        <v/>
      </c>
      <c r="O176" s="10" t="n">
        <v>382.27</v>
      </c>
      <c r="P176" s="12" t="n">
        <v>1</v>
      </c>
    </row>
    <row r="177">
      <c r="A177" s="4" t="inlineStr">
        <is>
          <t>MAT-08-034</t>
        </is>
      </c>
      <c r="B177" s="5" t="inlineStr">
        <is>
          <t>Cerámica de pared, 60 x 20 cm</t>
        </is>
      </c>
      <c r="C177" s="4" t="inlineStr">
        <is>
          <t>m²</t>
        </is>
      </c>
      <c r="D177" s="10" t="n">
        <v>1162.7</v>
      </c>
      <c r="E177" s="10" t="n"/>
      <c r="F177" s="10" t="n"/>
      <c r="G177" s="10" t="n"/>
      <c r="H177" s="10" t="n"/>
      <c r="I177" s="10" t="n"/>
      <c r="J177" s="10">
        <f>IF(COUNT(D177:I177)=0,"",MIN(D177:I177))</f>
        <v/>
      </c>
      <c r="K177" s="10">
        <f>IF(COUNT(D177:I177)=0,"",MEDIAN(D177:I177))</f>
        <v/>
      </c>
      <c r="L177" s="10">
        <f>IF(COUNT(D177:I177)=0,"",MAX(D177:I177))</f>
        <v/>
      </c>
      <c r="M177" s="11">
        <f>IF(OR(J177="",J177=0),"",(L177-J177)/J177)</f>
        <v/>
      </c>
      <c r="N177" s="4">
        <f>IF(COUNT(D177:I177)=0,"",INDEX($D$1:$I$1,MATCH(MIN(D177:I177),D177:I177,0)))</f>
        <v/>
      </c>
      <c r="O177" s="10" t="n">
        <v>1213.39</v>
      </c>
      <c r="P177" s="12" t="n">
        <v>1</v>
      </c>
    </row>
    <row r="178">
      <c r="A178" s="4" t="inlineStr">
        <is>
          <t>MAT-08-035</t>
        </is>
      </c>
      <c r="B178" s="5" t="inlineStr">
        <is>
          <t>Cerámica de pared, 60 x 30 cm</t>
        </is>
      </c>
      <c r="C178" s="4" t="inlineStr">
        <is>
          <t>m²</t>
        </is>
      </c>
      <c r="D178" s="10" t="n">
        <v>461.4</v>
      </c>
      <c r="E178" s="10" t="n"/>
      <c r="F178" s="10" t="n"/>
      <c r="G178" s="10" t="n"/>
      <c r="H178" s="10" t="n"/>
      <c r="I178" s="10" t="n"/>
      <c r="J178" s="10">
        <f>IF(COUNT(D178:I178)=0,"",MIN(D178:I178))</f>
        <v/>
      </c>
      <c r="K178" s="10">
        <f>IF(COUNT(D178:I178)=0,"",MEDIAN(D178:I178))</f>
        <v/>
      </c>
      <c r="L178" s="10">
        <f>IF(COUNT(D178:I178)=0,"",MAX(D178:I178))</f>
        <v/>
      </c>
      <c r="M178" s="11">
        <f>IF(OR(J178="",J178=0),"",(L178-J178)/J178)</f>
        <v/>
      </c>
      <c r="N178" s="4">
        <f>IF(COUNT(D178:I178)=0,"",INDEX($D$1:$I$1,MATCH(MIN(D178:I178),D178:I178,0)))</f>
        <v/>
      </c>
      <c r="O178" s="10" t="n">
        <v>1069.2</v>
      </c>
      <c r="P178" s="12" t="n">
        <v>1</v>
      </c>
    </row>
    <row r="179">
      <c r="A179" s="4" t="inlineStr">
        <is>
          <t>MAT-08-036</t>
        </is>
      </c>
      <c r="B179" s="5" t="inlineStr">
        <is>
          <t>Cerámica de pared, 60 x 33 cm</t>
        </is>
      </c>
      <c r="C179" s="4" t="inlineStr">
        <is>
          <t>m²</t>
        </is>
      </c>
      <c r="D179" s="10" t="n">
        <v>1027.23</v>
      </c>
      <c r="E179" s="10" t="n"/>
      <c r="F179" s="10" t="n"/>
      <c r="G179" s="10" t="n"/>
      <c r="H179" s="10" t="n"/>
      <c r="I179" s="10" t="n"/>
      <c r="J179" s="10">
        <f>IF(COUNT(D179:I179)=0,"",MIN(D179:I179))</f>
        <v/>
      </c>
      <c r="K179" s="10">
        <f>IF(COUNT(D179:I179)=0,"",MEDIAN(D179:I179))</f>
        <v/>
      </c>
      <c r="L179" s="10">
        <f>IF(COUNT(D179:I179)=0,"",MAX(D179:I179))</f>
        <v/>
      </c>
      <c r="M179" s="11">
        <f>IF(OR(J179="",J179=0),"",(L179-J179)/J179)</f>
        <v/>
      </c>
      <c r="N179" s="4">
        <f>IF(COUNT(D179:I179)=0,"",INDEX($D$1:$I$1,MATCH(MIN(D179:I179),D179:I179,0)))</f>
        <v/>
      </c>
      <c r="O179" s="10" t="n">
        <v>1027.23</v>
      </c>
      <c r="P179" s="12" t="n">
        <v>1</v>
      </c>
    </row>
    <row r="180">
      <c r="A180" s="4" t="inlineStr">
        <is>
          <t>MAT-08-037</t>
        </is>
      </c>
      <c r="B180" s="5" t="inlineStr">
        <is>
          <t>Cerámica de pared, 60 x 60 cm</t>
        </is>
      </c>
      <c r="C180" s="4" t="inlineStr">
        <is>
          <t>m²</t>
        </is>
      </c>
      <c r="D180" s="10" t="n">
        <v>1195.21</v>
      </c>
      <c r="E180" s="10" t="n"/>
      <c r="F180" s="10" t="n"/>
      <c r="G180" s="10" t="n"/>
      <c r="H180" s="10" t="n"/>
      <c r="I180" s="10" t="n"/>
      <c r="J180" s="10">
        <f>IF(COUNT(D180:I180)=0,"",MIN(D180:I180))</f>
        <v/>
      </c>
      <c r="K180" s="10">
        <f>IF(COUNT(D180:I180)=0,"",MEDIAN(D180:I180))</f>
        <v/>
      </c>
      <c r="L180" s="10">
        <f>IF(COUNT(D180:I180)=0,"",MAX(D180:I180))</f>
        <v/>
      </c>
      <c r="M180" s="11">
        <f>IF(OR(J180="",J180=0),"",(L180-J180)/J180)</f>
        <v/>
      </c>
      <c r="N180" s="4">
        <f>IF(COUNT(D180:I180)=0,"",INDEX($D$1:$I$1,MATCH(MIN(D180:I180),D180:I180,0)))</f>
        <v/>
      </c>
      <c r="O180" s="10" t="n">
        <v>1195.21</v>
      </c>
      <c r="P180" s="12" t="n">
        <v>1</v>
      </c>
    </row>
    <row r="181">
      <c r="A181" s="4" t="inlineStr">
        <is>
          <t>MAT-08-038</t>
        </is>
      </c>
      <c r="B181" s="5" t="inlineStr">
        <is>
          <t>Cerámica de pared, 70 x 25 cm</t>
        </is>
      </c>
      <c r="C181" s="4" t="inlineStr">
        <is>
          <t>m²</t>
        </is>
      </c>
      <c r="D181" s="10" t="n">
        <v>199.95</v>
      </c>
      <c r="E181" s="10" t="n"/>
      <c r="F181" s="10" t="n"/>
      <c r="G181" s="10" t="n"/>
      <c r="H181" s="10" t="n"/>
      <c r="I181" s="10" t="n"/>
      <c r="J181" s="10">
        <f>IF(COUNT(D181:I181)=0,"",MIN(D181:I181))</f>
        <v/>
      </c>
      <c r="K181" s="10">
        <f>IF(COUNT(D181:I181)=0,"",MEDIAN(D181:I181))</f>
        <v/>
      </c>
      <c r="L181" s="10">
        <f>IF(COUNT(D181:I181)=0,"",MAX(D181:I181))</f>
        <v/>
      </c>
      <c r="M181" s="11">
        <f>IF(OR(J181="",J181=0),"",(L181-J181)/J181)</f>
        <v/>
      </c>
      <c r="N181" s="4">
        <f>IF(COUNT(D181:I181)=0,"",INDEX($D$1:$I$1,MATCH(MIN(D181:I181),D181:I181,0)))</f>
        <v/>
      </c>
      <c r="O181" s="10" t="n">
        <v>199.95</v>
      </c>
      <c r="P181" s="12" t="n">
        <v>1</v>
      </c>
    </row>
    <row r="182">
      <c r="A182" s="4" t="inlineStr">
        <is>
          <t>MAT-08-039</t>
        </is>
      </c>
      <c r="B182" s="5" t="inlineStr">
        <is>
          <t>Cerámica de pared, 75 x 25 cm</t>
        </is>
      </c>
      <c r="C182" s="4" t="inlineStr">
        <is>
          <t>m²</t>
        </is>
      </c>
      <c r="D182" s="10" t="n">
        <v>883.8200000000001</v>
      </c>
      <c r="E182" s="10" t="n"/>
      <c r="F182" s="10" t="n"/>
      <c r="G182" s="10" t="n"/>
      <c r="H182" s="10" t="n"/>
      <c r="I182" s="10" t="n"/>
      <c r="J182" s="10">
        <f>IF(COUNT(D182:I182)=0,"",MIN(D182:I182))</f>
        <v/>
      </c>
      <c r="K182" s="10">
        <f>IF(COUNT(D182:I182)=0,"",MEDIAN(D182:I182))</f>
        <v/>
      </c>
      <c r="L182" s="10">
        <f>IF(COUNT(D182:I182)=0,"",MAX(D182:I182))</f>
        <v/>
      </c>
      <c r="M182" s="11">
        <f>IF(OR(J182="",J182=0),"",(L182-J182)/J182)</f>
        <v/>
      </c>
      <c r="N182" s="4">
        <f>IF(COUNT(D182:I182)=0,"",INDEX($D$1:$I$1,MATCH(MIN(D182:I182),D182:I182,0)))</f>
        <v/>
      </c>
      <c r="O182" s="10" t="n">
        <v>1275.31</v>
      </c>
      <c r="P182" s="12" t="n">
        <v>1</v>
      </c>
    </row>
    <row r="183">
      <c r="A183" s="4" t="inlineStr">
        <is>
          <t>MAT-08-040</t>
        </is>
      </c>
      <c r="B183" s="5" t="inlineStr">
        <is>
          <t>Cerámica de pared, 75 x 38 cm</t>
        </is>
      </c>
      <c r="C183" s="4" t="inlineStr">
        <is>
          <t>m²</t>
        </is>
      </c>
      <c r="D183" s="10" t="n">
        <v>527.28</v>
      </c>
      <c r="E183" s="10" t="n"/>
      <c r="F183" s="10" t="n"/>
      <c r="G183" s="10" t="n"/>
      <c r="H183" s="10" t="n"/>
      <c r="I183" s="10" t="n"/>
      <c r="J183" s="10">
        <f>IF(COUNT(D183:I183)=0,"",MIN(D183:I183))</f>
        <v/>
      </c>
      <c r="K183" s="10">
        <f>IF(COUNT(D183:I183)=0,"",MEDIAN(D183:I183))</f>
        <v/>
      </c>
      <c r="L183" s="10">
        <f>IF(COUNT(D183:I183)=0,"",MAX(D183:I183))</f>
        <v/>
      </c>
      <c r="M183" s="11">
        <f>IF(OR(J183="",J183=0),"",(L183-J183)/J183)</f>
        <v/>
      </c>
      <c r="N183" s="4">
        <f>IF(COUNT(D183:I183)=0,"",INDEX($D$1:$I$1,MATCH(MIN(D183:I183),D183:I183,0)))</f>
        <v/>
      </c>
      <c r="O183" s="10" t="n">
        <v>644.1900000000001</v>
      </c>
      <c r="P183" s="12" t="n">
        <v>1</v>
      </c>
    </row>
    <row r="184">
      <c r="A184" s="4" t="inlineStr">
        <is>
          <t>MAT-08-041</t>
        </is>
      </c>
      <c r="B184" s="5" t="inlineStr">
        <is>
          <t>Cerámica de pared, 80 x 36 cm</t>
        </is>
      </c>
      <c r="C184" s="4" t="inlineStr">
        <is>
          <t>m²</t>
        </is>
      </c>
      <c r="D184" s="10" t="n">
        <v>1343.86</v>
      </c>
      <c r="E184" s="10" t="n"/>
      <c r="F184" s="10" t="n"/>
      <c r="G184" s="10" t="n"/>
      <c r="H184" s="10" t="n"/>
      <c r="I184" s="10" t="n"/>
      <c r="J184" s="10">
        <f>IF(COUNT(D184:I184)=0,"",MIN(D184:I184))</f>
        <v/>
      </c>
      <c r="K184" s="10">
        <f>IF(COUNT(D184:I184)=0,"",MEDIAN(D184:I184))</f>
        <v/>
      </c>
      <c r="L184" s="10">
        <f>IF(COUNT(D184:I184)=0,"",MAX(D184:I184))</f>
        <v/>
      </c>
      <c r="M184" s="11">
        <f>IF(OR(J184="",J184=0),"",(L184-J184)/J184)</f>
        <v/>
      </c>
      <c r="N184" s="4">
        <f>IF(COUNT(D184:I184)=0,"",INDEX($D$1:$I$1,MATCH(MIN(D184:I184),D184:I184,0)))</f>
        <v/>
      </c>
      <c r="O184" s="10" t="n">
        <v>1511.88</v>
      </c>
      <c r="P184" s="12" t="n">
        <v>1</v>
      </c>
    </row>
    <row r="185">
      <c r="A185" s="4" t="inlineStr">
        <is>
          <t>MAT-08-042</t>
        </is>
      </c>
      <c r="B185" s="5" t="inlineStr">
        <is>
          <t>Cerámica de pared, 90 x 30 cm</t>
        </is>
      </c>
      <c r="C185" s="4" t="inlineStr">
        <is>
          <t>m²</t>
        </is>
      </c>
      <c r="D185" s="10" t="n">
        <v>401.35</v>
      </c>
      <c r="E185" s="10" t="n"/>
      <c r="F185" s="10" t="n"/>
      <c r="G185" s="10" t="n"/>
      <c r="H185" s="10" t="n"/>
      <c r="I185" s="10" t="n"/>
      <c r="J185" s="10">
        <f>IF(COUNT(D185:I185)=0,"",MIN(D185:I185))</f>
        <v/>
      </c>
      <c r="K185" s="10">
        <f>IF(COUNT(D185:I185)=0,"",MEDIAN(D185:I185))</f>
        <v/>
      </c>
      <c r="L185" s="10">
        <f>IF(COUNT(D185:I185)=0,"",MAX(D185:I185))</f>
        <v/>
      </c>
      <c r="M185" s="11">
        <f>IF(OR(J185="",J185=0),"",(L185-J185)/J185)</f>
        <v/>
      </c>
      <c r="N185" s="4">
        <f>IF(COUNT(D185:I185)=0,"",INDEX($D$1:$I$1,MATCH(MIN(D185:I185),D185:I185,0)))</f>
        <v/>
      </c>
      <c r="O185" s="10" t="n">
        <v>1616.38</v>
      </c>
      <c r="P185" s="12" t="n">
        <v>1</v>
      </c>
    </row>
    <row r="186">
      <c r="A186" s="4" t="inlineStr">
        <is>
          <t>MAT-08-043</t>
        </is>
      </c>
      <c r="B186" s="5" t="inlineStr">
        <is>
          <t>Cerámica de pared, 90 x 45 cm</t>
        </is>
      </c>
      <c r="C186" s="4" t="inlineStr">
        <is>
          <t>m²</t>
        </is>
      </c>
      <c r="D186" s="10" t="n">
        <v>2506.89</v>
      </c>
      <c r="E186" s="10" t="n"/>
      <c r="F186" s="10" t="n"/>
      <c r="G186" s="10" t="n"/>
      <c r="H186" s="10" t="n"/>
      <c r="I186" s="10" t="n"/>
      <c r="J186" s="10">
        <f>IF(COUNT(D186:I186)=0,"",MIN(D186:I186))</f>
        <v/>
      </c>
      <c r="K186" s="10">
        <f>IF(COUNT(D186:I186)=0,"",MEDIAN(D186:I186))</f>
        <v/>
      </c>
      <c r="L186" s="10">
        <f>IF(COUNT(D186:I186)=0,"",MAX(D186:I186))</f>
        <v/>
      </c>
      <c r="M186" s="11">
        <f>IF(OR(J186="",J186=0),"",(L186-J186)/J186)</f>
        <v/>
      </c>
      <c r="N186" s="4">
        <f>IF(COUNT(D186:I186)=0,"",INDEX($D$1:$I$1,MATCH(MIN(D186:I186),D186:I186,0)))</f>
        <v/>
      </c>
      <c r="O186" s="10" t="n">
        <v>2506.89</v>
      </c>
      <c r="P186" s="12" t="n">
        <v>1</v>
      </c>
    </row>
    <row r="187">
      <c r="A187" s="4" t="inlineStr">
        <is>
          <t>MAT-08-044</t>
        </is>
      </c>
      <c r="B187" s="5" t="inlineStr">
        <is>
          <t>Cerámica de piso, 100 x 33 cm</t>
        </is>
      </c>
      <c r="C187" s="4" t="inlineStr">
        <is>
          <t>m²</t>
        </is>
      </c>
      <c r="D187" s="10" t="n">
        <v>1333.56</v>
      </c>
      <c r="E187" s="10" t="n"/>
      <c r="F187" s="10" t="n"/>
      <c r="G187" s="10" t="n"/>
      <c r="H187" s="10" t="n"/>
      <c r="I187" s="10" t="n"/>
      <c r="J187" s="10">
        <f>IF(COUNT(D187:I187)=0,"",MIN(D187:I187))</f>
        <v/>
      </c>
      <c r="K187" s="10">
        <f>IF(COUNT(D187:I187)=0,"",MEDIAN(D187:I187))</f>
        <v/>
      </c>
      <c r="L187" s="10">
        <f>IF(COUNT(D187:I187)=0,"",MAX(D187:I187))</f>
        <v/>
      </c>
      <c r="M187" s="11">
        <f>IF(OR(J187="",J187=0),"",(L187-J187)/J187)</f>
        <v/>
      </c>
      <c r="N187" s="4">
        <f>IF(COUNT(D187:I187)=0,"",INDEX($D$1:$I$1,MATCH(MIN(D187:I187),D187:I187,0)))</f>
        <v/>
      </c>
      <c r="O187" s="10" t="n">
        <v>1419.42</v>
      </c>
      <c r="P187" s="12" t="n">
        <v>1</v>
      </c>
    </row>
    <row r="188">
      <c r="A188" s="4" t="inlineStr">
        <is>
          <t>MAT-08-045</t>
        </is>
      </c>
      <c r="B188" s="5" t="inlineStr">
        <is>
          <t>Cerámica de piso, 113 x 55 cm</t>
        </is>
      </c>
      <c r="C188" s="4" t="inlineStr">
        <is>
          <t>m²</t>
        </is>
      </c>
      <c r="D188" s="10" t="n">
        <v>489.48</v>
      </c>
      <c r="E188" s="10" t="n"/>
      <c r="F188" s="10" t="n"/>
      <c r="G188" s="10" t="n"/>
      <c r="H188" s="10" t="n"/>
      <c r="I188" s="10" t="n"/>
      <c r="J188" s="10">
        <f>IF(COUNT(D188:I188)=0,"",MIN(D188:I188))</f>
        <v/>
      </c>
      <c r="K188" s="10">
        <f>IF(COUNT(D188:I188)=0,"",MEDIAN(D188:I188))</f>
        <v/>
      </c>
      <c r="L188" s="10">
        <f>IF(COUNT(D188:I188)=0,"",MAX(D188:I188))</f>
        <v/>
      </c>
      <c r="M188" s="11">
        <f>IF(OR(J188="",J188=0),"",(L188-J188)/J188)</f>
        <v/>
      </c>
      <c r="N188" s="4">
        <f>IF(COUNT(D188:I188)=0,"",INDEX($D$1:$I$1,MATCH(MIN(D188:I188),D188:I188,0)))</f>
        <v/>
      </c>
      <c r="O188" s="10" t="n">
        <v>648.01</v>
      </c>
      <c r="P188" s="12" t="n">
        <v>1</v>
      </c>
    </row>
    <row r="189">
      <c r="A189" s="4" t="inlineStr">
        <is>
          <t>MAT-08-046</t>
        </is>
      </c>
      <c r="B189" s="5" t="inlineStr">
        <is>
          <t>Cerámica de piso, 114 x 18 cm</t>
        </is>
      </c>
      <c r="C189" s="4" t="inlineStr">
        <is>
          <t>m²</t>
        </is>
      </c>
      <c r="D189" s="10" t="n">
        <v>669.27</v>
      </c>
      <c r="E189" s="10" t="n"/>
      <c r="F189" s="10" t="n"/>
      <c r="G189" s="10" t="n"/>
      <c r="H189" s="10" t="n"/>
      <c r="I189" s="10" t="n"/>
      <c r="J189" s="10">
        <f>IF(COUNT(D189:I189)=0,"",MIN(D189:I189))</f>
        <v/>
      </c>
      <c r="K189" s="10">
        <f>IF(COUNT(D189:I189)=0,"",MEDIAN(D189:I189))</f>
        <v/>
      </c>
      <c r="L189" s="10">
        <f>IF(COUNT(D189:I189)=0,"",MAX(D189:I189))</f>
        <v/>
      </c>
      <c r="M189" s="11">
        <f>IF(OR(J189="",J189=0),"",(L189-J189)/J189)</f>
        <v/>
      </c>
      <c r="N189" s="4">
        <f>IF(COUNT(D189:I189)=0,"",INDEX($D$1:$I$1,MATCH(MIN(D189:I189),D189:I189,0)))</f>
        <v/>
      </c>
      <c r="O189" s="10" t="n">
        <v>737.36</v>
      </c>
      <c r="P189" s="12" t="n">
        <v>1</v>
      </c>
    </row>
    <row r="190">
      <c r="A190" s="4" t="inlineStr">
        <is>
          <t>MAT-08-047</t>
        </is>
      </c>
      <c r="B190" s="5" t="inlineStr">
        <is>
          <t>Cerámica de piso, 120 x 15 cm</t>
        </is>
      </c>
      <c r="C190" s="4" t="inlineStr">
        <is>
          <t>m²</t>
        </is>
      </c>
      <c r="D190" s="10" t="n">
        <v>2578.7</v>
      </c>
      <c r="E190" s="10" t="n"/>
      <c r="F190" s="10" t="n"/>
      <c r="G190" s="10" t="n"/>
      <c r="H190" s="10" t="n"/>
      <c r="I190" s="10" t="n"/>
      <c r="J190" s="10">
        <f>IF(COUNT(D190:I190)=0,"",MIN(D190:I190))</f>
        <v/>
      </c>
      <c r="K190" s="10">
        <f>IF(COUNT(D190:I190)=0,"",MEDIAN(D190:I190))</f>
        <v/>
      </c>
      <c r="L190" s="10">
        <f>IF(COUNT(D190:I190)=0,"",MAX(D190:I190))</f>
        <v/>
      </c>
      <c r="M190" s="11">
        <f>IF(OR(J190="",J190=0),"",(L190-J190)/J190)</f>
        <v/>
      </c>
      <c r="N190" s="4">
        <f>IF(COUNT(D190:I190)=0,"",INDEX($D$1:$I$1,MATCH(MIN(D190:I190),D190:I190,0)))</f>
        <v/>
      </c>
      <c r="O190" s="10" t="n">
        <v>3981.13</v>
      </c>
      <c r="P190" s="12" t="n">
        <v>1</v>
      </c>
    </row>
    <row r="191">
      <c r="A191" s="4" t="inlineStr">
        <is>
          <t>MAT-08-048</t>
        </is>
      </c>
      <c r="B191" s="5" t="inlineStr">
        <is>
          <t>Cerámica de piso, 120 x 20 cm</t>
        </is>
      </c>
      <c r="C191" s="4" t="inlineStr">
        <is>
          <t>m²</t>
        </is>
      </c>
      <c r="D191" s="10" t="n">
        <v>1732.1</v>
      </c>
      <c r="E191" s="10" t="n"/>
      <c r="F191" s="10" t="n"/>
      <c r="G191" s="10" t="n"/>
      <c r="H191" s="10" t="n"/>
      <c r="I191" s="10" t="n"/>
      <c r="J191" s="10">
        <f>IF(COUNT(D191:I191)=0,"",MIN(D191:I191))</f>
        <v/>
      </c>
      <c r="K191" s="10">
        <f>IF(COUNT(D191:I191)=0,"",MEDIAN(D191:I191))</f>
        <v/>
      </c>
      <c r="L191" s="10">
        <f>IF(COUNT(D191:I191)=0,"",MAX(D191:I191))</f>
        <v/>
      </c>
      <c r="M191" s="11">
        <f>IF(OR(J191="",J191=0),"",(L191-J191)/J191)</f>
        <v/>
      </c>
      <c r="N191" s="4">
        <f>IF(COUNT(D191:I191)=0,"",INDEX($D$1:$I$1,MATCH(MIN(D191:I191),D191:I191,0)))</f>
        <v/>
      </c>
      <c r="O191" s="10" t="n">
        <v>2136.75</v>
      </c>
      <c r="P191" s="12" t="n">
        <v>1</v>
      </c>
    </row>
    <row r="192">
      <c r="A192" s="4" t="inlineStr">
        <is>
          <t>MAT-08-049</t>
        </is>
      </c>
      <c r="B192" s="5" t="inlineStr">
        <is>
          <t>Cerámica de piso, 120 x 23 cm</t>
        </is>
      </c>
      <c r="C192" s="4" t="inlineStr">
        <is>
          <t>m²</t>
        </is>
      </c>
      <c r="D192" s="10" t="n">
        <v>1253.57</v>
      </c>
      <c r="E192" s="10" t="n"/>
      <c r="F192" s="10" t="n"/>
      <c r="G192" s="10" t="n"/>
      <c r="H192" s="10" t="n"/>
      <c r="I192" s="10" t="n"/>
      <c r="J192" s="10">
        <f>IF(COUNT(D192:I192)=0,"",MIN(D192:I192))</f>
        <v/>
      </c>
      <c r="K192" s="10">
        <f>IF(COUNT(D192:I192)=0,"",MEDIAN(D192:I192))</f>
        <v/>
      </c>
      <c r="L192" s="10">
        <f>IF(COUNT(D192:I192)=0,"",MAX(D192:I192))</f>
        <v/>
      </c>
      <c r="M192" s="11">
        <f>IF(OR(J192="",J192=0),"",(L192-J192)/J192)</f>
        <v/>
      </c>
      <c r="N192" s="4">
        <f>IF(COUNT(D192:I192)=0,"",INDEX($D$1:$I$1,MATCH(MIN(D192:I192),D192:I192,0)))</f>
        <v/>
      </c>
      <c r="O192" s="10" t="n">
        <v>1293.72</v>
      </c>
      <c r="P192" s="12" t="n">
        <v>1</v>
      </c>
    </row>
    <row r="193">
      <c r="A193" s="4" t="inlineStr">
        <is>
          <t>MAT-08-050</t>
        </is>
      </c>
      <c r="B193" s="5" t="inlineStr">
        <is>
          <t>Cerámica de piso, 120 x 40 cm</t>
        </is>
      </c>
      <c r="C193" s="4" t="inlineStr">
        <is>
          <t>m²</t>
        </is>
      </c>
      <c r="D193" s="10" t="n">
        <v>1624.23</v>
      </c>
      <c r="E193" s="10" t="n"/>
      <c r="F193" s="10" t="n"/>
      <c r="G193" s="10" t="n"/>
      <c r="H193" s="10" t="n"/>
      <c r="I193" s="10" t="n"/>
      <c r="J193" s="10">
        <f>IF(COUNT(D193:I193)=0,"",MIN(D193:I193))</f>
        <v/>
      </c>
      <c r="K193" s="10">
        <f>IF(COUNT(D193:I193)=0,"",MEDIAN(D193:I193))</f>
        <v/>
      </c>
      <c r="L193" s="10">
        <f>IF(COUNT(D193:I193)=0,"",MAX(D193:I193))</f>
        <v/>
      </c>
      <c r="M193" s="11">
        <f>IF(OR(J193="",J193=0),"",(L193-J193)/J193)</f>
        <v/>
      </c>
      <c r="N193" s="4">
        <f>IF(COUNT(D193:I193)=0,"",INDEX($D$1:$I$1,MATCH(MIN(D193:I193),D193:I193,0)))</f>
        <v/>
      </c>
      <c r="O193" s="10" t="n">
        <v>2054.75</v>
      </c>
      <c r="P193" s="12" t="n">
        <v>1</v>
      </c>
    </row>
    <row r="194">
      <c r="A194" s="4" t="inlineStr">
        <is>
          <t>MAT-08-051</t>
        </is>
      </c>
      <c r="B194" s="5" t="inlineStr">
        <is>
          <t>Cerámica de piso, 120 x 60 cm</t>
        </is>
      </c>
      <c r="C194" s="4" t="inlineStr">
        <is>
          <t>m²</t>
        </is>
      </c>
      <c r="D194" s="10" t="n">
        <v>819.97</v>
      </c>
      <c r="E194" s="10" t="n"/>
      <c r="F194" s="10" t="n"/>
      <c r="G194" s="10" t="n"/>
      <c r="H194" s="10" t="n"/>
      <c r="I194" s="10" t="n"/>
      <c r="J194" s="10">
        <f>IF(COUNT(D194:I194)=0,"",MIN(D194:I194))</f>
        <v/>
      </c>
      <c r="K194" s="10">
        <f>IF(COUNT(D194:I194)=0,"",MEDIAN(D194:I194))</f>
        <v/>
      </c>
      <c r="L194" s="10">
        <f>IF(COUNT(D194:I194)=0,"",MAX(D194:I194))</f>
        <v/>
      </c>
      <c r="M194" s="11">
        <f>IF(OR(J194="",J194=0),"",(L194-J194)/J194)</f>
        <v/>
      </c>
      <c r="N194" s="4">
        <f>IF(COUNT(D194:I194)=0,"",INDEX($D$1:$I$1,MATCH(MIN(D194:I194),D194:I194,0)))</f>
        <v/>
      </c>
      <c r="O194" s="10" t="n">
        <v>1829.08</v>
      </c>
      <c r="P194" s="12" t="n">
        <v>1</v>
      </c>
    </row>
    <row r="195">
      <c r="A195" s="4" t="inlineStr">
        <is>
          <t>MAT-08-052</t>
        </is>
      </c>
      <c r="B195" s="5" t="inlineStr">
        <is>
          <t>Cerámica de piso, 15 x 15 cm</t>
        </is>
      </c>
      <c r="C195" s="4" t="inlineStr">
        <is>
          <t>m²</t>
        </is>
      </c>
      <c r="D195" s="10" t="n">
        <v>741.84</v>
      </c>
      <c r="E195" s="10" t="n"/>
      <c r="F195" s="10" t="n"/>
      <c r="G195" s="10" t="n"/>
      <c r="H195" s="10" t="n"/>
      <c r="I195" s="10" t="n"/>
      <c r="J195" s="10">
        <f>IF(COUNT(D195:I195)=0,"",MIN(D195:I195))</f>
        <v/>
      </c>
      <c r="K195" s="10">
        <f>IF(COUNT(D195:I195)=0,"",MEDIAN(D195:I195))</f>
        <v/>
      </c>
      <c r="L195" s="10">
        <f>IF(COUNT(D195:I195)=0,"",MAX(D195:I195))</f>
        <v/>
      </c>
      <c r="M195" s="11">
        <f>IF(OR(J195="",J195=0),"",(L195-J195)/J195)</f>
        <v/>
      </c>
      <c r="N195" s="4">
        <f>IF(COUNT(D195:I195)=0,"",INDEX($D$1:$I$1,MATCH(MIN(D195:I195),D195:I195,0)))</f>
        <v/>
      </c>
      <c r="O195" s="10" t="n">
        <v>741.84</v>
      </c>
      <c r="P195" s="12" t="n">
        <v>1</v>
      </c>
    </row>
    <row r="196">
      <c r="A196" s="4" t="inlineStr">
        <is>
          <t>MAT-08-053</t>
        </is>
      </c>
      <c r="B196" s="5" t="inlineStr">
        <is>
          <t>Cerámica de piso, 20 x 20 cm</t>
        </is>
      </c>
      <c r="C196" s="4" t="inlineStr">
        <is>
          <t>m²</t>
        </is>
      </c>
      <c r="D196" s="10" t="n">
        <v>324.25</v>
      </c>
      <c r="E196" s="10" t="n"/>
      <c r="F196" s="10" t="n"/>
      <c r="G196" s="10" t="n"/>
      <c r="H196" s="10" t="n"/>
      <c r="I196" s="10" t="n"/>
      <c r="J196" s="10">
        <f>IF(COUNT(D196:I196)=0,"",MIN(D196:I196))</f>
        <v/>
      </c>
      <c r="K196" s="10">
        <f>IF(COUNT(D196:I196)=0,"",MEDIAN(D196:I196))</f>
        <v/>
      </c>
      <c r="L196" s="10">
        <f>IF(COUNT(D196:I196)=0,"",MAX(D196:I196))</f>
        <v/>
      </c>
      <c r="M196" s="11">
        <f>IF(OR(J196="",J196=0),"",(L196-J196)/J196)</f>
        <v/>
      </c>
      <c r="N196" s="4">
        <f>IF(COUNT(D196:I196)=0,"",INDEX($D$1:$I$1,MATCH(MIN(D196:I196),D196:I196,0)))</f>
        <v/>
      </c>
      <c r="O196" s="10" t="n">
        <v>324.25</v>
      </c>
      <c r="P196" s="12" t="n">
        <v>1</v>
      </c>
    </row>
    <row r="197">
      <c r="A197" s="4" t="inlineStr">
        <is>
          <t>MAT-08-054</t>
        </is>
      </c>
      <c r="B197" s="5" t="inlineStr">
        <is>
          <t>Cerámica de piso, 22.3 x 22.3 cm</t>
        </is>
      </c>
      <c r="C197" s="4" t="inlineStr">
        <is>
          <t>m²</t>
        </is>
      </c>
      <c r="D197" s="10" t="n">
        <v>2595</v>
      </c>
      <c r="E197" s="10" t="n"/>
      <c r="F197" s="10" t="n"/>
      <c r="G197" s="10" t="n"/>
      <c r="H197" s="10" t="n"/>
      <c r="I197" s="10" t="n"/>
      <c r="J197" s="10">
        <f>IF(COUNT(D197:I197)=0,"",MIN(D197:I197))</f>
        <v/>
      </c>
      <c r="K197" s="10">
        <f>IF(COUNT(D197:I197)=0,"",MEDIAN(D197:I197))</f>
        <v/>
      </c>
      <c r="L197" s="10">
        <f>IF(COUNT(D197:I197)=0,"",MAX(D197:I197))</f>
        <v/>
      </c>
      <c r="M197" s="11">
        <f>IF(OR(J197="",J197=0),"",(L197-J197)/J197)</f>
        <v/>
      </c>
      <c r="N197" s="4">
        <f>IF(COUNT(D197:I197)=0,"",INDEX($D$1:$I$1,MATCH(MIN(D197:I197),D197:I197,0)))</f>
        <v/>
      </c>
      <c r="O197" s="10" t="n">
        <v>2595</v>
      </c>
      <c r="P197" s="12" t="n">
        <v>1</v>
      </c>
    </row>
    <row r="198">
      <c r="A198" s="4" t="inlineStr">
        <is>
          <t>MAT-08-055</t>
        </is>
      </c>
      <c r="B198" s="5" t="inlineStr">
        <is>
          <t>Cerámica de piso, 45 x 45 cm</t>
        </is>
      </c>
      <c r="C198" s="4" t="inlineStr">
        <is>
          <t>m²</t>
        </is>
      </c>
      <c r="D198" s="10" t="n">
        <v>371.25</v>
      </c>
      <c r="E198" s="10" t="n"/>
      <c r="F198" s="10" t="n"/>
      <c r="G198" s="10" t="n"/>
      <c r="H198" s="10" t="n"/>
      <c r="I198" s="10" t="n"/>
      <c r="J198" s="10">
        <f>IF(COUNT(D198:I198)=0,"",MIN(D198:I198))</f>
        <v/>
      </c>
      <c r="K198" s="10">
        <f>IF(COUNT(D198:I198)=0,"",MEDIAN(D198:I198))</f>
        <v/>
      </c>
      <c r="L198" s="10">
        <f>IF(COUNT(D198:I198)=0,"",MAX(D198:I198))</f>
        <v/>
      </c>
      <c r="M198" s="11">
        <f>IF(OR(J198="",J198=0),"",(L198-J198)/J198)</f>
        <v/>
      </c>
      <c r="N198" s="4">
        <f>IF(COUNT(D198:I198)=0,"",INDEX($D$1:$I$1,MATCH(MIN(D198:I198),D198:I198,0)))</f>
        <v/>
      </c>
      <c r="O198" s="10" t="n">
        <v>719.91</v>
      </c>
      <c r="P198" s="12" t="n">
        <v>1</v>
      </c>
    </row>
    <row r="199">
      <c r="A199" s="4" t="inlineStr">
        <is>
          <t>MAT-08-056</t>
        </is>
      </c>
      <c r="B199" s="5" t="inlineStr">
        <is>
          <t>Cerámica de piso, 50 x 17 cm</t>
        </is>
      </c>
      <c r="C199" s="4" t="inlineStr">
        <is>
          <t>m²</t>
        </is>
      </c>
      <c r="D199" s="10" t="n">
        <v>1169.89</v>
      </c>
      <c r="E199" s="10" t="n"/>
      <c r="F199" s="10" t="n"/>
      <c r="G199" s="10" t="n"/>
      <c r="H199" s="10" t="n"/>
      <c r="I199" s="10" t="n"/>
      <c r="J199" s="10">
        <f>IF(COUNT(D199:I199)=0,"",MIN(D199:I199))</f>
        <v/>
      </c>
      <c r="K199" s="10">
        <f>IF(COUNT(D199:I199)=0,"",MEDIAN(D199:I199))</f>
        <v/>
      </c>
      <c r="L199" s="10">
        <f>IF(COUNT(D199:I199)=0,"",MAX(D199:I199))</f>
        <v/>
      </c>
      <c r="M199" s="11">
        <f>IF(OR(J199="",J199=0),"",(L199-J199)/J199)</f>
        <v/>
      </c>
      <c r="N199" s="4">
        <f>IF(COUNT(D199:I199)=0,"",INDEX($D$1:$I$1,MATCH(MIN(D199:I199),D199:I199,0)))</f>
        <v/>
      </c>
      <c r="O199" s="10" t="n">
        <v>1223.85</v>
      </c>
      <c r="P199" s="12" t="n">
        <v>1</v>
      </c>
    </row>
    <row r="200">
      <c r="A200" s="4" t="inlineStr">
        <is>
          <t>MAT-08-057</t>
        </is>
      </c>
      <c r="B200" s="5" t="inlineStr">
        <is>
          <t>Cerámica de piso, 50 x 50 cm</t>
        </is>
      </c>
      <c r="C200" s="4" t="inlineStr">
        <is>
          <t>m²</t>
        </is>
      </c>
      <c r="D200" s="10" t="n">
        <v>344.43</v>
      </c>
      <c r="E200" s="10" t="n"/>
      <c r="F200" s="10" t="n"/>
      <c r="G200" s="10" t="n"/>
      <c r="H200" s="10" t="n"/>
      <c r="I200" s="10" t="n"/>
      <c r="J200" s="10">
        <f>IF(COUNT(D200:I200)=0,"",MIN(D200:I200))</f>
        <v/>
      </c>
      <c r="K200" s="10">
        <f>IF(COUNT(D200:I200)=0,"",MEDIAN(D200:I200))</f>
        <v/>
      </c>
      <c r="L200" s="10">
        <f>IF(COUNT(D200:I200)=0,"",MAX(D200:I200))</f>
        <v/>
      </c>
      <c r="M200" s="11">
        <f>IF(OR(J200="",J200=0),"",(L200-J200)/J200)</f>
        <v/>
      </c>
      <c r="N200" s="4">
        <f>IF(COUNT(D200:I200)=0,"",INDEX($D$1:$I$1,MATCH(MIN(D200:I200),D200:I200,0)))</f>
        <v/>
      </c>
      <c r="O200" s="10" t="n">
        <v>395.61</v>
      </c>
      <c r="P200" s="12" t="n">
        <v>1</v>
      </c>
    </row>
    <row r="201">
      <c r="A201" s="4" t="inlineStr">
        <is>
          <t>MAT-08-058</t>
        </is>
      </c>
      <c r="B201" s="5" t="inlineStr">
        <is>
          <t>Cerámica de piso, 55 x 33 cm</t>
        </is>
      </c>
      <c r="C201" s="4" t="inlineStr">
        <is>
          <t>m²</t>
        </is>
      </c>
      <c r="D201" s="10" t="n">
        <v>596.66</v>
      </c>
      <c r="E201" s="10" t="n"/>
      <c r="F201" s="10" t="n"/>
      <c r="G201" s="10" t="n"/>
      <c r="H201" s="10" t="n"/>
      <c r="I201" s="10" t="n"/>
      <c r="J201" s="10">
        <f>IF(COUNT(D201:I201)=0,"",MIN(D201:I201))</f>
        <v/>
      </c>
      <c r="K201" s="10">
        <f>IF(COUNT(D201:I201)=0,"",MEDIAN(D201:I201))</f>
        <v/>
      </c>
      <c r="L201" s="10">
        <f>IF(COUNT(D201:I201)=0,"",MAX(D201:I201))</f>
        <v/>
      </c>
      <c r="M201" s="11">
        <f>IF(OR(J201="",J201=0),"",(L201-J201)/J201)</f>
        <v/>
      </c>
      <c r="N201" s="4">
        <f>IF(COUNT(D201:I201)=0,"",INDEX($D$1:$I$1,MATCH(MIN(D201:I201),D201:I201,0)))</f>
        <v/>
      </c>
      <c r="O201" s="10" t="n">
        <v>849.8</v>
      </c>
      <c r="P201" s="12" t="n">
        <v>1</v>
      </c>
    </row>
    <row r="202">
      <c r="A202" s="4" t="inlineStr">
        <is>
          <t>MAT-08-059</t>
        </is>
      </c>
      <c r="B202" s="5" t="inlineStr">
        <is>
          <t>Cerámica de piso, 58 x 33 cm</t>
        </is>
      </c>
      <c r="C202" s="4" t="inlineStr">
        <is>
          <t>m²</t>
        </is>
      </c>
      <c r="D202" s="10" t="n">
        <v>380.26</v>
      </c>
      <c r="E202" s="10" t="n"/>
      <c r="F202" s="10" t="n"/>
      <c r="G202" s="10" t="n"/>
      <c r="H202" s="10" t="n"/>
      <c r="I202" s="10" t="n"/>
      <c r="J202" s="10">
        <f>IF(COUNT(D202:I202)=0,"",MIN(D202:I202))</f>
        <v/>
      </c>
      <c r="K202" s="10">
        <f>IF(COUNT(D202:I202)=0,"",MEDIAN(D202:I202))</f>
        <v/>
      </c>
      <c r="L202" s="10">
        <f>IF(COUNT(D202:I202)=0,"",MAX(D202:I202))</f>
        <v/>
      </c>
      <c r="M202" s="11">
        <f>IF(OR(J202="",J202=0),"",(L202-J202)/J202)</f>
        <v/>
      </c>
      <c r="N202" s="4">
        <f>IF(COUNT(D202:I202)=0,"",INDEX($D$1:$I$1,MATCH(MIN(D202:I202),D202:I202,0)))</f>
        <v/>
      </c>
      <c r="O202" s="10" t="n">
        <v>509.7</v>
      </c>
      <c r="P202" s="12" t="n">
        <v>1</v>
      </c>
    </row>
    <row r="203">
      <c r="A203" s="4" t="inlineStr">
        <is>
          <t>MAT-08-060</t>
        </is>
      </c>
      <c r="B203" s="5" t="inlineStr">
        <is>
          <t>Cerámica de piso, 58 x 58 cm</t>
        </is>
      </c>
      <c r="C203" s="4" t="inlineStr">
        <is>
          <t>m²</t>
        </is>
      </c>
      <c r="D203" s="10" t="n">
        <v>342.39</v>
      </c>
      <c r="E203" s="10" t="n"/>
      <c r="F203" s="10" t="n"/>
      <c r="G203" s="10" t="n"/>
      <c r="H203" s="10" t="n"/>
      <c r="I203" s="10" t="n"/>
      <c r="J203" s="10">
        <f>IF(COUNT(D203:I203)=0,"",MIN(D203:I203))</f>
        <v/>
      </c>
      <c r="K203" s="10">
        <f>IF(COUNT(D203:I203)=0,"",MEDIAN(D203:I203))</f>
        <v/>
      </c>
      <c r="L203" s="10">
        <f>IF(COUNT(D203:I203)=0,"",MAX(D203:I203))</f>
        <v/>
      </c>
      <c r="M203" s="11">
        <f>IF(OR(J203="",J203=0),"",(L203-J203)/J203)</f>
        <v/>
      </c>
      <c r="N203" s="4">
        <f>IF(COUNT(D203:I203)=0,"",INDEX($D$1:$I$1,MATCH(MIN(D203:I203),D203:I203,0)))</f>
        <v/>
      </c>
      <c r="O203" s="10" t="n">
        <v>352.41</v>
      </c>
      <c r="P203" s="12" t="n">
        <v>1</v>
      </c>
    </row>
    <row r="204">
      <c r="A204" s="4" t="inlineStr">
        <is>
          <t>MAT-08-061</t>
        </is>
      </c>
      <c r="B204" s="5" t="inlineStr">
        <is>
          <t>Cerámica de piso, 60 x 20 cm</t>
        </is>
      </c>
      <c r="C204" s="4" t="inlineStr">
        <is>
          <t>m²</t>
        </is>
      </c>
      <c r="D204" s="10" t="n">
        <v>445.65</v>
      </c>
      <c r="E204" s="10" t="n"/>
      <c r="F204" s="10" t="n"/>
      <c r="G204" s="10" t="n"/>
      <c r="H204" s="10" t="n"/>
      <c r="I204" s="10" t="n"/>
      <c r="J204" s="10">
        <f>IF(COUNT(D204:I204)=0,"",MIN(D204:I204))</f>
        <v/>
      </c>
      <c r="K204" s="10">
        <f>IF(COUNT(D204:I204)=0,"",MEDIAN(D204:I204))</f>
        <v/>
      </c>
      <c r="L204" s="10">
        <f>IF(COUNT(D204:I204)=0,"",MAX(D204:I204))</f>
        <v/>
      </c>
      <c r="M204" s="11">
        <f>IF(OR(J204="",J204=0),"",(L204-J204)/J204)</f>
        <v/>
      </c>
      <c r="N204" s="4">
        <f>IF(COUNT(D204:I204)=0,"",INDEX($D$1:$I$1,MATCH(MIN(D204:I204),D204:I204,0)))</f>
        <v/>
      </c>
      <c r="O204" s="10" t="n">
        <v>880.0599999999999</v>
      </c>
      <c r="P204" s="12" t="n">
        <v>1</v>
      </c>
    </row>
    <row r="205">
      <c r="A205" s="4" t="inlineStr">
        <is>
          <t>MAT-08-062</t>
        </is>
      </c>
      <c r="B205" s="5" t="inlineStr">
        <is>
          <t>Cerámica de piso, 60 x 30 cm</t>
        </is>
      </c>
      <c r="C205" s="4" t="inlineStr">
        <is>
          <t>m²</t>
        </is>
      </c>
      <c r="D205" s="10" t="n">
        <v>846.53</v>
      </c>
      <c r="E205" s="10" t="n"/>
      <c r="F205" s="10" t="n"/>
      <c r="G205" s="10" t="n"/>
      <c r="H205" s="10" t="n"/>
      <c r="I205" s="10" t="n"/>
      <c r="J205" s="10">
        <f>IF(COUNT(D205:I205)=0,"",MIN(D205:I205))</f>
        <v/>
      </c>
      <c r="K205" s="10">
        <f>IF(COUNT(D205:I205)=0,"",MEDIAN(D205:I205))</f>
        <v/>
      </c>
      <c r="L205" s="10">
        <f>IF(COUNT(D205:I205)=0,"",MAX(D205:I205))</f>
        <v/>
      </c>
      <c r="M205" s="11">
        <f>IF(OR(J205="",J205=0),"",(L205-J205)/J205)</f>
        <v/>
      </c>
      <c r="N205" s="4">
        <f>IF(COUNT(D205:I205)=0,"",INDEX($D$1:$I$1,MATCH(MIN(D205:I205),D205:I205,0)))</f>
        <v/>
      </c>
      <c r="O205" s="10" t="n">
        <v>1343.36</v>
      </c>
      <c r="P205" s="12" t="n">
        <v>1</v>
      </c>
    </row>
    <row r="206">
      <c r="A206" s="4" t="inlineStr">
        <is>
          <t>MAT-08-063</t>
        </is>
      </c>
      <c r="B206" s="5" t="inlineStr">
        <is>
          <t>Cerámica de piso, 60 x 33 cm</t>
        </is>
      </c>
      <c r="C206" s="4" t="inlineStr">
        <is>
          <t>m²</t>
        </is>
      </c>
      <c r="D206" s="10" t="n">
        <v>902.6</v>
      </c>
      <c r="E206" s="10" t="n"/>
      <c r="F206" s="10" t="n"/>
      <c r="G206" s="10" t="n"/>
      <c r="H206" s="10" t="n"/>
      <c r="I206" s="10" t="n"/>
      <c r="J206" s="10">
        <f>IF(COUNT(D206:I206)=0,"",MIN(D206:I206))</f>
        <v/>
      </c>
      <c r="K206" s="10">
        <f>IF(COUNT(D206:I206)=0,"",MEDIAN(D206:I206))</f>
        <v/>
      </c>
      <c r="L206" s="10">
        <f>IF(COUNT(D206:I206)=0,"",MAX(D206:I206))</f>
        <v/>
      </c>
      <c r="M206" s="11">
        <f>IF(OR(J206="",J206=0),"",(L206-J206)/J206)</f>
        <v/>
      </c>
      <c r="N206" s="4">
        <f>IF(COUNT(D206:I206)=0,"",INDEX($D$1:$I$1,MATCH(MIN(D206:I206),D206:I206,0)))</f>
        <v/>
      </c>
      <c r="O206" s="10" t="n">
        <v>902.6</v>
      </c>
      <c r="P206" s="12" t="n">
        <v>1</v>
      </c>
    </row>
    <row r="207">
      <c r="A207" s="4" t="inlineStr">
        <is>
          <t>MAT-08-064</t>
        </is>
      </c>
      <c r="B207" s="5" t="inlineStr">
        <is>
          <t>Cerámica de piso, 60 x 60 cm</t>
        </is>
      </c>
      <c r="C207" s="4" t="inlineStr">
        <is>
          <t>m²</t>
        </is>
      </c>
      <c r="D207" s="10" t="n">
        <v>744.77</v>
      </c>
      <c r="E207" s="10" t="n"/>
      <c r="F207" s="10" t="n"/>
      <c r="G207" s="10" t="n"/>
      <c r="H207" s="10" t="n"/>
      <c r="I207" s="10" t="n"/>
      <c r="J207" s="10">
        <f>IF(COUNT(D207:I207)=0,"",MIN(D207:I207))</f>
        <v/>
      </c>
      <c r="K207" s="10">
        <f>IF(COUNT(D207:I207)=0,"",MEDIAN(D207:I207))</f>
        <v/>
      </c>
      <c r="L207" s="10">
        <f>IF(COUNT(D207:I207)=0,"",MAX(D207:I207))</f>
        <v/>
      </c>
      <c r="M207" s="11">
        <f>IF(OR(J207="",J207=0),"",(L207-J207)/J207)</f>
        <v/>
      </c>
      <c r="N207" s="4">
        <f>IF(COUNT(D207:I207)=0,"",INDEX($D$1:$I$1,MATCH(MIN(D207:I207),D207:I207,0)))</f>
        <v/>
      </c>
      <c r="O207" s="10" t="n">
        <v>1248.55</v>
      </c>
      <c r="P207" s="12" t="n">
        <v>1</v>
      </c>
    </row>
    <row r="208">
      <c r="A208" s="4" t="inlineStr">
        <is>
          <t>MAT-08-065</t>
        </is>
      </c>
      <c r="B208" s="5" t="inlineStr">
        <is>
          <t>Cerámica de piso, 60 x 7.1 cm</t>
        </is>
      </c>
      <c r="C208" s="4" t="inlineStr">
        <is>
          <t>m²</t>
        </is>
      </c>
      <c r="D208" s="10" t="n">
        <v>2092.5</v>
      </c>
      <c r="E208" s="10" t="n"/>
      <c r="F208" s="10" t="n"/>
      <c r="G208" s="10" t="n"/>
      <c r="H208" s="10" t="n"/>
      <c r="I208" s="10" t="n"/>
      <c r="J208" s="10">
        <f>IF(COUNT(D208:I208)=0,"",MIN(D208:I208))</f>
        <v/>
      </c>
      <c r="K208" s="10">
        <f>IF(COUNT(D208:I208)=0,"",MEDIAN(D208:I208))</f>
        <v/>
      </c>
      <c r="L208" s="10">
        <f>IF(COUNT(D208:I208)=0,"",MAX(D208:I208))</f>
        <v/>
      </c>
      <c r="M208" s="11">
        <f>IF(OR(J208="",J208=0),"",(L208-J208)/J208)</f>
        <v/>
      </c>
      <c r="N208" s="4">
        <f>IF(COUNT(D208:I208)=0,"",INDEX($D$1:$I$1,MATCH(MIN(D208:I208),D208:I208,0)))</f>
        <v/>
      </c>
      <c r="O208" s="10" t="n">
        <v>2092.5</v>
      </c>
      <c r="P208" s="12" t="n">
        <v>1</v>
      </c>
    </row>
    <row r="209">
      <c r="A209" s="4" t="inlineStr">
        <is>
          <t>MAT-08-066</t>
        </is>
      </c>
      <c r="B209" s="5" t="inlineStr">
        <is>
          <t>Cerámica de piso, 70 x 25 cm</t>
        </is>
      </c>
      <c r="C209" s="4" t="inlineStr">
        <is>
          <t>m²</t>
        </is>
      </c>
      <c r="D209" s="10" t="n">
        <v>509.73</v>
      </c>
      <c r="E209" s="10" t="n"/>
      <c r="F209" s="10" t="n"/>
      <c r="G209" s="10" t="n"/>
      <c r="H209" s="10" t="n"/>
      <c r="I209" s="10" t="n"/>
      <c r="J209" s="10">
        <f>IF(COUNT(D209:I209)=0,"",MIN(D209:I209))</f>
        <v/>
      </c>
      <c r="K209" s="10">
        <f>IF(COUNT(D209:I209)=0,"",MEDIAN(D209:I209))</f>
        <v/>
      </c>
      <c r="L209" s="10">
        <f>IF(COUNT(D209:I209)=0,"",MAX(D209:I209))</f>
        <v/>
      </c>
      <c r="M209" s="11">
        <f>IF(OR(J209="",J209=0),"",(L209-J209)/J209)</f>
        <v/>
      </c>
      <c r="N209" s="4">
        <f>IF(COUNT(D209:I209)=0,"",INDEX($D$1:$I$1,MATCH(MIN(D209:I209),D209:I209,0)))</f>
        <v/>
      </c>
      <c r="O209" s="10" t="n">
        <v>509.73</v>
      </c>
      <c r="P209" s="12" t="n">
        <v>1</v>
      </c>
    </row>
    <row r="210">
      <c r="A210" s="4" t="inlineStr">
        <is>
          <t>MAT-08-067</t>
        </is>
      </c>
      <c r="B210" s="5" t="inlineStr">
        <is>
          <t>Cerámica de piso, 75 x 25 cm</t>
        </is>
      </c>
      <c r="C210" s="4" t="inlineStr">
        <is>
          <t>m²</t>
        </is>
      </c>
      <c r="D210" s="10" t="n">
        <v>1055.55</v>
      </c>
      <c r="E210" s="10" t="n"/>
      <c r="F210" s="10" t="n"/>
      <c r="G210" s="10" t="n"/>
      <c r="H210" s="10" t="n"/>
      <c r="I210" s="10" t="n"/>
      <c r="J210" s="10">
        <f>IF(COUNT(D210:I210)=0,"",MIN(D210:I210))</f>
        <v/>
      </c>
      <c r="K210" s="10">
        <f>IF(COUNT(D210:I210)=0,"",MEDIAN(D210:I210))</f>
        <v/>
      </c>
      <c r="L210" s="10">
        <f>IF(COUNT(D210:I210)=0,"",MAX(D210:I210))</f>
        <v/>
      </c>
      <c r="M210" s="11">
        <f>IF(OR(J210="",J210=0),"",(L210-J210)/J210)</f>
        <v/>
      </c>
      <c r="N210" s="4">
        <f>IF(COUNT(D210:I210)=0,"",INDEX($D$1:$I$1,MATCH(MIN(D210:I210),D210:I210,0)))</f>
        <v/>
      </c>
      <c r="O210" s="10" t="n">
        <v>1318.41</v>
      </c>
      <c r="P210" s="12" t="n">
        <v>1</v>
      </c>
    </row>
    <row r="211">
      <c r="A211" s="4" t="inlineStr">
        <is>
          <t>MAT-08-068</t>
        </is>
      </c>
      <c r="B211" s="5" t="inlineStr">
        <is>
          <t>Cerámica de piso, 80 x 80 cm</t>
        </is>
      </c>
      <c r="C211" s="4" t="inlineStr">
        <is>
          <t>m²</t>
        </is>
      </c>
      <c r="D211" s="10" t="n">
        <v>951.1</v>
      </c>
      <c r="E211" s="10" t="n"/>
      <c r="F211" s="10" t="n"/>
      <c r="G211" s="10" t="n"/>
      <c r="H211" s="10" t="n"/>
      <c r="I211" s="10" t="n"/>
      <c r="J211" s="10">
        <f>IF(COUNT(D211:I211)=0,"",MIN(D211:I211))</f>
        <v/>
      </c>
      <c r="K211" s="10">
        <f>IF(COUNT(D211:I211)=0,"",MEDIAN(D211:I211))</f>
        <v/>
      </c>
      <c r="L211" s="10">
        <f>IF(COUNT(D211:I211)=0,"",MAX(D211:I211))</f>
        <v/>
      </c>
      <c r="M211" s="11">
        <f>IF(OR(J211="",J211=0),"",(L211-J211)/J211)</f>
        <v/>
      </c>
      <c r="N211" s="4">
        <f>IF(COUNT(D211:I211)=0,"",INDEX($D$1:$I$1,MATCH(MIN(D211:I211),D211:I211,0)))</f>
        <v/>
      </c>
      <c r="O211" s="10" t="n">
        <v>1286.53</v>
      </c>
      <c r="P211" s="12" t="n">
        <v>1</v>
      </c>
    </row>
    <row r="212">
      <c r="A212" s="4" t="inlineStr">
        <is>
          <t>MAT-08-069</t>
        </is>
      </c>
      <c r="B212" s="5" t="inlineStr">
        <is>
          <t>Cerámica de piso, 90 x 15 cm</t>
        </is>
      </c>
      <c r="C212" s="4" t="inlineStr">
        <is>
          <t>m²</t>
        </is>
      </c>
      <c r="D212" s="10" t="n">
        <v>1042.92</v>
      </c>
      <c r="E212" s="10" t="n"/>
      <c r="F212" s="10" t="n"/>
      <c r="G212" s="10" t="n"/>
      <c r="H212" s="10" t="n"/>
      <c r="I212" s="10" t="n"/>
      <c r="J212" s="10">
        <f>IF(COUNT(D212:I212)=0,"",MIN(D212:I212))</f>
        <v/>
      </c>
      <c r="K212" s="10">
        <f>IF(COUNT(D212:I212)=0,"",MEDIAN(D212:I212))</f>
        <v/>
      </c>
      <c r="L212" s="10">
        <f>IF(COUNT(D212:I212)=0,"",MAX(D212:I212))</f>
        <v/>
      </c>
      <c r="M212" s="11">
        <f>IF(OR(J212="",J212=0),"",(L212-J212)/J212)</f>
        <v/>
      </c>
      <c r="N212" s="4">
        <f>IF(COUNT(D212:I212)=0,"",INDEX($D$1:$I$1,MATCH(MIN(D212:I212),D212:I212,0)))</f>
        <v/>
      </c>
      <c r="O212" s="10" t="n">
        <v>1042.92</v>
      </c>
      <c r="P212" s="12" t="n">
        <v>1</v>
      </c>
    </row>
    <row r="213">
      <c r="A213" s="4" t="inlineStr">
        <is>
          <t>MAT-08-070</t>
        </is>
      </c>
      <c r="B213" s="5" t="inlineStr">
        <is>
          <t>Cerámica de piso, 90 x 30 cm</t>
        </is>
      </c>
      <c r="C213" s="4" t="inlineStr">
        <is>
          <t>m²</t>
        </is>
      </c>
      <c r="D213" s="10" t="n">
        <v>954.53</v>
      </c>
      <c r="E213" s="10" t="n"/>
      <c r="F213" s="10" t="n"/>
      <c r="G213" s="10" t="n"/>
      <c r="H213" s="10" t="n"/>
      <c r="I213" s="10" t="n"/>
      <c r="J213" s="10">
        <f>IF(COUNT(D213:I213)=0,"",MIN(D213:I213))</f>
        <v/>
      </c>
      <c r="K213" s="10">
        <f>IF(COUNT(D213:I213)=0,"",MEDIAN(D213:I213))</f>
        <v/>
      </c>
      <c r="L213" s="10">
        <f>IF(COUNT(D213:I213)=0,"",MAX(D213:I213))</f>
        <v/>
      </c>
      <c r="M213" s="11">
        <f>IF(OR(J213="",J213=0),"",(L213-J213)/J213)</f>
        <v/>
      </c>
      <c r="N213" s="4">
        <f>IF(COUNT(D213:I213)=0,"",INDEX($D$1:$I$1,MATCH(MIN(D213:I213),D213:I213,0)))</f>
        <v/>
      </c>
      <c r="O213" s="10" t="n">
        <v>1646.97</v>
      </c>
      <c r="P213" s="12" t="n">
        <v>1</v>
      </c>
    </row>
    <row r="214">
      <c r="A214" s="4" t="inlineStr">
        <is>
          <t>MAT-08-071</t>
        </is>
      </c>
      <c r="B214" s="5" t="inlineStr">
        <is>
          <t>Cerámica de piso y pared, 100 x 30 cm</t>
        </is>
      </c>
      <c r="C214" s="4" t="inlineStr">
        <is>
          <t>m²</t>
        </is>
      </c>
      <c r="D214" s="10" t="n">
        <v>1700.29</v>
      </c>
      <c r="E214" s="10" t="n"/>
      <c r="F214" s="10" t="n"/>
      <c r="G214" s="10" t="n"/>
      <c r="H214" s="10" t="n"/>
      <c r="I214" s="10" t="n"/>
      <c r="J214" s="10">
        <f>IF(COUNT(D214:I214)=0,"",MIN(D214:I214))</f>
        <v/>
      </c>
      <c r="K214" s="10">
        <f>IF(COUNT(D214:I214)=0,"",MEDIAN(D214:I214))</f>
        <v/>
      </c>
      <c r="L214" s="10">
        <f>IF(COUNT(D214:I214)=0,"",MAX(D214:I214))</f>
        <v/>
      </c>
      <c r="M214" s="11">
        <f>IF(OR(J214="",J214=0),"",(L214-J214)/J214)</f>
        <v/>
      </c>
      <c r="N214" s="4">
        <f>IF(COUNT(D214:I214)=0,"",INDEX($D$1:$I$1,MATCH(MIN(D214:I214),D214:I214,0)))</f>
        <v/>
      </c>
      <c r="O214" s="10" t="n">
        <v>2014.5</v>
      </c>
      <c r="P214" s="12" t="n">
        <v>1</v>
      </c>
    </row>
    <row r="215">
      <c r="A215" s="4" t="inlineStr">
        <is>
          <t>MAT-08-072</t>
        </is>
      </c>
      <c r="B215" s="5" t="inlineStr">
        <is>
          <t>Cerámica de piso y pared, 113 x 55 cm</t>
        </is>
      </c>
      <c r="C215" s="4" t="inlineStr">
        <is>
          <t>m²</t>
        </is>
      </c>
      <c r="D215" s="10" t="n">
        <v>493.24</v>
      </c>
      <c r="E215" s="10" t="n"/>
      <c r="F215" s="10" t="n"/>
      <c r="G215" s="10" t="n"/>
      <c r="H215" s="10" t="n"/>
      <c r="I215" s="10" t="n"/>
      <c r="J215" s="10">
        <f>IF(COUNT(D215:I215)=0,"",MIN(D215:I215))</f>
        <v/>
      </c>
      <c r="K215" s="10">
        <f>IF(COUNT(D215:I215)=0,"",MEDIAN(D215:I215))</f>
        <v/>
      </c>
      <c r="L215" s="10">
        <f>IF(COUNT(D215:I215)=0,"",MAX(D215:I215))</f>
        <v/>
      </c>
      <c r="M215" s="11">
        <f>IF(OR(J215="",J215=0),"",(L215-J215)/J215)</f>
        <v/>
      </c>
      <c r="N215" s="4">
        <f>IF(COUNT(D215:I215)=0,"",INDEX($D$1:$I$1,MATCH(MIN(D215:I215),D215:I215,0)))</f>
        <v/>
      </c>
      <c r="O215" s="10" t="n">
        <v>872.1900000000001</v>
      </c>
      <c r="P215" s="12" t="n">
        <v>1</v>
      </c>
    </row>
    <row r="216">
      <c r="A216" s="4" t="inlineStr">
        <is>
          <t>MAT-08-073</t>
        </is>
      </c>
      <c r="B216" s="5" t="inlineStr">
        <is>
          <t>Cerámica de piso y pared, 120 x 20 cm</t>
        </is>
      </c>
      <c r="C216" s="4" t="inlineStr">
        <is>
          <t>m²</t>
        </is>
      </c>
      <c r="D216" s="10" t="n">
        <v>1294.63</v>
      </c>
      <c r="E216" s="10" t="n"/>
      <c r="F216" s="10" t="n"/>
      <c r="G216" s="10" t="n"/>
      <c r="H216" s="10" t="n"/>
      <c r="I216" s="10" t="n"/>
      <c r="J216" s="10">
        <f>IF(COUNT(D216:I216)=0,"",MIN(D216:I216))</f>
        <v/>
      </c>
      <c r="K216" s="10">
        <f>IF(COUNT(D216:I216)=0,"",MEDIAN(D216:I216))</f>
        <v/>
      </c>
      <c r="L216" s="10">
        <f>IF(COUNT(D216:I216)=0,"",MAX(D216:I216))</f>
        <v/>
      </c>
      <c r="M216" s="11">
        <f>IF(OR(J216="",J216=0),"",(L216-J216)/J216)</f>
        <v/>
      </c>
      <c r="N216" s="4">
        <f>IF(COUNT(D216:I216)=0,"",INDEX($D$1:$I$1,MATCH(MIN(D216:I216),D216:I216,0)))</f>
        <v/>
      </c>
      <c r="O216" s="10" t="n">
        <v>1922.79</v>
      </c>
      <c r="P216" s="12" t="n">
        <v>1</v>
      </c>
    </row>
    <row r="217">
      <c r="A217" s="4" t="inlineStr">
        <is>
          <t>MAT-08-074</t>
        </is>
      </c>
      <c r="B217" s="5" t="inlineStr">
        <is>
          <t>Cerámica de piso y pared, 120 x 23.3 cm</t>
        </is>
      </c>
      <c r="C217" s="4" t="inlineStr">
        <is>
          <t>m²</t>
        </is>
      </c>
      <c r="D217" s="10" t="n">
        <v>1394.83</v>
      </c>
      <c r="E217" s="10" t="n"/>
      <c r="F217" s="10" t="n"/>
      <c r="G217" s="10" t="n"/>
      <c r="H217" s="10" t="n"/>
      <c r="I217" s="10" t="n"/>
      <c r="J217" s="10">
        <f>IF(COUNT(D217:I217)=0,"",MIN(D217:I217))</f>
        <v/>
      </c>
      <c r="K217" s="10">
        <f>IF(COUNT(D217:I217)=0,"",MEDIAN(D217:I217))</f>
        <v/>
      </c>
      <c r="L217" s="10">
        <f>IF(COUNT(D217:I217)=0,"",MAX(D217:I217))</f>
        <v/>
      </c>
      <c r="M217" s="11">
        <f>IF(OR(J217="",J217=0),"",(L217-J217)/J217)</f>
        <v/>
      </c>
      <c r="N217" s="4">
        <f>IF(COUNT(D217:I217)=0,"",INDEX($D$1:$I$1,MATCH(MIN(D217:I217),D217:I217,0)))</f>
        <v/>
      </c>
      <c r="O217" s="10" t="n">
        <v>1394.83</v>
      </c>
      <c r="P217" s="12" t="n">
        <v>1</v>
      </c>
    </row>
    <row r="218">
      <c r="A218" s="4" t="inlineStr">
        <is>
          <t>MAT-08-075</t>
        </is>
      </c>
      <c r="B218" s="5" t="inlineStr">
        <is>
          <t>Cerámica de piso y pared, 120 x 30 cm</t>
        </is>
      </c>
      <c r="C218" s="4" t="inlineStr">
        <is>
          <t>m²</t>
        </is>
      </c>
      <c r="D218" s="10" t="n">
        <v>1905.01</v>
      </c>
      <c r="E218" s="10" t="n"/>
      <c r="F218" s="10" t="n"/>
      <c r="G218" s="10" t="n"/>
      <c r="H218" s="10" t="n"/>
      <c r="I218" s="10" t="n"/>
      <c r="J218" s="10">
        <f>IF(COUNT(D218:I218)=0,"",MIN(D218:I218))</f>
        <v/>
      </c>
      <c r="K218" s="10">
        <f>IF(COUNT(D218:I218)=0,"",MEDIAN(D218:I218))</f>
        <v/>
      </c>
      <c r="L218" s="10">
        <f>IF(COUNT(D218:I218)=0,"",MAX(D218:I218))</f>
        <v/>
      </c>
      <c r="M218" s="11">
        <f>IF(OR(J218="",J218=0),"",(L218-J218)/J218)</f>
        <v/>
      </c>
      <c r="N218" s="4">
        <f>IF(COUNT(D218:I218)=0,"",INDEX($D$1:$I$1,MATCH(MIN(D218:I218),D218:I218,0)))</f>
        <v/>
      </c>
      <c r="O218" s="10" t="n">
        <v>1973.41</v>
      </c>
      <c r="P218" s="12" t="n">
        <v>1</v>
      </c>
    </row>
    <row r="219">
      <c r="A219" s="4" t="inlineStr">
        <is>
          <t>MAT-08-076</t>
        </is>
      </c>
      <c r="B219" s="5" t="inlineStr">
        <is>
          <t>Cerámica de piso y pared, 120 x 40 cm</t>
        </is>
      </c>
      <c r="C219" s="4" t="inlineStr">
        <is>
          <t>m²</t>
        </is>
      </c>
      <c r="D219" s="10" t="n">
        <v>1397.03</v>
      </c>
      <c r="E219" s="10" t="n"/>
      <c r="F219" s="10" t="n"/>
      <c r="G219" s="10" t="n"/>
      <c r="H219" s="10" t="n"/>
      <c r="I219" s="10" t="n"/>
      <c r="J219" s="10">
        <f>IF(COUNT(D219:I219)=0,"",MIN(D219:I219))</f>
        <v/>
      </c>
      <c r="K219" s="10">
        <f>IF(COUNT(D219:I219)=0,"",MEDIAN(D219:I219))</f>
        <v/>
      </c>
      <c r="L219" s="10">
        <f>IF(COUNT(D219:I219)=0,"",MAX(D219:I219))</f>
        <v/>
      </c>
      <c r="M219" s="11">
        <f>IF(OR(J219="",J219=0),"",(L219-J219)/J219)</f>
        <v/>
      </c>
      <c r="N219" s="4">
        <f>IF(COUNT(D219:I219)=0,"",INDEX($D$1:$I$1,MATCH(MIN(D219:I219),D219:I219,0)))</f>
        <v/>
      </c>
      <c r="O219" s="10" t="n">
        <v>2113.36</v>
      </c>
      <c r="P219" s="12" t="n">
        <v>1</v>
      </c>
    </row>
    <row r="220">
      <c r="A220" s="4" t="inlineStr">
        <is>
          <t>MAT-08-077</t>
        </is>
      </c>
      <c r="B220" s="5" t="inlineStr">
        <is>
          <t>Cerámica de piso y pared, 120 x 60 cm</t>
        </is>
      </c>
      <c r="C220" s="4" t="inlineStr">
        <is>
          <t>m²</t>
        </is>
      </c>
      <c r="D220" s="10" t="n">
        <v>1481.03</v>
      </c>
      <c r="E220" s="10" t="n"/>
      <c r="F220" s="10" t="n"/>
      <c r="G220" s="10" t="n"/>
      <c r="H220" s="10" t="n"/>
      <c r="I220" s="10" t="n"/>
      <c r="J220" s="10">
        <f>IF(COUNT(D220:I220)=0,"",MIN(D220:I220))</f>
        <v/>
      </c>
      <c r="K220" s="10">
        <f>IF(COUNT(D220:I220)=0,"",MEDIAN(D220:I220))</f>
        <v/>
      </c>
      <c r="L220" s="10">
        <f>IF(COUNT(D220:I220)=0,"",MAX(D220:I220))</f>
        <v/>
      </c>
      <c r="M220" s="11">
        <f>IF(OR(J220="",J220=0),"",(L220-J220)/J220)</f>
        <v/>
      </c>
      <c r="N220" s="4">
        <f>IF(COUNT(D220:I220)=0,"",INDEX($D$1:$I$1,MATCH(MIN(D220:I220),D220:I220,0)))</f>
        <v/>
      </c>
      <c r="O220" s="10" t="n">
        <v>1964.18</v>
      </c>
      <c r="P220" s="12" t="n">
        <v>1</v>
      </c>
    </row>
    <row r="221">
      <c r="A221" s="4" t="inlineStr">
        <is>
          <t>MAT-08-078</t>
        </is>
      </c>
      <c r="B221" s="5" t="inlineStr">
        <is>
          <t>Cerámica de piso y pared, 15 x 15 cm</t>
        </is>
      </c>
      <c r="C221" s="4" t="inlineStr">
        <is>
          <t>m²</t>
        </is>
      </c>
      <c r="D221" s="10" t="n">
        <v>516.5599999999999</v>
      </c>
      <c r="E221" s="10" t="n"/>
      <c r="F221" s="10" t="n"/>
      <c r="G221" s="10" t="n"/>
      <c r="H221" s="10" t="n"/>
      <c r="I221" s="10" t="n"/>
      <c r="J221" s="10">
        <f>IF(COUNT(D221:I221)=0,"",MIN(D221:I221))</f>
        <v/>
      </c>
      <c r="K221" s="10">
        <f>IF(COUNT(D221:I221)=0,"",MEDIAN(D221:I221))</f>
        <v/>
      </c>
      <c r="L221" s="10">
        <f>IF(COUNT(D221:I221)=0,"",MAX(D221:I221))</f>
        <v/>
      </c>
      <c r="M221" s="11">
        <f>IF(OR(J221="",J221=0),"",(L221-J221)/J221)</f>
        <v/>
      </c>
      <c r="N221" s="4">
        <f>IF(COUNT(D221:I221)=0,"",INDEX($D$1:$I$1,MATCH(MIN(D221:I221),D221:I221,0)))</f>
        <v/>
      </c>
      <c r="O221" s="10" t="n">
        <v>1640.37</v>
      </c>
      <c r="P221" s="12" t="n">
        <v>1</v>
      </c>
    </row>
    <row r="222">
      <c r="A222" s="4" t="inlineStr">
        <is>
          <t>MAT-08-079</t>
        </is>
      </c>
      <c r="B222" s="5" t="inlineStr">
        <is>
          <t>Cerámica de piso y pared, 18.5 x 18.5 cm</t>
        </is>
      </c>
      <c r="C222" s="4" t="inlineStr">
        <is>
          <t>m²</t>
        </is>
      </c>
      <c r="D222" s="10" t="n">
        <v>3184.41</v>
      </c>
      <c r="E222" s="10" t="n"/>
      <c r="F222" s="10" t="n"/>
      <c r="G222" s="10" t="n"/>
      <c r="H222" s="10" t="n"/>
      <c r="I222" s="10" t="n"/>
      <c r="J222" s="10">
        <f>IF(COUNT(D222:I222)=0,"",MIN(D222:I222))</f>
        <v/>
      </c>
      <c r="K222" s="10">
        <f>IF(COUNT(D222:I222)=0,"",MEDIAN(D222:I222))</f>
        <v/>
      </c>
      <c r="L222" s="10">
        <f>IF(COUNT(D222:I222)=0,"",MAX(D222:I222))</f>
        <v/>
      </c>
      <c r="M222" s="11">
        <f>IF(OR(J222="",J222=0),"",(L222-J222)/J222)</f>
        <v/>
      </c>
      <c r="N222" s="4">
        <f>IF(COUNT(D222:I222)=0,"",INDEX($D$1:$I$1,MATCH(MIN(D222:I222),D222:I222,0)))</f>
        <v/>
      </c>
      <c r="O222" s="10" t="n">
        <v>3184.41</v>
      </c>
      <c r="P222" s="12" t="n">
        <v>1</v>
      </c>
    </row>
    <row r="223">
      <c r="A223" s="4" t="inlineStr">
        <is>
          <t>MAT-08-080</t>
        </is>
      </c>
      <c r="B223" s="5" t="inlineStr">
        <is>
          <t>Cerámica de piso y pared, 180 x 90 cm</t>
        </is>
      </c>
      <c r="C223" s="4" t="inlineStr">
        <is>
          <t>m²</t>
        </is>
      </c>
      <c r="D223" s="10" t="n">
        <v>3073.71</v>
      </c>
      <c r="E223" s="10" t="n"/>
      <c r="F223" s="10" t="n"/>
      <c r="G223" s="10" t="n"/>
      <c r="H223" s="10" t="n"/>
      <c r="I223" s="10" t="n"/>
      <c r="J223" s="10">
        <f>IF(COUNT(D223:I223)=0,"",MIN(D223:I223))</f>
        <v/>
      </c>
      <c r="K223" s="10">
        <f>IF(COUNT(D223:I223)=0,"",MEDIAN(D223:I223))</f>
        <v/>
      </c>
      <c r="L223" s="10">
        <f>IF(COUNT(D223:I223)=0,"",MAX(D223:I223))</f>
        <v/>
      </c>
      <c r="M223" s="11">
        <f>IF(OR(J223="",J223=0),"",(L223-J223)/J223)</f>
        <v/>
      </c>
      <c r="N223" s="4">
        <f>IF(COUNT(D223:I223)=0,"",INDEX($D$1:$I$1,MATCH(MIN(D223:I223),D223:I223,0)))</f>
        <v/>
      </c>
      <c r="O223" s="10" t="n">
        <v>3073.71</v>
      </c>
      <c r="P223" s="12" t="n">
        <v>1</v>
      </c>
    </row>
    <row r="224">
      <c r="A224" s="4" t="inlineStr">
        <is>
          <t>MAT-08-081</t>
        </is>
      </c>
      <c r="B224" s="5" t="inlineStr">
        <is>
          <t>Cerámica de piso y pared, 20 x 20 cm</t>
        </is>
      </c>
      <c r="C224" s="4" t="inlineStr">
        <is>
          <t>m²</t>
        </is>
      </c>
      <c r="D224" s="10" t="n">
        <v>915.75</v>
      </c>
      <c r="E224" s="10" t="n"/>
      <c r="F224" s="10" t="n"/>
      <c r="G224" s="10" t="n"/>
      <c r="H224" s="10" t="n"/>
      <c r="I224" s="10" t="n"/>
      <c r="J224" s="10">
        <f>IF(COUNT(D224:I224)=0,"",MIN(D224:I224))</f>
        <v/>
      </c>
      <c r="K224" s="10">
        <f>IF(COUNT(D224:I224)=0,"",MEDIAN(D224:I224))</f>
        <v/>
      </c>
      <c r="L224" s="10">
        <f>IF(COUNT(D224:I224)=0,"",MAX(D224:I224))</f>
        <v/>
      </c>
      <c r="M224" s="11">
        <f>IF(OR(J224="",J224=0),"",(L224-J224)/J224)</f>
        <v/>
      </c>
      <c r="N224" s="4">
        <f>IF(COUNT(D224:I224)=0,"",INDEX($D$1:$I$1,MATCH(MIN(D224:I224),D224:I224,0)))</f>
        <v/>
      </c>
      <c r="O224" s="10" t="n">
        <v>915.75</v>
      </c>
      <c r="P224" s="12" t="n">
        <v>1</v>
      </c>
    </row>
    <row r="225">
      <c r="A225" s="4" t="inlineStr">
        <is>
          <t>MAT-08-082</t>
        </is>
      </c>
      <c r="B225" s="5" t="inlineStr">
        <is>
          <t>Cerámica de piso y pared, 20 x 6.5 cm</t>
        </is>
      </c>
      <c r="C225" s="4" t="inlineStr">
        <is>
          <t>m²</t>
        </is>
      </c>
      <c r="D225" s="10" t="n">
        <v>2599.62</v>
      </c>
      <c r="E225" s="10" t="n"/>
      <c r="F225" s="10" t="n"/>
      <c r="G225" s="10" t="n"/>
      <c r="H225" s="10" t="n"/>
      <c r="I225" s="10" t="n"/>
      <c r="J225" s="10">
        <f>IF(COUNT(D225:I225)=0,"",MIN(D225:I225))</f>
        <v/>
      </c>
      <c r="K225" s="10">
        <f>IF(COUNT(D225:I225)=0,"",MEDIAN(D225:I225))</f>
        <v/>
      </c>
      <c r="L225" s="10">
        <f>IF(COUNT(D225:I225)=0,"",MAX(D225:I225))</f>
        <v/>
      </c>
      <c r="M225" s="11">
        <f>IF(OR(J225="",J225=0),"",(L225-J225)/J225)</f>
        <v/>
      </c>
      <c r="N225" s="4">
        <f>IF(COUNT(D225:I225)=0,"",INDEX($D$1:$I$1,MATCH(MIN(D225:I225),D225:I225,0)))</f>
        <v/>
      </c>
      <c r="O225" s="10" t="n">
        <v>2621.99</v>
      </c>
      <c r="P225" s="12" t="n">
        <v>1</v>
      </c>
    </row>
    <row r="226">
      <c r="A226" s="4" t="inlineStr">
        <is>
          <t>MAT-08-083</t>
        </is>
      </c>
      <c r="B226" s="5" t="inlineStr">
        <is>
          <t>Cerámica de piso y pared, 22.3 x 22.3 cm</t>
        </is>
      </c>
      <c r="C226" s="4" t="inlineStr">
        <is>
          <t>m²</t>
        </is>
      </c>
      <c r="D226" s="10" t="n">
        <v>2550.6</v>
      </c>
      <c r="E226" s="10" t="n"/>
      <c r="F226" s="10" t="n"/>
      <c r="G226" s="10" t="n"/>
      <c r="H226" s="10" t="n"/>
      <c r="I226" s="10" t="n"/>
      <c r="J226" s="10">
        <f>IF(COUNT(D226:I226)=0,"",MIN(D226:I226))</f>
        <v/>
      </c>
      <c r="K226" s="10">
        <f>IF(COUNT(D226:I226)=0,"",MEDIAN(D226:I226))</f>
        <v/>
      </c>
      <c r="L226" s="10">
        <f>IF(COUNT(D226:I226)=0,"",MAX(D226:I226))</f>
        <v/>
      </c>
      <c r="M226" s="11">
        <f>IF(OR(J226="",J226=0),"",(L226-J226)/J226)</f>
        <v/>
      </c>
      <c r="N226" s="4">
        <f>IF(COUNT(D226:I226)=0,"",INDEX($D$1:$I$1,MATCH(MIN(D226:I226),D226:I226,0)))</f>
        <v/>
      </c>
      <c r="O226" s="10" t="n">
        <v>2550.6</v>
      </c>
      <c r="P226" s="12" t="n">
        <v>1</v>
      </c>
    </row>
    <row r="227">
      <c r="A227" s="4" t="inlineStr">
        <is>
          <t>MAT-08-084</t>
        </is>
      </c>
      <c r="B227" s="5" t="inlineStr">
        <is>
          <t>Cerámica de piso y pared, 22.8 x 20 cm</t>
        </is>
      </c>
      <c r="C227" s="4" t="inlineStr">
        <is>
          <t>m²</t>
        </is>
      </c>
      <c r="D227" s="10" t="n">
        <v>1614.78</v>
      </c>
      <c r="E227" s="10" t="n"/>
      <c r="F227" s="10" t="n"/>
      <c r="G227" s="10" t="n"/>
      <c r="H227" s="10" t="n"/>
      <c r="I227" s="10" t="n"/>
      <c r="J227" s="10">
        <f>IF(COUNT(D227:I227)=0,"",MIN(D227:I227))</f>
        <v/>
      </c>
      <c r="K227" s="10">
        <f>IF(COUNT(D227:I227)=0,"",MEDIAN(D227:I227))</f>
        <v/>
      </c>
      <c r="L227" s="10">
        <f>IF(COUNT(D227:I227)=0,"",MAX(D227:I227))</f>
        <v/>
      </c>
      <c r="M227" s="11">
        <f>IF(OR(J227="",J227=0),"",(L227-J227)/J227)</f>
        <v/>
      </c>
      <c r="N227" s="4">
        <f>IF(COUNT(D227:I227)=0,"",INDEX($D$1:$I$1,MATCH(MIN(D227:I227),D227:I227,0)))</f>
        <v/>
      </c>
      <c r="O227" s="10" t="n">
        <v>2071.61</v>
      </c>
      <c r="P227" s="12" t="n">
        <v>1</v>
      </c>
    </row>
    <row r="228">
      <c r="A228" s="4" t="inlineStr">
        <is>
          <t>MAT-08-085</t>
        </is>
      </c>
      <c r="B228" s="5" t="inlineStr">
        <is>
          <t>Cerámica de piso y pared, 25 x 25 cm</t>
        </is>
      </c>
      <c r="C228" s="4" t="inlineStr">
        <is>
          <t>m²</t>
        </is>
      </c>
      <c r="D228" s="10" t="n">
        <v>1470.37</v>
      </c>
      <c r="E228" s="10" t="n"/>
      <c r="F228" s="10" t="n"/>
      <c r="G228" s="10" t="n"/>
      <c r="H228" s="10" t="n"/>
      <c r="I228" s="10" t="n"/>
      <c r="J228" s="10">
        <f>IF(COUNT(D228:I228)=0,"",MIN(D228:I228))</f>
        <v/>
      </c>
      <c r="K228" s="10">
        <f>IF(COUNT(D228:I228)=0,"",MEDIAN(D228:I228))</f>
        <v/>
      </c>
      <c r="L228" s="10">
        <f>IF(COUNT(D228:I228)=0,"",MAX(D228:I228))</f>
        <v/>
      </c>
      <c r="M228" s="11">
        <f>IF(OR(J228="",J228=0),"",(L228-J228)/J228)</f>
        <v/>
      </c>
      <c r="N228" s="4">
        <f>IF(COUNT(D228:I228)=0,"",INDEX($D$1:$I$1,MATCH(MIN(D228:I228),D228:I228,0)))</f>
        <v/>
      </c>
      <c r="O228" s="10" t="n">
        <v>1641.67</v>
      </c>
      <c r="P228" s="12" t="n">
        <v>1</v>
      </c>
    </row>
    <row r="229">
      <c r="A229" s="4" t="inlineStr">
        <is>
          <t>MAT-08-086</t>
        </is>
      </c>
      <c r="B229" s="5" t="inlineStr">
        <is>
          <t>Cerámica de piso y pared, 26.8 x 23.2 cm</t>
        </is>
      </c>
      <c r="C229" s="4" t="inlineStr">
        <is>
          <t>m²</t>
        </is>
      </c>
      <c r="D229" s="10" t="n">
        <v>2504.68</v>
      </c>
      <c r="E229" s="10" t="n"/>
      <c r="F229" s="10" t="n"/>
      <c r="G229" s="10" t="n"/>
      <c r="H229" s="10" t="n"/>
      <c r="I229" s="10" t="n"/>
      <c r="J229" s="10">
        <f>IF(COUNT(D229:I229)=0,"",MIN(D229:I229))</f>
        <v/>
      </c>
      <c r="K229" s="10">
        <f>IF(COUNT(D229:I229)=0,"",MEDIAN(D229:I229))</f>
        <v/>
      </c>
      <c r="L229" s="10">
        <f>IF(COUNT(D229:I229)=0,"",MAX(D229:I229))</f>
        <v/>
      </c>
      <c r="M229" s="11">
        <f>IF(OR(J229="",J229=0),"",(L229-J229)/J229)</f>
        <v/>
      </c>
      <c r="N229" s="4">
        <f>IF(COUNT(D229:I229)=0,"",INDEX($D$1:$I$1,MATCH(MIN(D229:I229),D229:I229,0)))</f>
        <v/>
      </c>
      <c r="O229" s="10" t="n">
        <v>2504.68</v>
      </c>
      <c r="P229" s="12" t="n">
        <v>1</v>
      </c>
    </row>
    <row r="230">
      <c r="A230" s="4" t="inlineStr">
        <is>
          <t>MAT-08-087</t>
        </is>
      </c>
      <c r="B230" s="5" t="inlineStr">
        <is>
          <t>Cerámica de piso y pared, 30 x 25 cm</t>
        </is>
      </c>
      <c r="C230" s="4" t="inlineStr">
        <is>
          <t>m²</t>
        </is>
      </c>
      <c r="D230" s="10" t="n">
        <v>1914.66</v>
      </c>
      <c r="E230" s="10" t="n"/>
      <c r="F230" s="10" t="n"/>
      <c r="G230" s="10" t="n"/>
      <c r="H230" s="10" t="n"/>
      <c r="I230" s="10" t="n"/>
      <c r="J230" s="10">
        <f>IF(COUNT(D230:I230)=0,"",MIN(D230:I230))</f>
        <v/>
      </c>
      <c r="K230" s="10">
        <f>IF(COUNT(D230:I230)=0,"",MEDIAN(D230:I230))</f>
        <v/>
      </c>
      <c r="L230" s="10">
        <f>IF(COUNT(D230:I230)=0,"",MAX(D230:I230))</f>
        <v/>
      </c>
      <c r="M230" s="11">
        <f>IF(OR(J230="",J230=0),"",(L230-J230)/J230)</f>
        <v/>
      </c>
      <c r="N230" s="4">
        <f>IF(COUNT(D230:I230)=0,"",INDEX($D$1:$I$1,MATCH(MIN(D230:I230),D230:I230,0)))</f>
        <v/>
      </c>
      <c r="O230" s="10" t="n">
        <v>1914.66</v>
      </c>
      <c r="P230" s="12" t="n">
        <v>1</v>
      </c>
    </row>
    <row r="231">
      <c r="A231" s="4" t="inlineStr">
        <is>
          <t>MAT-08-088</t>
        </is>
      </c>
      <c r="B231" s="5" t="inlineStr">
        <is>
          <t>Cerámica de piso y pared, 40 x 25 cm</t>
        </is>
      </c>
      <c r="C231" s="4" t="inlineStr">
        <is>
          <t>m²</t>
        </is>
      </c>
      <c r="D231" s="10" t="n">
        <v>779.2</v>
      </c>
      <c r="E231" s="10" t="n"/>
      <c r="F231" s="10" t="n"/>
      <c r="G231" s="10" t="n"/>
      <c r="H231" s="10" t="n"/>
      <c r="I231" s="10" t="n"/>
      <c r="J231" s="10">
        <f>IF(COUNT(D231:I231)=0,"",MIN(D231:I231))</f>
        <v/>
      </c>
      <c r="K231" s="10">
        <f>IF(COUNT(D231:I231)=0,"",MEDIAN(D231:I231))</f>
        <v/>
      </c>
      <c r="L231" s="10">
        <f>IF(COUNT(D231:I231)=0,"",MAX(D231:I231))</f>
        <v/>
      </c>
      <c r="M231" s="11">
        <f>IF(OR(J231="",J231=0),"",(L231-J231)/J231)</f>
        <v/>
      </c>
      <c r="N231" s="4">
        <f>IF(COUNT(D231:I231)=0,"",INDEX($D$1:$I$1,MATCH(MIN(D231:I231),D231:I231,0)))</f>
        <v/>
      </c>
      <c r="O231" s="10" t="n">
        <v>779.2</v>
      </c>
      <c r="P231" s="12" t="n">
        <v>1</v>
      </c>
    </row>
    <row r="232">
      <c r="A232" s="4" t="inlineStr">
        <is>
          <t>MAT-08-089</t>
        </is>
      </c>
      <c r="B232" s="5" t="inlineStr">
        <is>
          <t>Cerámica de piso y pared, 45 x 45 cm</t>
        </is>
      </c>
      <c r="C232" s="4" t="inlineStr">
        <is>
          <t>m²</t>
        </is>
      </c>
      <c r="D232" s="10" t="n">
        <v>666.6799999999999</v>
      </c>
      <c r="E232" s="10" t="n"/>
      <c r="F232" s="10" t="n"/>
      <c r="G232" s="10" t="n"/>
      <c r="H232" s="10" t="n"/>
      <c r="I232" s="10" t="n"/>
      <c r="J232" s="10">
        <f>IF(COUNT(D232:I232)=0,"",MIN(D232:I232))</f>
        <v/>
      </c>
      <c r="K232" s="10">
        <f>IF(COUNT(D232:I232)=0,"",MEDIAN(D232:I232))</f>
        <v/>
      </c>
      <c r="L232" s="10">
        <f>IF(COUNT(D232:I232)=0,"",MAX(D232:I232))</f>
        <v/>
      </c>
      <c r="M232" s="11">
        <f>IF(OR(J232="",J232=0),"",(L232-J232)/J232)</f>
        <v/>
      </c>
      <c r="N232" s="4">
        <f>IF(COUNT(D232:I232)=0,"",INDEX($D$1:$I$1,MATCH(MIN(D232:I232),D232:I232,0)))</f>
        <v/>
      </c>
      <c r="O232" s="10" t="n">
        <v>927.46</v>
      </c>
      <c r="P232" s="12" t="n">
        <v>1</v>
      </c>
    </row>
    <row r="233">
      <c r="A233" s="4" t="inlineStr">
        <is>
          <t>MAT-08-090</t>
        </is>
      </c>
      <c r="B233" s="5" t="inlineStr">
        <is>
          <t>Cerámica de piso y pared, 55 x 33 cm</t>
        </is>
      </c>
      <c r="C233" s="4" t="inlineStr">
        <is>
          <t>m²</t>
        </is>
      </c>
      <c r="D233" s="10" t="n">
        <v>811.99</v>
      </c>
      <c r="E233" s="10" t="n"/>
      <c r="F233" s="10" t="n"/>
      <c r="G233" s="10" t="n"/>
      <c r="H233" s="10" t="n"/>
      <c r="I233" s="10" t="n"/>
      <c r="J233" s="10">
        <f>IF(COUNT(D233:I233)=0,"",MIN(D233:I233))</f>
        <v/>
      </c>
      <c r="K233" s="10">
        <f>IF(COUNT(D233:I233)=0,"",MEDIAN(D233:I233))</f>
        <v/>
      </c>
      <c r="L233" s="10">
        <f>IF(COUNT(D233:I233)=0,"",MAX(D233:I233))</f>
        <v/>
      </c>
      <c r="M233" s="11">
        <f>IF(OR(J233="",J233=0),"",(L233-J233)/J233)</f>
        <v/>
      </c>
      <c r="N233" s="4">
        <f>IF(COUNT(D233:I233)=0,"",INDEX($D$1:$I$1,MATCH(MIN(D233:I233),D233:I233,0)))</f>
        <v/>
      </c>
      <c r="O233" s="10" t="n">
        <v>837.58</v>
      </c>
      <c r="P233" s="12" t="n">
        <v>1</v>
      </c>
    </row>
    <row r="234">
      <c r="A234" s="4" t="inlineStr">
        <is>
          <t>MAT-08-091</t>
        </is>
      </c>
      <c r="B234" s="5" t="inlineStr">
        <is>
          <t>Cerámica de piso y pared, 58 x 19 cm</t>
        </is>
      </c>
      <c r="C234" s="4" t="inlineStr">
        <is>
          <t>m²</t>
        </is>
      </c>
      <c r="D234" s="10" t="n">
        <v>851.73</v>
      </c>
      <c r="E234" s="10" t="n"/>
      <c r="F234" s="10" t="n"/>
      <c r="G234" s="10" t="n"/>
      <c r="H234" s="10" t="n"/>
      <c r="I234" s="10" t="n"/>
      <c r="J234" s="10">
        <f>IF(COUNT(D234:I234)=0,"",MIN(D234:I234))</f>
        <v/>
      </c>
      <c r="K234" s="10">
        <f>IF(COUNT(D234:I234)=0,"",MEDIAN(D234:I234))</f>
        <v/>
      </c>
      <c r="L234" s="10">
        <f>IF(COUNT(D234:I234)=0,"",MAX(D234:I234))</f>
        <v/>
      </c>
      <c r="M234" s="11">
        <f>IF(OR(J234="",J234=0),"",(L234-J234)/J234)</f>
        <v/>
      </c>
      <c r="N234" s="4">
        <f>IF(COUNT(D234:I234)=0,"",INDEX($D$1:$I$1,MATCH(MIN(D234:I234),D234:I234,0)))</f>
        <v/>
      </c>
      <c r="O234" s="10" t="n">
        <v>884.59</v>
      </c>
      <c r="P234" s="12" t="n">
        <v>1</v>
      </c>
    </row>
    <row r="235">
      <c r="A235" s="4" t="inlineStr">
        <is>
          <t>MAT-08-092</t>
        </is>
      </c>
      <c r="B235" s="5" t="inlineStr">
        <is>
          <t>Cerámica de piso y pared, 58 x 58 cm</t>
        </is>
      </c>
      <c r="C235" s="4" t="inlineStr">
        <is>
          <t>m²</t>
        </is>
      </c>
      <c r="D235" s="10" t="n">
        <v>1267.19</v>
      </c>
      <c r="E235" s="10" t="n"/>
      <c r="F235" s="10" t="n"/>
      <c r="G235" s="10" t="n"/>
      <c r="H235" s="10" t="n"/>
      <c r="I235" s="10" t="n"/>
      <c r="J235" s="10">
        <f>IF(COUNT(D235:I235)=0,"",MIN(D235:I235))</f>
        <v/>
      </c>
      <c r="K235" s="10">
        <f>IF(COUNT(D235:I235)=0,"",MEDIAN(D235:I235))</f>
        <v/>
      </c>
      <c r="L235" s="10">
        <f>IF(COUNT(D235:I235)=0,"",MAX(D235:I235))</f>
        <v/>
      </c>
      <c r="M235" s="11">
        <f>IF(OR(J235="",J235=0),"",(L235-J235)/J235)</f>
        <v/>
      </c>
      <c r="N235" s="4">
        <f>IF(COUNT(D235:I235)=0,"",INDEX($D$1:$I$1,MATCH(MIN(D235:I235),D235:I235,0)))</f>
        <v/>
      </c>
      <c r="O235" s="10" t="n">
        <v>1407.51</v>
      </c>
      <c r="P235" s="12" t="n">
        <v>1</v>
      </c>
    </row>
    <row r="236">
      <c r="A236" s="4" t="inlineStr">
        <is>
          <t>MAT-08-093</t>
        </is>
      </c>
      <c r="B236" s="5" t="inlineStr">
        <is>
          <t>Cerámica de piso y pared, 60 x 20 cm</t>
        </is>
      </c>
      <c r="C236" s="4" t="inlineStr">
        <is>
          <t>m²</t>
        </is>
      </c>
      <c r="D236" s="10" t="n">
        <v>482.11</v>
      </c>
      <c r="E236" s="10" t="n"/>
      <c r="F236" s="10" t="n"/>
      <c r="G236" s="10" t="n"/>
      <c r="H236" s="10" t="n"/>
      <c r="I236" s="10" t="n"/>
      <c r="J236" s="10">
        <f>IF(COUNT(D236:I236)=0,"",MIN(D236:I236))</f>
        <v/>
      </c>
      <c r="K236" s="10">
        <f>IF(COUNT(D236:I236)=0,"",MEDIAN(D236:I236))</f>
        <v/>
      </c>
      <c r="L236" s="10">
        <f>IF(COUNT(D236:I236)=0,"",MAX(D236:I236))</f>
        <v/>
      </c>
      <c r="M236" s="11">
        <f>IF(OR(J236="",J236=0),"",(L236-J236)/J236)</f>
        <v/>
      </c>
      <c r="N236" s="4">
        <f>IF(COUNT(D236:I236)=0,"",INDEX($D$1:$I$1,MATCH(MIN(D236:I236),D236:I236,0)))</f>
        <v/>
      </c>
      <c r="O236" s="10" t="n">
        <v>767.4400000000001</v>
      </c>
      <c r="P236" s="12" t="n">
        <v>1</v>
      </c>
    </row>
    <row r="237">
      <c r="A237" s="4" t="inlineStr">
        <is>
          <t>MAT-08-094</t>
        </is>
      </c>
      <c r="B237" s="5" t="inlineStr">
        <is>
          <t>Cerámica de piso y pared, 60 x 30 cm</t>
        </is>
      </c>
      <c r="C237" s="4" t="inlineStr">
        <is>
          <t>m²</t>
        </is>
      </c>
      <c r="D237" s="10" t="n">
        <v>1048.67</v>
      </c>
      <c r="E237" s="10" t="n"/>
      <c r="F237" s="10" t="n"/>
      <c r="G237" s="10" t="n"/>
      <c r="H237" s="10" t="n"/>
      <c r="I237" s="10" t="n"/>
      <c r="J237" s="10">
        <f>IF(COUNT(D237:I237)=0,"",MIN(D237:I237))</f>
        <v/>
      </c>
      <c r="K237" s="10">
        <f>IF(COUNT(D237:I237)=0,"",MEDIAN(D237:I237))</f>
        <v/>
      </c>
      <c r="L237" s="10">
        <f>IF(COUNT(D237:I237)=0,"",MAX(D237:I237))</f>
        <v/>
      </c>
      <c r="M237" s="11">
        <f>IF(OR(J237="",J237=0),"",(L237-J237)/J237)</f>
        <v/>
      </c>
      <c r="N237" s="4">
        <f>IF(COUNT(D237:I237)=0,"",INDEX($D$1:$I$1,MATCH(MIN(D237:I237),D237:I237,0)))</f>
        <v/>
      </c>
      <c r="O237" s="10" t="n">
        <v>1474.52</v>
      </c>
      <c r="P237" s="12" t="n">
        <v>1</v>
      </c>
    </row>
    <row r="238">
      <c r="A238" s="4" t="inlineStr">
        <is>
          <t>MAT-08-095</t>
        </is>
      </c>
      <c r="B238" s="5" t="inlineStr">
        <is>
          <t>Cerámica de piso y pared, 60 x 60 cm</t>
        </is>
      </c>
      <c r="C238" s="4" t="inlineStr">
        <is>
          <t>m²</t>
        </is>
      </c>
      <c r="D238" s="10" t="n">
        <v>461.4</v>
      </c>
      <c r="E238" s="10" t="n"/>
      <c r="F238" s="10" t="n"/>
      <c r="G238" s="10" t="n"/>
      <c r="H238" s="10" t="n"/>
      <c r="I238" s="10" t="n"/>
      <c r="J238" s="10">
        <f>IF(COUNT(D238:I238)=0,"",MIN(D238:I238))</f>
        <v/>
      </c>
      <c r="K238" s="10">
        <f>IF(COUNT(D238:I238)=0,"",MEDIAN(D238:I238))</f>
        <v/>
      </c>
      <c r="L238" s="10">
        <f>IF(COUNT(D238:I238)=0,"",MAX(D238:I238))</f>
        <v/>
      </c>
      <c r="M238" s="11">
        <f>IF(OR(J238="",J238=0),"",(L238-J238)/J238)</f>
        <v/>
      </c>
      <c r="N238" s="4">
        <f>IF(COUNT(D238:I238)=0,"",INDEX($D$1:$I$1,MATCH(MIN(D238:I238),D238:I238,0)))</f>
        <v/>
      </c>
      <c r="O238" s="10" t="n">
        <v>1251.4</v>
      </c>
      <c r="P238" s="12" t="n">
        <v>1</v>
      </c>
    </row>
    <row r="239">
      <c r="A239" s="4" t="inlineStr">
        <is>
          <t>MAT-08-096</t>
        </is>
      </c>
      <c r="B239" s="5" t="inlineStr">
        <is>
          <t>Cerámica de piso y pared, 75 x 25 cm</t>
        </is>
      </c>
      <c r="C239" s="4" t="inlineStr">
        <is>
          <t>m²</t>
        </is>
      </c>
      <c r="D239" s="10" t="n">
        <v>915.6799999999999</v>
      </c>
      <c r="E239" s="10" t="n"/>
      <c r="F239" s="10" t="n"/>
      <c r="G239" s="10" t="n"/>
      <c r="H239" s="10" t="n"/>
      <c r="I239" s="10" t="n"/>
      <c r="J239" s="10">
        <f>IF(COUNT(D239:I239)=0,"",MIN(D239:I239))</f>
        <v/>
      </c>
      <c r="K239" s="10">
        <f>IF(COUNT(D239:I239)=0,"",MEDIAN(D239:I239))</f>
        <v/>
      </c>
      <c r="L239" s="10">
        <f>IF(COUNT(D239:I239)=0,"",MAX(D239:I239))</f>
        <v/>
      </c>
      <c r="M239" s="11">
        <f>IF(OR(J239="",J239=0),"",(L239-J239)/J239)</f>
        <v/>
      </c>
      <c r="N239" s="4">
        <f>IF(COUNT(D239:I239)=0,"",INDEX($D$1:$I$1,MATCH(MIN(D239:I239),D239:I239,0)))</f>
        <v/>
      </c>
      <c r="O239" s="10" t="n">
        <v>1257.26</v>
      </c>
      <c r="P239" s="12" t="n">
        <v>1</v>
      </c>
    </row>
    <row r="240">
      <c r="A240" s="4" t="inlineStr">
        <is>
          <t>MAT-08-097</t>
        </is>
      </c>
      <c r="B240" s="5" t="inlineStr">
        <is>
          <t>Cerámica de piso y pared, 80 x 80 cm</t>
        </is>
      </c>
      <c r="C240" s="4" t="inlineStr">
        <is>
          <t>m²</t>
        </is>
      </c>
      <c r="D240" s="10" t="n">
        <v>908.36</v>
      </c>
      <c r="E240" s="10" t="n"/>
      <c r="F240" s="10" t="n"/>
      <c r="G240" s="10" t="n"/>
      <c r="H240" s="10" t="n"/>
      <c r="I240" s="10" t="n"/>
      <c r="J240" s="10">
        <f>IF(COUNT(D240:I240)=0,"",MIN(D240:I240))</f>
        <v/>
      </c>
      <c r="K240" s="10">
        <f>IF(COUNT(D240:I240)=0,"",MEDIAN(D240:I240))</f>
        <v/>
      </c>
      <c r="L240" s="10">
        <f>IF(COUNT(D240:I240)=0,"",MAX(D240:I240))</f>
        <v/>
      </c>
      <c r="M240" s="11">
        <f>IF(OR(J240="",J240=0),"",(L240-J240)/J240)</f>
        <v/>
      </c>
      <c r="N240" s="4">
        <f>IF(COUNT(D240:I240)=0,"",INDEX($D$1:$I$1,MATCH(MIN(D240:I240),D240:I240,0)))</f>
        <v/>
      </c>
      <c r="O240" s="10" t="n">
        <v>929.73</v>
      </c>
      <c r="P240" s="12" t="n">
        <v>1</v>
      </c>
    </row>
    <row r="241">
      <c r="A241" s="4" t="inlineStr">
        <is>
          <t>MAT-08-098</t>
        </is>
      </c>
      <c r="B241" s="5" t="inlineStr">
        <is>
          <t>Cerámica de piso y pared, 90 x 15 cm</t>
        </is>
      </c>
      <c r="C241" s="4" t="inlineStr">
        <is>
          <t>m²</t>
        </is>
      </c>
      <c r="D241" s="10" t="n">
        <v>1417.32</v>
      </c>
      <c r="E241" s="10" t="n"/>
      <c r="F241" s="10" t="n"/>
      <c r="G241" s="10" t="n"/>
      <c r="H241" s="10" t="n"/>
      <c r="I241" s="10" t="n"/>
      <c r="J241" s="10">
        <f>IF(COUNT(D241:I241)=0,"",MIN(D241:I241))</f>
        <v/>
      </c>
      <c r="K241" s="10">
        <f>IF(COUNT(D241:I241)=0,"",MEDIAN(D241:I241))</f>
        <v/>
      </c>
      <c r="L241" s="10">
        <f>IF(COUNT(D241:I241)=0,"",MAX(D241:I241))</f>
        <v/>
      </c>
      <c r="M241" s="11">
        <f>IF(OR(J241="",J241=0),"",(L241-J241)/J241)</f>
        <v/>
      </c>
      <c r="N241" s="4">
        <f>IF(COUNT(D241:I241)=0,"",INDEX($D$1:$I$1,MATCH(MIN(D241:I241),D241:I241,0)))</f>
        <v/>
      </c>
      <c r="O241" s="10" t="n">
        <v>1496.73</v>
      </c>
      <c r="P241" s="12" t="n">
        <v>1</v>
      </c>
    </row>
    <row r="242">
      <c r="A242" s="4" t="inlineStr">
        <is>
          <t>MAT-08-099</t>
        </is>
      </c>
      <c r="B242" s="5" t="inlineStr">
        <is>
          <t>Cerámica de piso y pared, 90 x 30 cm</t>
        </is>
      </c>
      <c r="C242" s="4" t="inlineStr">
        <is>
          <t>m²</t>
        </is>
      </c>
      <c r="D242" s="10" t="n">
        <v>1180.22</v>
      </c>
      <c r="E242" s="10" t="n"/>
      <c r="F242" s="10" t="n"/>
      <c r="G242" s="10" t="n"/>
      <c r="H242" s="10" t="n"/>
      <c r="I242" s="10" t="n"/>
      <c r="J242" s="10">
        <f>IF(COUNT(D242:I242)=0,"",MIN(D242:I242))</f>
        <v/>
      </c>
      <c r="K242" s="10">
        <f>IF(COUNT(D242:I242)=0,"",MEDIAN(D242:I242))</f>
        <v/>
      </c>
      <c r="L242" s="10">
        <f>IF(COUNT(D242:I242)=0,"",MAX(D242:I242))</f>
        <v/>
      </c>
      <c r="M242" s="11">
        <f>IF(OR(J242="",J242=0),"",(L242-J242)/J242)</f>
        <v/>
      </c>
      <c r="N242" s="4">
        <f>IF(COUNT(D242:I242)=0,"",INDEX($D$1:$I$1,MATCH(MIN(D242:I242),D242:I242,0)))</f>
        <v/>
      </c>
      <c r="O242" s="10" t="n">
        <v>2137.59</v>
      </c>
      <c r="P242" s="12" t="n">
        <v>1</v>
      </c>
    </row>
    <row r="243">
      <c r="A243" s="4" t="inlineStr">
        <is>
          <t>MAT-08-100</t>
        </is>
      </c>
      <c r="B243" s="5" t="inlineStr">
        <is>
          <t>Cerámica de piso y pared, 90 x 45 cm</t>
        </is>
      </c>
      <c r="C243" s="4" t="inlineStr">
        <is>
          <t>m²</t>
        </is>
      </c>
      <c r="D243" s="10" t="n">
        <v>1367.94</v>
      </c>
      <c r="E243" s="10" t="n"/>
      <c r="F243" s="10" t="n"/>
      <c r="G243" s="10" t="n"/>
      <c r="H243" s="10" t="n"/>
      <c r="I243" s="10" t="n"/>
      <c r="J243" s="10">
        <f>IF(COUNT(D243:I243)=0,"",MIN(D243:I243))</f>
        <v/>
      </c>
      <c r="K243" s="10">
        <f>IF(COUNT(D243:I243)=0,"",MEDIAN(D243:I243))</f>
        <v/>
      </c>
      <c r="L243" s="10">
        <f>IF(COUNT(D243:I243)=0,"",MAX(D243:I243))</f>
        <v/>
      </c>
      <c r="M243" s="11">
        <f>IF(OR(J243="",J243=0),"",(L243-J243)/J243)</f>
        <v/>
      </c>
      <c r="N243" s="4">
        <f>IF(COUNT(D243:I243)=0,"",INDEX($D$1:$I$1,MATCH(MIN(D243:I243),D243:I243,0)))</f>
        <v/>
      </c>
      <c r="O243" s="10" t="n">
        <v>1964.77</v>
      </c>
      <c r="P243" s="12" t="n">
        <v>1</v>
      </c>
    </row>
    <row r="244">
      <c r="A244" s="4" t="inlineStr">
        <is>
          <t>MAT-08-101</t>
        </is>
      </c>
      <c r="B244" s="5" t="inlineStr">
        <is>
          <t>Porcelanato de pared, 100 x 30 cm</t>
        </is>
      </c>
      <c r="C244" s="4" t="inlineStr">
        <is>
          <t>m²</t>
        </is>
      </c>
      <c r="D244" s="10" t="n">
        <v>1961.18</v>
      </c>
      <c r="E244" s="10" t="n"/>
      <c r="F244" s="10" t="n"/>
      <c r="G244" s="10" t="n"/>
      <c r="H244" s="10" t="n"/>
      <c r="I244" s="10" t="n"/>
      <c r="J244" s="10">
        <f>IF(COUNT(D244:I244)=0,"",MIN(D244:I244))</f>
        <v/>
      </c>
      <c r="K244" s="10">
        <f>IF(COUNT(D244:I244)=0,"",MEDIAN(D244:I244))</f>
        <v/>
      </c>
      <c r="L244" s="10">
        <f>IF(COUNT(D244:I244)=0,"",MAX(D244:I244))</f>
        <v/>
      </c>
      <c r="M244" s="11">
        <f>IF(OR(J244="",J244=0),"",(L244-J244)/J244)</f>
        <v/>
      </c>
      <c r="N244" s="4">
        <f>IF(COUNT(D244:I244)=0,"",INDEX($D$1:$I$1,MATCH(MIN(D244:I244),D244:I244,0)))</f>
        <v/>
      </c>
      <c r="O244" s="10" t="n">
        <v>2062.5</v>
      </c>
      <c r="P244" s="12" t="n">
        <v>1</v>
      </c>
    </row>
    <row r="245">
      <c r="A245" s="4" t="inlineStr">
        <is>
          <t>MAT-08-102</t>
        </is>
      </c>
      <c r="B245" s="5" t="inlineStr">
        <is>
          <t>Porcelanato de pared, 120 x 40 cm</t>
        </is>
      </c>
      <c r="C245" s="4" t="inlineStr">
        <is>
          <t>m²</t>
        </is>
      </c>
      <c r="D245" s="10" t="n">
        <v>1241.03</v>
      </c>
      <c r="E245" s="10" t="n"/>
      <c r="F245" s="10" t="n"/>
      <c r="G245" s="10" t="n"/>
      <c r="H245" s="10" t="n"/>
      <c r="I245" s="10" t="n"/>
      <c r="J245" s="10">
        <f>IF(COUNT(D245:I245)=0,"",MIN(D245:I245))</f>
        <v/>
      </c>
      <c r="K245" s="10">
        <f>IF(COUNT(D245:I245)=0,"",MEDIAN(D245:I245))</f>
        <v/>
      </c>
      <c r="L245" s="10">
        <f>IF(COUNT(D245:I245)=0,"",MAX(D245:I245))</f>
        <v/>
      </c>
      <c r="M245" s="11">
        <f>IF(OR(J245="",J245=0),"",(L245-J245)/J245)</f>
        <v/>
      </c>
      <c r="N245" s="4">
        <f>IF(COUNT(D245:I245)=0,"",INDEX($D$1:$I$1,MATCH(MIN(D245:I245),D245:I245,0)))</f>
        <v/>
      </c>
      <c r="O245" s="10" t="n">
        <v>1540.39</v>
      </c>
      <c r="P245" s="12" t="n">
        <v>1</v>
      </c>
    </row>
    <row r="246">
      <c r="A246" s="4" t="inlineStr">
        <is>
          <t>MAT-08-103</t>
        </is>
      </c>
      <c r="B246" s="5" t="inlineStr">
        <is>
          <t>Porcelanato de pared, 120 x 60 cm</t>
        </is>
      </c>
      <c r="C246" s="4" t="inlineStr">
        <is>
          <t>m²</t>
        </is>
      </c>
      <c r="D246" s="10" t="n">
        <v>1708.56</v>
      </c>
      <c r="E246" s="10" t="n"/>
      <c r="F246" s="10" t="n"/>
      <c r="G246" s="10" t="n"/>
      <c r="H246" s="10" t="n"/>
      <c r="I246" s="10" t="n"/>
      <c r="J246" s="10">
        <f>IF(COUNT(D246:I246)=0,"",MIN(D246:I246))</f>
        <v/>
      </c>
      <c r="K246" s="10">
        <f>IF(COUNT(D246:I246)=0,"",MEDIAN(D246:I246))</f>
        <v/>
      </c>
      <c r="L246" s="10">
        <f>IF(COUNT(D246:I246)=0,"",MAX(D246:I246))</f>
        <v/>
      </c>
      <c r="M246" s="11">
        <f>IF(OR(J246="",J246=0),"",(L246-J246)/J246)</f>
        <v/>
      </c>
      <c r="N246" s="4">
        <f>IF(COUNT(D246:I246)=0,"",INDEX($D$1:$I$1,MATCH(MIN(D246:I246),D246:I246,0)))</f>
        <v/>
      </c>
      <c r="O246" s="10" t="n">
        <v>1708.56</v>
      </c>
      <c r="P246" s="12" t="n">
        <v>1</v>
      </c>
    </row>
    <row r="247">
      <c r="A247" s="4" t="inlineStr">
        <is>
          <t>MAT-08-104</t>
        </is>
      </c>
      <c r="B247" s="5" t="inlineStr">
        <is>
          <t>Porcelanato de pared, 15 x 15 cm</t>
        </is>
      </c>
      <c r="C247" s="4" t="inlineStr">
        <is>
          <t>m²</t>
        </is>
      </c>
      <c r="D247" s="10" t="n">
        <v>516.5599999999999</v>
      </c>
      <c r="E247" s="10" t="n"/>
      <c r="F247" s="10" t="n"/>
      <c r="G247" s="10" t="n"/>
      <c r="H247" s="10" t="n"/>
      <c r="I247" s="10" t="n"/>
      <c r="J247" s="10">
        <f>IF(COUNT(D247:I247)=0,"",MIN(D247:I247))</f>
        <v/>
      </c>
      <c r="K247" s="10">
        <f>IF(COUNT(D247:I247)=0,"",MEDIAN(D247:I247))</f>
        <v/>
      </c>
      <c r="L247" s="10">
        <f>IF(COUNT(D247:I247)=0,"",MAX(D247:I247))</f>
        <v/>
      </c>
      <c r="M247" s="11">
        <f>IF(OR(J247="",J247=0),"",(L247-J247)/J247)</f>
        <v/>
      </c>
      <c r="N247" s="4">
        <f>IF(COUNT(D247:I247)=0,"",INDEX($D$1:$I$1,MATCH(MIN(D247:I247),D247:I247,0)))</f>
        <v/>
      </c>
      <c r="O247" s="10" t="n">
        <v>516.5599999999999</v>
      </c>
      <c r="P247" s="12" t="n">
        <v>1</v>
      </c>
    </row>
    <row r="248">
      <c r="A248" s="4" t="inlineStr">
        <is>
          <t>MAT-08-105</t>
        </is>
      </c>
      <c r="B248" s="5" t="inlineStr">
        <is>
          <t>Porcelanato de pared, 50 x 17 cm</t>
        </is>
      </c>
      <c r="C248" s="4" t="inlineStr">
        <is>
          <t>m²</t>
        </is>
      </c>
      <c r="D248" s="10" t="n">
        <v>1550.47</v>
      </c>
      <c r="E248" s="10" t="n"/>
      <c r="F248" s="10" t="n"/>
      <c r="G248" s="10" t="n"/>
      <c r="H248" s="10" t="n"/>
      <c r="I248" s="10" t="n"/>
      <c r="J248" s="10">
        <f>IF(COUNT(D248:I248)=0,"",MIN(D248:I248))</f>
        <v/>
      </c>
      <c r="K248" s="10">
        <f>IF(COUNT(D248:I248)=0,"",MEDIAN(D248:I248))</f>
        <v/>
      </c>
      <c r="L248" s="10">
        <f>IF(COUNT(D248:I248)=0,"",MAX(D248:I248))</f>
        <v/>
      </c>
      <c r="M248" s="11">
        <f>IF(OR(J248="",J248=0),"",(L248-J248)/J248)</f>
        <v/>
      </c>
      <c r="N248" s="4">
        <f>IF(COUNT(D248:I248)=0,"",INDEX($D$1:$I$1,MATCH(MIN(D248:I248),D248:I248,0)))</f>
        <v/>
      </c>
      <c r="O248" s="10" t="n">
        <v>1873.88</v>
      </c>
      <c r="P248" s="12" t="n">
        <v>1</v>
      </c>
    </row>
    <row r="249">
      <c r="A249" s="4" t="inlineStr">
        <is>
          <t>MAT-08-106</t>
        </is>
      </c>
      <c r="B249" s="5" t="inlineStr">
        <is>
          <t>Porcelanato de pared, 55 x 33 cm</t>
        </is>
      </c>
      <c r="C249" s="4" t="inlineStr">
        <is>
          <t>m²</t>
        </is>
      </c>
      <c r="D249" s="10" t="n">
        <v>671.4</v>
      </c>
      <c r="E249" s="10" t="n"/>
      <c r="F249" s="10" t="n"/>
      <c r="G249" s="10" t="n"/>
      <c r="H249" s="10" t="n"/>
      <c r="I249" s="10" t="n"/>
      <c r="J249" s="10">
        <f>IF(COUNT(D249:I249)=0,"",MIN(D249:I249))</f>
        <v/>
      </c>
      <c r="K249" s="10">
        <f>IF(COUNT(D249:I249)=0,"",MEDIAN(D249:I249))</f>
        <v/>
      </c>
      <c r="L249" s="10">
        <f>IF(COUNT(D249:I249)=0,"",MAX(D249:I249))</f>
        <v/>
      </c>
      <c r="M249" s="11">
        <f>IF(OR(J249="",J249=0),"",(L249-J249)/J249)</f>
        <v/>
      </c>
      <c r="N249" s="4">
        <f>IF(COUNT(D249:I249)=0,"",INDEX($D$1:$I$1,MATCH(MIN(D249:I249),D249:I249,0)))</f>
        <v/>
      </c>
      <c r="O249" s="10" t="n">
        <v>839.97</v>
      </c>
      <c r="P249" s="12" t="n">
        <v>1</v>
      </c>
    </row>
    <row r="250">
      <c r="A250" s="4" t="inlineStr">
        <is>
          <t>MAT-08-107</t>
        </is>
      </c>
      <c r="B250" s="5" t="inlineStr">
        <is>
          <t>Porcelanato de pared, 60 x 30 cm</t>
        </is>
      </c>
      <c r="C250" s="4" t="inlineStr">
        <is>
          <t>m²</t>
        </is>
      </c>
      <c r="D250" s="10" t="n">
        <v>1034.85</v>
      </c>
      <c r="E250" s="10" t="n"/>
      <c r="F250" s="10" t="n"/>
      <c r="G250" s="10" t="n"/>
      <c r="H250" s="10" t="n"/>
      <c r="I250" s="10" t="n"/>
      <c r="J250" s="10">
        <f>IF(COUNT(D250:I250)=0,"",MIN(D250:I250))</f>
        <v/>
      </c>
      <c r="K250" s="10">
        <f>IF(COUNT(D250:I250)=0,"",MEDIAN(D250:I250))</f>
        <v/>
      </c>
      <c r="L250" s="10">
        <f>IF(COUNT(D250:I250)=0,"",MAX(D250:I250))</f>
        <v/>
      </c>
      <c r="M250" s="11">
        <f>IF(OR(J250="",J250=0),"",(L250-J250)/J250)</f>
        <v/>
      </c>
      <c r="N250" s="4">
        <f>IF(COUNT(D250:I250)=0,"",INDEX($D$1:$I$1,MATCH(MIN(D250:I250),D250:I250,0)))</f>
        <v/>
      </c>
      <c r="O250" s="10" t="n">
        <v>1206.76</v>
      </c>
      <c r="P250" s="12" t="n">
        <v>1</v>
      </c>
    </row>
    <row r="251">
      <c r="A251" s="4" t="inlineStr">
        <is>
          <t>MAT-08-108</t>
        </is>
      </c>
      <c r="B251" s="5" t="inlineStr">
        <is>
          <t>Porcelanato de pared, 75 x 25 cm</t>
        </is>
      </c>
      <c r="C251" s="4" t="inlineStr">
        <is>
          <t>m²</t>
        </is>
      </c>
      <c r="D251" s="10" t="n">
        <v>796.67</v>
      </c>
      <c r="E251" s="10" t="n"/>
      <c r="F251" s="10" t="n"/>
      <c r="G251" s="10" t="n"/>
      <c r="H251" s="10" t="n"/>
      <c r="I251" s="10" t="n"/>
      <c r="J251" s="10">
        <f>IF(COUNT(D251:I251)=0,"",MIN(D251:I251))</f>
        <v/>
      </c>
      <c r="K251" s="10">
        <f>IF(COUNT(D251:I251)=0,"",MEDIAN(D251:I251))</f>
        <v/>
      </c>
      <c r="L251" s="10">
        <f>IF(COUNT(D251:I251)=0,"",MAX(D251:I251))</f>
        <v/>
      </c>
      <c r="M251" s="11">
        <f>IF(OR(J251="",J251=0),"",(L251-J251)/J251)</f>
        <v/>
      </c>
      <c r="N251" s="4">
        <f>IF(COUNT(D251:I251)=0,"",INDEX($D$1:$I$1,MATCH(MIN(D251:I251),D251:I251,0)))</f>
        <v/>
      </c>
      <c r="O251" s="10" t="n">
        <v>1170.52</v>
      </c>
      <c r="P251" s="12" t="n">
        <v>1</v>
      </c>
    </row>
    <row r="252">
      <c r="A252" s="4" t="inlineStr">
        <is>
          <t>MAT-08-109</t>
        </is>
      </c>
      <c r="B252" s="5" t="inlineStr">
        <is>
          <t>Porcelanato de pared, 90 x 30 cm</t>
        </is>
      </c>
      <c r="C252" s="4" t="inlineStr">
        <is>
          <t>m²</t>
        </is>
      </c>
      <c r="D252" s="10" t="n">
        <v>1531.25</v>
      </c>
      <c r="E252" s="10" t="n"/>
      <c r="F252" s="10" t="n"/>
      <c r="G252" s="10" t="n"/>
      <c r="H252" s="10" t="n"/>
      <c r="I252" s="10" t="n"/>
      <c r="J252" s="10">
        <f>IF(COUNT(D252:I252)=0,"",MIN(D252:I252))</f>
        <v/>
      </c>
      <c r="K252" s="10">
        <f>IF(COUNT(D252:I252)=0,"",MEDIAN(D252:I252))</f>
        <v/>
      </c>
      <c r="L252" s="10">
        <f>IF(COUNT(D252:I252)=0,"",MAX(D252:I252))</f>
        <v/>
      </c>
      <c r="M252" s="11">
        <f>IF(OR(J252="",J252=0),"",(L252-J252)/J252)</f>
        <v/>
      </c>
      <c r="N252" s="4">
        <f>IF(COUNT(D252:I252)=0,"",INDEX($D$1:$I$1,MATCH(MIN(D252:I252),D252:I252,0)))</f>
        <v/>
      </c>
      <c r="O252" s="10" t="n">
        <v>1531.25</v>
      </c>
      <c r="P252" s="12" t="n">
        <v>1</v>
      </c>
    </row>
    <row r="253">
      <c r="A253" s="4" t="inlineStr">
        <is>
          <t>MAT-08-110</t>
        </is>
      </c>
      <c r="B253" s="5" t="inlineStr">
        <is>
          <t>Porcelanato de piso, 100 x 25 cm</t>
        </is>
      </c>
      <c r="C253" s="4" t="inlineStr">
        <is>
          <t>m²</t>
        </is>
      </c>
      <c r="D253" s="10" t="n">
        <v>1243.64</v>
      </c>
      <c r="E253" s="10" t="n"/>
      <c r="F253" s="10" t="n"/>
      <c r="G253" s="10" t="n"/>
      <c r="H253" s="10" t="n"/>
      <c r="I253" s="10" t="n"/>
      <c r="J253" s="10">
        <f>IF(COUNT(D253:I253)=0,"",MIN(D253:I253))</f>
        <v/>
      </c>
      <c r="K253" s="10">
        <f>IF(COUNT(D253:I253)=0,"",MEDIAN(D253:I253))</f>
        <v/>
      </c>
      <c r="L253" s="10">
        <f>IF(COUNT(D253:I253)=0,"",MAX(D253:I253))</f>
        <v/>
      </c>
      <c r="M253" s="11">
        <f>IF(OR(J253="",J253=0),"",(L253-J253)/J253)</f>
        <v/>
      </c>
      <c r="N253" s="4">
        <f>IF(COUNT(D253:I253)=0,"",INDEX($D$1:$I$1,MATCH(MIN(D253:I253),D253:I253,0)))</f>
        <v/>
      </c>
      <c r="O253" s="10" t="n">
        <v>1269.08</v>
      </c>
      <c r="P253" s="12" t="n">
        <v>1</v>
      </c>
    </row>
    <row r="254">
      <c r="A254" s="4" t="inlineStr">
        <is>
          <t>MAT-08-111</t>
        </is>
      </c>
      <c r="B254" s="5" t="inlineStr">
        <is>
          <t>Porcelanato de piso, 113 x 55 cm</t>
        </is>
      </c>
      <c r="C254" s="4" t="inlineStr">
        <is>
          <t>m²</t>
        </is>
      </c>
      <c r="D254" s="10" t="n">
        <v>955.09</v>
      </c>
      <c r="E254" s="10" t="n"/>
      <c r="F254" s="10" t="n"/>
      <c r="G254" s="10" t="n"/>
      <c r="H254" s="10" t="n"/>
      <c r="I254" s="10" t="n"/>
      <c r="J254" s="10">
        <f>IF(COUNT(D254:I254)=0,"",MIN(D254:I254))</f>
        <v/>
      </c>
      <c r="K254" s="10">
        <f>IF(COUNT(D254:I254)=0,"",MEDIAN(D254:I254))</f>
        <v/>
      </c>
      <c r="L254" s="10">
        <f>IF(COUNT(D254:I254)=0,"",MAX(D254:I254))</f>
        <v/>
      </c>
      <c r="M254" s="11">
        <f>IF(OR(J254="",J254=0),"",(L254-J254)/J254)</f>
        <v/>
      </c>
      <c r="N254" s="4">
        <f>IF(COUNT(D254:I254)=0,"",INDEX($D$1:$I$1,MATCH(MIN(D254:I254),D254:I254,0)))</f>
        <v/>
      </c>
      <c r="O254" s="10" t="n">
        <v>955.09</v>
      </c>
      <c r="P254" s="12" t="n">
        <v>1</v>
      </c>
    </row>
    <row r="255">
      <c r="A255" s="4" t="inlineStr">
        <is>
          <t>MAT-08-112</t>
        </is>
      </c>
      <c r="B255" s="5" t="inlineStr">
        <is>
          <t>Porcelanato de piso, 120 x 15 cm</t>
        </is>
      </c>
      <c r="C255" s="4" t="inlineStr">
        <is>
          <t>m²</t>
        </is>
      </c>
      <c r="D255" s="10" t="n">
        <v>2570.59</v>
      </c>
      <c r="E255" s="10" t="n"/>
      <c r="F255" s="10" t="n"/>
      <c r="G255" s="10" t="n"/>
      <c r="H255" s="10" t="n"/>
      <c r="I255" s="10" t="n"/>
      <c r="J255" s="10">
        <f>IF(COUNT(D255:I255)=0,"",MIN(D255:I255))</f>
        <v/>
      </c>
      <c r="K255" s="10">
        <f>IF(COUNT(D255:I255)=0,"",MEDIAN(D255:I255))</f>
        <v/>
      </c>
      <c r="L255" s="10">
        <f>IF(COUNT(D255:I255)=0,"",MAX(D255:I255))</f>
        <v/>
      </c>
      <c r="M255" s="11">
        <f>IF(OR(J255="",J255=0),"",(L255-J255)/J255)</f>
        <v/>
      </c>
      <c r="N255" s="4">
        <f>IF(COUNT(D255:I255)=0,"",INDEX($D$1:$I$1,MATCH(MIN(D255:I255),D255:I255,0)))</f>
        <v/>
      </c>
      <c r="O255" s="10" t="n">
        <v>3297.03</v>
      </c>
      <c r="P255" s="12" t="n">
        <v>1</v>
      </c>
    </row>
    <row r="256">
      <c r="A256" s="4" t="inlineStr">
        <is>
          <t>MAT-08-113</t>
        </is>
      </c>
      <c r="B256" s="5" t="inlineStr">
        <is>
          <t>Porcelanato de piso, 120 x 20 cm</t>
        </is>
      </c>
      <c r="C256" s="4" t="inlineStr">
        <is>
          <t>m²</t>
        </is>
      </c>
      <c r="D256" s="10" t="n">
        <v>939.3099999999999</v>
      </c>
      <c r="E256" s="10" t="n"/>
      <c r="F256" s="10" t="n"/>
      <c r="G256" s="10" t="n"/>
      <c r="H256" s="10" t="n"/>
      <c r="I256" s="10" t="n"/>
      <c r="J256" s="10">
        <f>IF(COUNT(D256:I256)=0,"",MIN(D256:I256))</f>
        <v/>
      </c>
      <c r="K256" s="10">
        <f>IF(COUNT(D256:I256)=0,"",MEDIAN(D256:I256))</f>
        <v/>
      </c>
      <c r="L256" s="10">
        <f>IF(COUNT(D256:I256)=0,"",MAX(D256:I256))</f>
        <v/>
      </c>
      <c r="M256" s="11">
        <f>IF(OR(J256="",J256=0),"",(L256-J256)/J256)</f>
        <v/>
      </c>
      <c r="N256" s="4">
        <f>IF(COUNT(D256:I256)=0,"",INDEX($D$1:$I$1,MATCH(MIN(D256:I256),D256:I256,0)))</f>
        <v/>
      </c>
      <c r="O256" s="10" t="n">
        <v>1486.33</v>
      </c>
      <c r="P256" s="12" t="n">
        <v>1</v>
      </c>
    </row>
    <row r="257">
      <c r="A257" s="4" t="inlineStr">
        <is>
          <t>MAT-08-114</t>
        </is>
      </c>
      <c r="B257" s="5" t="inlineStr">
        <is>
          <t>Porcelanato de piso, 120 x 23 cm</t>
        </is>
      </c>
      <c r="C257" s="4" t="inlineStr">
        <is>
          <t>m²</t>
        </is>
      </c>
      <c r="D257" s="10" t="n">
        <v>1122.74</v>
      </c>
      <c r="E257" s="10" t="n"/>
      <c r="F257" s="10" t="n"/>
      <c r="G257" s="10" t="n"/>
      <c r="H257" s="10" t="n"/>
      <c r="I257" s="10" t="n"/>
      <c r="J257" s="10">
        <f>IF(COUNT(D257:I257)=0,"",MIN(D257:I257))</f>
        <v/>
      </c>
      <c r="K257" s="10">
        <f>IF(COUNT(D257:I257)=0,"",MEDIAN(D257:I257))</f>
        <v/>
      </c>
      <c r="L257" s="10">
        <f>IF(COUNT(D257:I257)=0,"",MAX(D257:I257))</f>
        <v/>
      </c>
      <c r="M257" s="11">
        <f>IF(OR(J257="",J257=0),"",(L257-J257)/J257)</f>
        <v/>
      </c>
      <c r="N257" s="4">
        <f>IF(COUNT(D257:I257)=0,"",INDEX($D$1:$I$1,MATCH(MIN(D257:I257),D257:I257,0)))</f>
        <v/>
      </c>
      <c r="O257" s="10" t="n">
        <v>1122.74</v>
      </c>
      <c r="P257" s="12" t="n">
        <v>1</v>
      </c>
    </row>
    <row r="258">
      <c r="A258" s="4" t="inlineStr">
        <is>
          <t>MAT-08-115</t>
        </is>
      </c>
      <c r="B258" s="5" t="inlineStr">
        <is>
          <t>Porcelanato de piso, 120 x 40 cm</t>
        </is>
      </c>
      <c r="C258" s="4" t="inlineStr">
        <is>
          <t>m²</t>
        </is>
      </c>
      <c r="D258" s="10" t="n">
        <v>1516.36</v>
      </c>
      <c r="E258" s="10" t="n"/>
      <c r="F258" s="10" t="n"/>
      <c r="G258" s="10" t="n"/>
      <c r="H258" s="10" t="n"/>
      <c r="I258" s="10" t="n"/>
      <c r="J258" s="10">
        <f>IF(COUNT(D258:I258)=0,"",MIN(D258:I258))</f>
        <v/>
      </c>
      <c r="K258" s="10">
        <f>IF(COUNT(D258:I258)=0,"",MEDIAN(D258:I258))</f>
        <v/>
      </c>
      <c r="L258" s="10">
        <f>IF(COUNT(D258:I258)=0,"",MAX(D258:I258))</f>
        <v/>
      </c>
      <c r="M258" s="11">
        <f>IF(OR(J258="",J258=0),"",(L258-J258)/J258)</f>
        <v/>
      </c>
      <c r="N258" s="4">
        <f>IF(COUNT(D258:I258)=0,"",INDEX($D$1:$I$1,MATCH(MIN(D258:I258),D258:I258,0)))</f>
        <v/>
      </c>
      <c r="O258" s="10" t="n">
        <v>1753.98</v>
      </c>
      <c r="P258" s="12" t="n">
        <v>1</v>
      </c>
    </row>
    <row r="259">
      <c r="A259" s="4" t="inlineStr">
        <is>
          <t>MAT-08-116</t>
        </is>
      </c>
      <c r="B259" s="5" t="inlineStr">
        <is>
          <t>Porcelanato de piso, 120 x 60 cm</t>
        </is>
      </c>
      <c r="C259" s="4" t="inlineStr">
        <is>
          <t>m²</t>
        </is>
      </c>
      <c r="D259" s="10" t="n">
        <v>819.97</v>
      </c>
      <c r="E259" s="10" t="n"/>
      <c r="F259" s="10" t="n"/>
      <c r="G259" s="10" t="n"/>
      <c r="H259" s="10" t="n"/>
      <c r="I259" s="10" t="n"/>
      <c r="J259" s="10">
        <f>IF(COUNT(D259:I259)=0,"",MIN(D259:I259))</f>
        <v/>
      </c>
      <c r="K259" s="10">
        <f>IF(COUNT(D259:I259)=0,"",MEDIAN(D259:I259))</f>
        <v/>
      </c>
      <c r="L259" s="10">
        <f>IF(COUNT(D259:I259)=0,"",MAX(D259:I259))</f>
        <v/>
      </c>
      <c r="M259" s="11">
        <f>IF(OR(J259="",J259=0),"",(L259-J259)/J259)</f>
        <v/>
      </c>
      <c r="N259" s="4">
        <f>IF(COUNT(D259:I259)=0,"",INDEX($D$1:$I$1,MATCH(MIN(D259:I259),D259:I259,0)))</f>
        <v/>
      </c>
      <c r="O259" s="10" t="n">
        <v>1903.85</v>
      </c>
      <c r="P259" s="12" t="n">
        <v>1</v>
      </c>
    </row>
    <row r="260">
      <c r="A260" s="4" t="inlineStr">
        <is>
          <t>MAT-08-117</t>
        </is>
      </c>
      <c r="B260" s="5" t="inlineStr">
        <is>
          <t>Porcelanato de piso, 45 x 45 cm</t>
        </is>
      </c>
      <c r="C260" s="4" t="inlineStr">
        <is>
          <t>m²</t>
        </is>
      </c>
      <c r="D260" s="10" t="n">
        <v>581.79</v>
      </c>
      <c r="E260" s="10" t="n"/>
      <c r="F260" s="10" t="n"/>
      <c r="G260" s="10" t="n"/>
      <c r="H260" s="10" t="n"/>
      <c r="I260" s="10" t="n"/>
      <c r="J260" s="10">
        <f>IF(COUNT(D260:I260)=0,"",MIN(D260:I260))</f>
        <v/>
      </c>
      <c r="K260" s="10">
        <f>IF(COUNT(D260:I260)=0,"",MEDIAN(D260:I260))</f>
        <v/>
      </c>
      <c r="L260" s="10">
        <f>IF(COUNT(D260:I260)=0,"",MAX(D260:I260))</f>
        <v/>
      </c>
      <c r="M260" s="11">
        <f>IF(OR(J260="",J260=0),"",(L260-J260)/J260)</f>
        <v/>
      </c>
      <c r="N260" s="4">
        <f>IF(COUNT(D260:I260)=0,"",INDEX($D$1:$I$1,MATCH(MIN(D260:I260),D260:I260,0)))</f>
        <v/>
      </c>
      <c r="O260" s="10" t="n">
        <v>733.0700000000001</v>
      </c>
      <c r="P260" s="12" t="n">
        <v>1</v>
      </c>
    </row>
    <row r="261">
      <c r="A261" s="4" t="inlineStr">
        <is>
          <t>MAT-08-118</t>
        </is>
      </c>
      <c r="B261" s="5" t="inlineStr">
        <is>
          <t>Porcelanato de piso, 50 x 50 cm</t>
        </is>
      </c>
      <c r="C261" s="4" t="inlineStr">
        <is>
          <t>m²</t>
        </is>
      </c>
      <c r="D261" s="10" t="n">
        <v>1035.48</v>
      </c>
      <c r="E261" s="10" t="n"/>
      <c r="F261" s="10" t="n"/>
      <c r="G261" s="10" t="n"/>
      <c r="H261" s="10" t="n"/>
      <c r="I261" s="10" t="n"/>
      <c r="J261" s="10">
        <f>IF(COUNT(D261:I261)=0,"",MIN(D261:I261))</f>
        <v/>
      </c>
      <c r="K261" s="10">
        <f>IF(COUNT(D261:I261)=0,"",MEDIAN(D261:I261))</f>
        <v/>
      </c>
      <c r="L261" s="10">
        <f>IF(COUNT(D261:I261)=0,"",MAX(D261:I261))</f>
        <v/>
      </c>
      <c r="M261" s="11">
        <f>IF(OR(J261="",J261=0),"",(L261-J261)/J261)</f>
        <v/>
      </c>
      <c r="N261" s="4">
        <f>IF(COUNT(D261:I261)=0,"",INDEX($D$1:$I$1,MATCH(MIN(D261:I261),D261:I261,0)))</f>
        <v/>
      </c>
      <c r="O261" s="10" t="n">
        <v>1035.48</v>
      </c>
      <c r="P261" s="12" t="n">
        <v>1</v>
      </c>
    </row>
    <row r="262">
      <c r="A262" s="4" t="inlineStr">
        <is>
          <t>MAT-08-119</t>
        </is>
      </c>
      <c r="B262" s="5" t="inlineStr">
        <is>
          <t>Porcelanato de piso, 58 x 19 cm</t>
        </is>
      </c>
      <c r="C262" s="4" t="inlineStr">
        <is>
          <t>m²</t>
        </is>
      </c>
      <c r="D262" s="10" t="n">
        <v>772.01</v>
      </c>
      <c r="E262" s="10" t="n"/>
      <c r="F262" s="10" t="n"/>
      <c r="G262" s="10" t="n"/>
      <c r="H262" s="10" t="n"/>
      <c r="I262" s="10" t="n"/>
      <c r="J262" s="10">
        <f>IF(COUNT(D262:I262)=0,"",MIN(D262:I262))</f>
        <v/>
      </c>
      <c r="K262" s="10">
        <f>IF(COUNT(D262:I262)=0,"",MEDIAN(D262:I262))</f>
        <v/>
      </c>
      <c r="L262" s="10">
        <f>IF(COUNT(D262:I262)=0,"",MAX(D262:I262))</f>
        <v/>
      </c>
      <c r="M262" s="11">
        <f>IF(OR(J262="",J262=0),"",(L262-J262)/J262)</f>
        <v/>
      </c>
      <c r="N262" s="4">
        <f>IF(COUNT(D262:I262)=0,"",INDEX($D$1:$I$1,MATCH(MIN(D262:I262),D262:I262,0)))</f>
        <v/>
      </c>
      <c r="O262" s="10" t="n">
        <v>777.65</v>
      </c>
      <c r="P262" s="12" t="n">
        <v>1</v>
      </c>
    </row>
    <row r="263">
      <c r="A263" s="4" t="inlineStr">
        <is>
          <t>MAT-08-120</t>
        </is>
      </c>
      <c r="B263" s="5" t="inlineStr">
        <is>
          <t>Porcelanato de piso, 58 x 58 cm</t>
        </is>
      </c>
      <c r="C263" s="4" t="inlineStr">
        <is>
          <t>m²</t>
        </is>
      </c>
      <c r="D263" s="10" t="n">
        <v>998.99</v>
      </c>
      <c r="E263" s="10" t="n"/>
      <c r="F263" s="10" t="n"/>
      <c r="G263" s="10" t="n"/>
      <c r="H263" s="10" t="n"/>
      <c r="I263" s="10" t="n"/>
      <c r="J263" s="10">
        <f>IF(COUNT(D263:I263)=0,"",MIN(D263:I263))</f>
        <v/>
      </c>
      <c r="K263" s="10">
        <f>IF(COUNT(D263:I263)=0,"",MEDIAN(D263:I263))</f>
        <v/>
      </c>
      <c r="L263" s="10">
        <f>IF(COUNT(D263:I263)=0,"",MAX(D263:I263))</f>
        <v/>
      </c>
      <c r="M263" s="11">
        <f>IF(OR(J263="",J263=0),"",(L263-J263)/J263)</f>
        <v/>
      </c>
      <c r="N263" s="4">
        <f>IF(COUNT(D263:I263)=0,"",INDEX($D$1:$I$1,MATCH(MIN(D263:I263),D263:I263,0)))</f>
        <v/>
      </c>
      <c r="O263" s="10" t="n">
        <v>998.99</v>
      </c>
      <c r="P263" s="12" t="n">
        <v>1</v>
      </c>
    </row>
    <row r="264">
      <c r="A264" s="4" t="inlineStr">
        <is>
          <t>MAT-08-121</t>
        </is>
      </c>
      <c r="B264" s="5" t="inlineStr">
        <is>
          <t>Porcelanato de piso, 60 x 30 cm</t>
        </is>
      </c>
      <c r="C264" s="4" t="inlineStr">
        <is>
          <t>m²</t>
        </is>
      </c>
      <c r="D264" s="10" t="n">
        <v>988.04</v>
      </c>
      <c r="E264" s="10" t="n"/>
      <c r="F264" s="10" t="n"/>
      <c r="G264" s="10" t="n"/>
      <c r="H264" s="10" t="n"/>
      <c r="I264" s="10" t="n"/>
      <c r="J264" s="10">
        <f>IF(COUNT(D264:I264)=0,"",MIN(D264:I264))</f>
        <v/>
      </c>
      <c r="K264" s="10">
        <f>IF(COUNT(D264:I264)=0,"",MEDIAN(D264:I264))</f>
        <v/>
      </c>
      <c r="L264" s="10">
        <f>IF(COUNT(D264:I264)=0,"",MAX(D264:I264))</f>
        <v/>
      </c>
      <c r="M264" s="11">
        <f>IF(OR(J264="",J264=0),"",(L264-J264)/J264)</f>
        <v/>
      </c>
      <c r="N264" s="4">
        <f>IF(COUNT(D264:I264)=0,"",INDEX($D$1:$I$1,MATCH(MIN(D264:I264),D264:I264,0)))</f>
        <v/>
      </c>
      <c r="O264" s="10" t="n">
        <v>1269.9</v>
      </c>
      <c r="P264" s="12" t="n">
        <v>1</v>
      </c>
    </row>
    <row r="265">
      <c r="A265" s="4" t="inlineStr">
        <is>
          <t>MAT-08-122</t>
        </is>
      </c>
      <c r="B265" s="5" t="inlineStr">
        <is>
          <t>Porcelanato de piso, 85 x 22 cm</t>
        </is>
      </c>
      <c r="C265" s="4" t="inlineStr">
        <is>
          <t>m²</t>
        </is>
      </c>
      <c r="D265" s="10" t="n">
        <v>2473.17</v>
      </c>
      <c r="E265" s="10" t="n"/>
      <c r="F265" s="10" t="n"/>
      <c r="G265" s="10" t="n"/>
      <c r="H265" s="10" t="n"/>
      <c r="I265" s="10" t="n"/>
      <c r="J265" s="10">
        <f>IF(COUNT(D265:I265)=0,"",MIN(D265:I265))</f>
        <v/>
      </c>
      <c r="K265" s="10">
        <f>IF(COUNT(D265:I265)=0,"",MEDIAN(D265:I265))</f>
        <v/>
      </c>
      <c r="L265" s="10">
        <f>IF(COUNT(D265:I265)=0,"",MAX(D265:I265))</f>
        <v/>
      </c>
      <c r="M265" s="11">
        <f>IF(OR(J265="",J265=0),"",(L265-J265)/J265)</f>
        <v/>
      </c>
      <c r="N265" s="4">
        <f>IF(COUNT(D265:I265)=0,"",INDEX($D$1:$I$1,MATCH(MIN(D265:I265),D265:I265,0)))</f>
        <v/>
      </c>
      <c r="O265" s="10" t="n">
        <v>2473.17</v>
      </c>
      <c r="P265" s="12" t="n">
        <v>1</v>
      </c>
    </row>
    <row r="266">
      <c r="A266" s="4" t="inlineStr">
        <is>
          <t>MAT-08-123</t>
        </is>
      </c>
      <c r="B266" s="5" t="inlineStr">
        <is>
          <t>Porcelanato de piso, 90 x 15 cm</t>
        </is>
      </c>
      <c r="C266" s="4" t="inlineStr">
        <is>
          <t>m²</t>
        </is>
      </c>
      <c r="D266" s="10" t="n">
        <v>1156.35</v>
      </c>
      <c r="E266" s="10" t="n"/>
      <c r="F266" s="10" t="n"/>
      <c r="G266" s="10" t="n"/>
      <c r="H266" s="10" t="n"/>
      <c r="I266" s="10" t="n"/>
      <c r="J266" s="10">
        <f>IF(COUNT(D266:I266)=0,"",MIN(D266:I266))</f>
        <v/>
      </c>
      <c r="K266" s="10">
        <f>IF(COUNT(D266:I266)=0,"",MEDIAN(D266:I266))</f>
        <v/>
      </c>
      <c r="L266" s="10">
        <f>IF(COUNT(D266:I266)=0,"",MAX(D266:I266))</f>
        <v/>
      </c>
      <c r="M266" s="11">
        <f>IF(OR(J266="",J266=0),"",(L266-J266)/J266)</f>
        <v/>
      </c>
      <c r="N266" s="4">
        <f>IF(COUNT(D266:I266)=0,"",INDEX($D$1:$I$1,MATCH(MIN(D266:I266),D266:I266,0)))</f>
        <v/>
      </c>
      <c r="O266" s="10" t="n">
        <v>1187.6</v>
      </c>
      <c r="P266" s="12" t="n">
        <v>1</v>
      </c>
    </row>
    <row r="267">
      <c r="A267" s="4" t="inlineStr">
        <is>
          <t>MAT-08-124</t>
        </is>
      </c>
      <c r="B267" s="5" t="inlineStr">
        <is>
          <t>Porcelanato de piso, 90 x 45 cm</t>
        </is>
      </c>
      <c r="C267" s="4" t="inlineStr">
        <is>
          <t>m²</t>
        </is>
      </c>
      <c r="D267" s="10" t="n">
        <v>818.71</v>
      </c>
      <c r="E267" s="10" t="n"/>
      <c r="F267" s="10" t="n"/>
      <c r="G267" s="10" t="n"/>
      <c r="H267" s="10" t="n"/>
      <c r="I267" s="10" t="n"/>
      <c r="J267" s="10">
        <f>IF(COUNT(D267:I267)=0,"",MIN(D267:I267))</f>
        <v/>
      </c>
      <c r="K267" s="10">
        <f>IF(COUNT(D267:I267)=0,"",MEDIAN(D267:I267))</f>
        <v/>
      </c>
      <c r="L267" s="10">
        <f>IF(COUNT(D267:I267)=0,"",MAX(D267:I267))</f>
        <v/>
      </c>
      <c r="M267" s="11">
        <f>IF(OR(J267="",J267=0),"",(L267-J267)/J267)</f>
        <v/>
      </c>
      <c r="N267" s="4">
        <f>IF(COUNT(D267:I267)=0,"",INDEX($D$1:$I$1,MATCH(MIN(D267:I267),D267:I267,0)))</f>
        <v/>
      </c>
      <c r="O267" s="10" t="n">
        <v>1636.87</v>
      </c>
      <c r="P267" s="12" t="n">
        <v>1</v>
      </c>
    </row>
    <row r="268">
      <c r="A268" s="4" t="inlineStr">
        <is>
          <t>MAT-08-125</t>
        </is>
      </c>
      <c r="B268" s="5" t="inlineStr">
        <is>
          <t>Porcelanato de piso y pared, 100 x 30 cm</t>
        </is>
      </c>
      <c r="C268" s="4" t="inlineStr">
        <is>
          <t>m²</t>
        </is>
      </c>
      <c r="D268" s="10" t="n">
        <v>1782.68</v>
      </c>
      <c r="E268" s="10" t="n"/>
      <c r="F268" s="10" t="n"/>
      <c r="G268" s="10" t="n"/>
      <c r="H268" s="10" t="n"/>
      <c r="I268" s="10" t="n"/>
      <c r="J268" s="10">
        <f>IF(COUNT(D268:I268)=0,"",MIN(D268:I268))</f>
        <v/>
      </c>
      <c r="K268" s="10">
        <f>IF(COUNT(D268:I268)=0,"",MEDIAN(D268:I268))</f>
        <v/>
      </c>
      <c r="L268" s="10">
        <f>IF(COUNT(D268:I268)=0,"",MAX(D268:I268))</f>
        <v/>
      </c>
      <c r="M268" s="11">
        <f>IF(OR(J268="",J268=0),"",(L268-J268)/J268)</f>
        <v/>
      </c>
      <c r="N268" s="4">
        <f>IF(COUNT(D268:I268)=0,"",INDEX($D$1:$I$1,MATCH(MIN(D268:I268),D268:I268,0)))</f>
        <v/>
      </c>
      <c r="O268" s="10" t="n">
        <v>2196.18</v>
      </c>
      <c r="P268" s="12" t="n">
        <v>1</v>
      </c>
    </row>
    <row r="269">
      <c r="A269" s="4" t="inlineStr">
        <is>
          <t>MAT-08-126</t>
        </is>
      </c>
      <c r="B269" s="5" t="inlineStr">
        <is>
          <t>Porcelanato de piso y pared, 100 x 33 cm</t>
        </is>
      </c>
      <c r="C269" s="4" t="inlineStr">
        <is>
          <t>m²</t>
        </is>
      </c>
      <c r="D269" s="10" t="n">
        <v>1466.73</v>
      </c>
      <c r="E269" s="10" t="n"/>
      <c r="F269" s="10" t="n"/>
      <c r="G269" s="10" t="n"/>
      <c r="H269" s="10" t="n"/>
      <c r="I269" s="10" t="n"/>
      <c r="J269" s="10">
        <f>IF(COUNT(D269:I269)=0,"",MIN(D269:I269))</f>
        <v/>
      </c>
      <c r="K269" s="10">
        <f>IF(COUNT(D269:I269)=0,"",MEDIAN(D269:I269))</f>
        <v/>
      </c>
      <c r="L269" s="10">
        <f>IF(COUNT(D269:I269)=0,"",MAX(D269:I269))</f>
        <v/>
      </c>
      <c r="M269" s="11">
        <f>IF(OR(J269="",J269=0),"",(L269-J269)/J269)</f>
        <v/>
      </c>
      <c r="N269" s="4">
        <f>IF(COUNT(D269:I269)=0,"",INDEX($D$1:$I$1,MATCH(MIN(D269:I269),D269:I269,0)))</f>
        <v/>
      </c>
      <c r="O269" s="10" t="n">
        <v>1493.28</v>
      </c>
      <c r="P269" s="12" t="n">
        <v>1</v>
      </c>
    </row>
    <row r="270">
      <c r="A270" s="4" t="inlineStr">
        <is>
          <t>MAT-08-127</t>
        </is>
      </c>
      <c r="B270" s="5" t="inlineStr">
        <is>
          <t>Porcelanato de piso y pared, 100 x 50 cm</t>
        </is>
      </c>
      <c r="C270" s="4" t="inlineStr">
        <is>
          <t>m²</t>
        </is>
      </c>
      <c r="D270" s="10" t="n">
        <v>1801.82</v>
      </c>
      <c r="E270" s="10" t="n"/>
      <c r="F270" s="10" t="n"/>
      <c r="G270" s="10" t="n"/>
      <c r="H270" s="10" t="n"/>
      <c r="I270" s="10" t="n"/>
      <c r="J270" s="10">
        <f>IF(COUNT(D270:I270)=0,"",MIN(D270:I270))</f>
        <v/>
      </c>
      <c r="K270" s="10">
        <f>IF(COUNT(D270:I270)=0,"",MEDIAN(D270:I270))</f>
        <v/>
      </c>
      <c r="L270" s="10">
        <f>IF(COUNT(D270:I270)=0,"",MAX(D270:I270))</f>
        <v/>
      </c>
      <c r="M270" s="11">
        <f>IF(OR(J270="",J270=0),"",(L270-J270)/J270)</f>
        <v/>
      </c>
      <c r="N270" s="4">
        <f>IF(COUNT(D270:I270)=0,"",INDEX($D$1:$I$1,MATCH(MIN(D270:I270),D270:I270,0)))</f>
        <v/>
      </c>
      <c r="O270" s="10" t="n">
        <v>2724.55</v>
      </c>
      <c r="P270" s="12" t="n">
        <v>1</v>
      </c>
    </row>
    <row r="271">
      <c r="A271" s="4" t="inlineStr">
        <is>
          <t>MAT-08-128</t>
        </is>
      </c>
      <c r="B271" s="5" t="inlineStr">
        <is>
          <t>Porcelanato de piso y pared, 120 x 120 cm</t>
        </is>
      </c>
      <c r="C271" s="4" t="inlineStr">
        <is>
          <t>m²</t>
        </is>
      </c>
      <c r="D271" s="10" t="n">
        <v>2945.45</v>
      </c>
      <c r="E271" s="10" t="n"/>
      <c r="F271" s="10" t="n"/>
      <c r="G271" s="10" t="n"/>
      <c r="H271" s="10" t="n"/>
      <c r="I271" s="10" t="n"/>
      <c r="J271" s="10">
        <f>IF(COUNT(D271:I271)=0,"",MIN(D271:I271))</f>
        <v/>
      </c>
      <c r="K271" s="10">
        <f>IF(COUNT(D271:I271)=0,"",MEDIAN(D271:I271))</f>
        <v/>
      </c>
      <c r="L271" s="10">
        <f>IF(COUNT(D271:I271)=0,"",MAX(D271:I271))</f>
        <v/>
      </c>
      <c r="M271" s="11">
        <f>IF(OR(J271="",J271=0),"",(L271-J271)/J271)</f>
        <v/>
      </c>
      <c r="N271" s="4">
        <f>IF(COUNT(D271:I271)=0,"",INDEX($D$1:$I$1,MATCH(MIN(D271:I271),D271:I271,0)))</f>
        <v/>
      </c>
      <c r="O271" s="10" t="n">
        <v>2945.45</v>
      </c>
      <c r="P271" s="12" t="n">
        <v>1</v>
      </c>
    </row>
    <row r="272">
      <c r="A272" s="4" t="inlineStr">
        <is>
          <t>MAT-08-129</t>
        </is>
      </c>
      <c r="B272" s="5" t="inlineStr">
        <is>
          <t>Porcelanato de piso y pared, 120 x 20 cm</t>
        </is>
      </c>
      <c r="C272" s="4" t="inlineStr">
        <is>
          <t>m²</t>
        </is>
      </c>
      <c r="D272" s="10" t="n">
        <v>1658</v>
      </c>
      <c r="E272" s="10" t="n"/>
      <c r="F272" s="10" t="n"/>
      <c r="G272" s="10" t="n"/>
      <c r="H272" s="10" t="n"/>
      <c r="I272" s="10" t="n"/>
      <c r="J272" s="10">
        <f>IF(COUNT(D272:I272)=0,"",MIN(D272:I272))</f>
        <v/>
      </c>
      <c r="K272" s="10">
        <f>IF(COUNT(D272:I272)=0,"",MEDIAN(D272:I272))</f>
        <v/>
      </c>
      <c r="L272" s="10">
        <f>IF(COUNT(D272:I272)=0,"",MAX(D272:I272))</f>
        <v/>
      </c>
      <c r="M272" s="11">
        <f>IF(OR(J272="",J272=0),"",(L272-J272)/J272)</f>
        <v/>
      </c>
      <c r="N272" s="4">
        <f>IF(COUNT(D272:I272)=0,"",INDEX($D$1:$I$1,MATCH(MIN(D272:I272),D272:I272,0)))</f>
        <v/>
      </c>
      <c r="O272" s="10" t="n">
        <v>1658</v>
      </c>
      <c r="P272" s="12" t="n">
        <v>1</v>
      </c>
    </row>
    <row r="273">
      <c r="A273" s="4" t="inlineStr">
        <is>
          <t>MAT-08-130</t>
        </is>
      </c>
      <c r="B273" s="5" t="inlineStr">
        <is>
          <t>Porcelanato de piso y pared, 120 x 40 cm</t>
        </is>
      </c>
      <c r="C273" s="4" t="inlineStr">
        <is>
          <t>m²</t>
        </is>
      </c>
      <c r="D273" s="10" t="n">
        <v>3697.64</v>
      </c>
      <c r="E273" s="10" t="n"/>
      <c r="F273" s="10" t="n"/>
      <c r="G273" s="10" t="n"/>
      <c r="H273" s="10" t="n"/>
      <c r="I273" s="10" t="n"/>
      <c r="J273" s="10">
        <f>IF(COUNT(D273:I273)=0,"",MIN(D273:I273))</f>
        <v/>
      </c>
      <c r="K273" s="10">
        <f>IF(COUNT(D273:I273)=0,"",MEDIAN(D273:I273))</f>
        <v/>
      </c>
      <c r="L273" s="10">
        <f>IF(COUNT(D273:I273)=0,"",MAX(D273:I273))</f>
        <v/>
      </c>
      <c r="M273" s="11">
        <f>IF(OR(J273="",J273=0),"",(L273-J273)/J273)</f>
        <v/>
      </c>
      <c r="N273" s="4">
        <f>IF(COUNT(D273:I273)=0,"",INDEX($D$1:$I$1,MATCH(MIN(D273:I273),D273:I273,0)))</f>
        <v/>
      </c>
      <c r="O273" s="10" t="n">
        <v>3697.64</v>
      </c>
      <c r="P273" s="12" t="n">
        <v>1</v>
      </c>
    </row>
    <row r="274">
      <c r="A274" s="4" t="inlineStr">
        <is>
          <t>MAT-08-131</t>
        </is>
      </c>
      <c r="B274" s="5" t="inlineStr">
        <is>
          <t>Porcelanato de piso y pared, 120 x 60 cm</t>
        </is>
      </c>
      <c r="C274" s="4" t="inlineStr">
        <is>
          <t>m²</t>
        </is>
      </c>
      <c r="D274" s="10" t="n">
        <v>819.97</v>
      </c>
      <c r="E274" s="10" t="n"/>
      <c r="F274" s="10" t="n"/>
      <c r="G274" s="10" t="n"/>
      <c r="H274" s="10" t="n"/>
      <c r="I274" s="10" t="n"/>
      <c r="J274" s="10">
        <f>IF(COUNT(D274:I274)=0,"",MIN(D274:I274))</f>
        <v/>
      </c>
      <c r="K274" s="10">
        <f>IF(COUNT(D274:I274)=0,"",MEDIAN(D274:I274))</f>
        <v/>
      </c>
      <c r="L274" s="10">
        <f>IF(COUNT(D274:I274)=0,"",MAX(D274:I274))</f>
        <v/>
      </c>
      <c r="M274" s="11">
        <f>IF(OR(J274="",J274=0),"",(L274-J274)/J274)</f>
        <v/>
      </c>
      <c r="N274" s="4">
        <f>IF(COUNT(D274:I274)=0,"",INDEX($D$1:$I$1,MATCH(MIN(D274:I274),D274:I274,0)))</f>
        <v/>
      </c>
      <c r="O274" s="10" t="n">
        <v>1852.9</v>
      </c>
      <c r="P274" s="12" t="n">
        <v>1</v>
      </c>
    </row>
    <row r="275">
      <c r="A275" s="4" t="inlineStr">
        <is>
          <t>MAT-08-132</t>
        </is>
      </c>
      <c r="B275" s="5" t="inlineStr">
        <is>
          <t>Porcelanato de piso y pared, 180 x 90 cm</t>
        </is>
      </c>
      <c r="C275" s="4" t="inlineStr">
        <is>
          <t>m²</t>
        </is>
      </c>
      <c r="D275" s="10" t="n">
        <v>3376.66</v>
      </c>
      <c r="E275" s="10" t="n"/>
      <c r="F275" s="10" t="n"/>
      <c r="G275" s="10" t="n"/>
      <c r="H275" s="10" t="n"/>
      <c r="I275" s="10" t="n"/>
      <c r="J275" s="10">
        <f>IF(COUNT(D275:I275)=0,"",MIN(D275:I275))</f>
        <v/>
      </c>
      <c r="K275" s="10">
        <f>IF(COUNT(D275:I275)=0,"",MEDIAN(D275:I275))</f>
        <v/>
      </c>
      <c r="L275" s="10">
        <f>IF(COUNT(D275:I275)=0,"",MAX(D275:I275))</f>
        <v/>
      </c>
      <c r="M275" s="11">
        <f>IF(OR(J275="",J275=0),"",(L275-J275)/J275)</f>
        <v/>
      </c>
      <c r="N275" s="4">
        <f>IF(COUNT(D275:I275)=0,"",INDEX($D$1:$I$1,MATCH(MIN(D275:I275),D275:I275,0)))</f>
        <v/>
      </c>
      <c r="O275" s="10" t="n">
        <v>3376.66</v>
      </c>
      <c r="P275" s="12" t="n">
        <v>1</v>
      </c>
    </row>
    <row r="276">
      <c r="A276" s="4" t="inlineStr">
        <is>
          <t>MAT-08-133</t>
        </is>
      </c>
      <c r="B276" s="5" t="inlineStr">
        <is>
          <t>Porcelanato de piso y pared, 30 x 30 cm</t>
        </is>
      </c>
      <c r="C276" s="4" t="inlineStr">
        <is>
          <t>m²</t>
        </is>
      </c>
      <c r="D276" s="10" t="n">
        <v>812.1</v>
      </c>
      <c r="E276" s="10" t="n"/>
      <c r="F276" s="10" t="n"/>
      <c r="G276" s="10" t="n"/>
      <c r="H276" s="10" t="n"/>
      <c r="I276" s="10" t="n"/>
      <c r="J276" s="10">
        <f>IF(COUNT(D276:I276)=0,"",MIN(D276:I276))</f>
        <v/>
      </c>
      <c r="K276" s="10">
        <f>IF(COUNT(D276:I276)=0,"",MEDIAN(D276:I276))</f>
        <v/>
      </c>
      <c r="L276" s="10">
        <f>IF(COUNT(D276:I276)=0,"",MAX(D276:I276))</f>
        <v/>
      </c>
      <c r="M276" s="11">
        <f>IF(OR(J276="",J276=0),"",(L276-J276)/J276)</f>
        <v/>
      </c>
      <c r="N276" s="4">
        <f>IF(COUNT(D276:I276)=0,"",INDEX($D$1:$I$1,MATCH(MIN(D276:I276),D276:I276,0)))</f>
        <v/>
      </c>
      <c r="O276" s="10" t="n">
        <v>812.1</v>
      </c>
      <c r="P276" s="12" t="n">
        <v>1</v>
      </c>
    </row>
    <row r="277">
      <c r="A277" s="4" t="inlineStr">
        <is>
          <t>MAT-08-134</t>
        </is>
      </c>
      <c r="B277" s="5" t="inlineStr">
        <is>
          <t>Porcelanato de piso y pared, 45 x 45 cm</t>
        </is>
      </c>
      <c r="C277" s="4" t="inlineStr">
        <is>
          <t>m²</t>
        </is>
      </c>
      <c r="D277" s="10" t="n">
        <v>710.61</v>
      </c>
      <c r="E277" s="10" t="n"/>
      <c r="F277" s="10" t="n"/>
      <c r="G277" s="10" t="n"/>
      <c r="H277" s="10" t="n"/>
      <c r="I277" s="10" t="n"/>
      <c r="J277" s="10">
        <f>IF(COUNT(D277:I277)=0,"",MIN(D277:I277))</f>
        <v/>
      </c>
      <c r="K277" s="10">
        <f>IF(COUNT(D277:I277)=0,"",MEDIAN(D277:I277))</f>
        <v/>
      </c>
      <c r="L277" s="10">
        <f>IF(COUNT(D277:I277)=0,"",MAX(D277:I277))</f>
        <v/>
      </c>
      <c r="M277" s="11">
        <f>IF(OR(J277="",J277=0),"",(L277-J277)/J277)</f>
        <v/>
      </c>
      <c r="N277" s="4">
        <f>IF(COUNT(D277:I277)=0,"",INDEX($D$1:$I$1,MATCH(MIN(D277:I277),D277:I277,0)))</f>
        <v/>
      </c>
      <c r="O277" s="10" t="n">
        <v>764.38</v>
      </c>
      <c r="P277" s="12" t="n">
        <v>1</v>
      </c>
    </row>
    <row r="278">
      <c r="A278" s="4" t="inlineStr">
        <is>
          <t>MAT-08-135</t>
        </is>
      </c>
      <c r="B278" s="5" t="inlineStr">
        <is>
          <t>Porcelanato de piso y pared, 55 x 33 cm</t>
        </is>
      </c>
      <c r="C278" s="4" t="inlineStr">
        <is>
          <t>m²</t>
        </is>
      </c>
      <c r="D278" s="10" t="n">
        <v>839.97</v>
      </c>
      <c r="E278" s="10" t="n"/>
      <c r="F278" s="10" t="n"/>
      <c r="G278" s="10" t="n"/>
      <c r="H278" s="10" t="n"/>
      <c r="I278" s="10" t="n"/>
      <c r="J278" s="10">
        <f>IF(COUNT(D278:I278)=0,"",MIN(D278:I278))</f>
        <v/>
      </c>
      <c r="K278" s="10">
        <f>IF(COUNT(D278:I278)=0,"",MEDIAN(D278:I278))</f>
        <v/>
      </c>
      <c r="L278" s="10">
        <f>IF(COUNT(D278:I278)=0,"",MAX(D278:I278))</f>
        <v/>
      </c>
      <c r="M278" s="11">
        <f>IF(OR(J278="",J278=0),"",(L278-J278)/J278)</f>
        <v/>
      </c>
      <c r="N278" s="4">
        <f>IF(COUNT(D278:I278)=0,"",INDEX($D$1:$I$1,MATCH(MIN(D278:I278),D278:I278,0)))</f>
        <v/>
      </c>
      <c r="O278" s="10" t="n">
        <v>839.97</v>
      </c>
      <c r="P278" s="12" t="n">
        <v>1</v>
      </c>
    </row>
    <row r="279">
      <c r="A279" s="4" t="inlineStr">
        <is>
          <t>MAT-08-136</t>
        </is>
      </c>
      <c r="B279" s="5" t="inlineStr">
        <is>
          <t>Porcelanato de piso y pared, 58 x 58 cm</t>
        </is>
      </c>
      <c r="C279" s="4" t="inlineStr">
        <is>
          <t>m²</t>
        </is>
      </c>
      <c r="D279" s="10" t="n">
        <v>2571.44</v>
      </c>
      <c r="E279" s="10" t="n"/>
      <c r="F279" s="10" t="n"/>
      <c r="G279" s="10" t="n"/>
      <c r="H279" s="10" t="n"/>
      <c r="I279" s="10" t="n"/>
      <c r="J279" s="10">
        <f>IF(COUNT(D279:I279)=0,"",MIN(D279:I279))</f>
        <v/>
      </c>
      <c r="K279" s="10">
        <f>IF(COUNT(D279:I279)=0,"",MEDIAN(D279:I279))</f>
        <v/>
      </c>
      <c r="L279" s="10">
        <f>IF(COUNT(D279:I279)=0,"",MAX(D279:I279))</f>
        <v/>
      </c>
      <c r="M279" s="11">
        <f>IF(OR(J279="",J279=0),"",(L279-J279)/J279)</f>
        <v/>
      </c>
      <c r="N279" s="4">
        <f>IF(COUNT(D279:I279)=0,"",INDEX($D$1:$I$1,MATCH(MIN(D279:I279),D279:I279,0)))</f>
        <v/>
      </c>
      <c r="O279" s="10" t="n">
        <v>2571.44</v>
      </c>
      <c r="P279" s="12" t="n">
        <v>1</v>
      </c>
    </row>
    <row r="280">
      <c r="A280" s="4" t="inlineStr">
        <is>
          <t>MAT-08-137</t>
        </is>
      </c>
      <c r="B280" s="5" t="inlineStr">
        <is>
          <t>Porcelanato de piso y pared, 60 x 20 cm</t>
        </is>
      </c>
      <c r="C280" s="4" t="inlineStr">
        <is>
          <t>m²</t>
        </is>
      </c>
      <c r="D280" s="10" t="n">
        <v>482.11</v>
      </c>
      <c r="E280" s="10" t="n"/>
      <c r="F280" s="10" t="n"/>
      <c r="G280" s="10" t="n"/>
      <c r="H280" s="10" t="n"/>
      <c r="I280" s="10" t="n"/>
      <c r="J280" s="10">
        <f>IF(COUNT(D280:I280)=0,"",MIN(D280:I280))</f>
        <v/>
      </c>
      <c r="K280" s="10">
        <f>IF(COUNT(D280:I280)=0,"",MEDIAN(D280:I280))</f>
        <v/>
      </c>
      <c r="L280" s="10">
        <f>IF(COUNT(D280:I280)=0,"",MAX(D280:I280))</f>
        <v/>
      </c>
      <c r="M280" s="11">
        <f>IF(OR(J280="",J280=0),"",(L280-J280)/J280)</f>
        <v/>
      </c>
      <c r="N280" s="4">
        <f>IF(COUNT(D280:I280)=0,"",INDEX($D$1:$I$1,MATCH(MIN(D280:I280),D280:I280,0)))</f>
        <v/>
      </c>
      <c r="O280" s="10" t="n">
        <v>482.11</v>
      </c>
      <c r="P280" s="12" t="n">
        <v>1</v>
      </c>
    </row>
    <row r="281">
      <c r="A281" s="4" t="inlineStr">
        <is>
          <t>MAT-08-138</t>
        </is>
      </c>
      <c r="B281" s="5" t="inlineStr">
        <is>
          <t>Porcelanato de piso y pared, 60 x 30 cm</t>
        </is>
      </c>
      <c r="C281" s="4" t="inlineStr">
        <is>
          <t>m²</t>
        </is>
      </c>
      <c r="D281" s="10" t="n">
        <v>1049.58</v>
      </c>
      <c r="E281" s="10" t="n"/>
      <c r="F281" s="10" t="n"/>
      <c r="G281" s="10" t="n"/>
      <c r="H281" s="10" t="n"/>
      <c r="I281" s="10" t="n"/>
      <c r="J281" s="10">
        <f>IF(COUNT(D281:I281)=0,"",MIN(D281:I281))</f>
        <v/>
      </c>
      <c r="K281" s="10">
        <f>IF(COUNT(D281:I281)=0,"",MEDIAN(D281:I281))</f>
        <v/>
      </c>
      <c r="L281" s="10">
        <f>IF(COUNT(D281:I281)=0,"",MAX(D281:I281))</f>
        <v/>
      </c>
      <c r="M281" s="11">
        <f>IF(OR(J281="",J281=0),"",(L281-J281)/J281)</f>
        <v/>
      </c>
      <c r="N281" s="4">
        <f>IF(COUNT(D281:I281)=0,"",INDEX($D$1:$I$1,MATCH(MIN(D281:I281),D281:I281,0)))</f>
        <v/>
      </c>
      <c r="O281" s="10" t="n">
        <v>1315.34</v>
      </c>
      <c r="P281" s="12" t="n">
        <v>1</v>
      </c>
    </row>
    <row r="282">
      <c r="A282" s="4" t="inlineStr">
        <is>
          <t>MAT-08-139</t>
        </is>
      </c>
      <c r="B282" s="5" t="inlineStr">
        <is>
          <t>Porcelanato de piso y pared, 60 x 60 cm</t>
        </is>
      </c>
      <c r="C282" s="4" t="inlineStr">
        <is>
          <t>m²</t>
        </is>
      </c>
      <c r="D282" s="10" t="n">
        <v>518.13</v>
      </c>
      <c r="E282" s="10" t="n"/>
      <c r="F282" s="10" t="n"/>
      <c r="G282" s="10" t="n"/>
      <c r="H282" s="10" t="n"/>
      <c r="I282" s="10" t="n"/>
      <c r="J282" s="10">
        <f>IF(COUNT(D282:I282)=0,"",MIN(D282:I282))</f>
        <v/>
      </c>
      <c r="K282" s="10">
        <f>IF(COUNT(D282:I282)=0,"",MEDIAN(D282:I282))</f>
        <v/>
      </c>
      <c r="L282" s="10">
        <f>IF(COUNT(D282:I282)=0,"",MAX(D282:I282))</f>
        <v/>
      </c>
      <c r="M282" s="11">
        <f>IF(OR(J282="",J282=0),"",(L282-J282)/J282)</f>
        <v/>
      </c>
      <c r="N282" s="4">
        <f>IF(COUNT(D282:I282)=0,"",INDEX($D$1:$I$1,MATCH(MIN(D282:I282),D282:I282,0)))</f>
        <v/>
      </c>
      <c r="O282" s="10" t="n">
        <v>1244.99</v>
      </c>
      <c r="P282" s="12" t="n">
        <v>1</v>
      </c>
    </row>
    <row r="283">
      <c r="A283" s="4" t="inlineStr">
        <is>
          <t>MAT-08-140</t>
        </is>
      </c>
      <c r="B283" s="5" t="inlineStr">
        <is>
          <t>Porcelanato de piso y pared, 75 x 25 cm</t>
        </is>
      </c>
      <c r="C283" s="4" t="inlineStr">
        <is>
          <t>m²</t>
        </is>
      </c>
      <c r="D283" s="10" t="n">
        <v>1146.06</v>
      </c>
      <c r="E283" s="10" t="n"/>
      <c r="F283" s="10" t="n"/>
      <c r="G283" s="10" t="n"/>
      <c r="H283" s="10" t="n"/>
      <c r="I283" s="10" t="n"/>
      <c r="J283" s="10">
        <f>IF(COUNT(D283:I283)=0,"",MIN(D283:I283))</f>
        <v/>
      </c>
      <c r="K283" s="10">
        <f>IF(COUNT(D283:I283)=0,"",MEDIAN(D283:I283))</f>
        <v/>
      </c>
      <c r="L283" s="10">
        <f>IF(COUNT(D283:I283)=0,"",MAX(D283:I283))</f>
        <v/>
      </c>
      <c r="M283" s="11">
        <f>IF(OR(J283="",J283=0),"",(L283-J283)/J283)</f>
        <v/>
      </c>
      <c r="N283" s="4">
        <f>IF(COUNT(D283:I283)=0,"",INDEX($D$1:$I$1,MATCH(MIN(D283:I283),D283:I283,0)))</f>
        <v/>
      </c>
      <c r="O283" s="10" t="n">
        <v>1403.05</v>
      </c>
      <c r="P283" s="12" t="n">
        <v>1</v>
      </c>
    </row>
    <row r="284">
      <c r="A284" s="4" t="inlineStr">
        <is>
          <t>MAT-08-141</t>
        </is>
      </c>
      <c r="B284" s="5" t="inlineStr">
        <is>
          <t>Porcelanato de piso y pared, 90 x 15 cm</t>
        </is>
      </c>
      <c r="C284" s="4" t="inlineStr">
        <is>
          <t>m²</t>
        </is>
      </c>
      <c r="D284" s="10" t="n">
        <v>1835.57</v>
      </c>
      <c r="E284" s="10" t="n"/>
      <c r="F284" s="10" t="n"/>
      <c r="G284" s="10" t="n"/>
      <c r="H284" s="10" t="n"/>
      <c r="I284" s="10" t="n"/>
      <c r="J284" s="10">
        <f>IF(COUNT(D284:I284)=0,"",MIN(D284:I284))</f>
        <v/>
      </c>
      <c r="K284" s="10">
        <f>IF(COUNT(D284:I284)=0,"",MEDIAN(D284:I284))</f>
        <v/>
      </c>
      <c r="L284" s="10">
        <f>IF(COUNT(D284:I284)=0,"",MAX(D284:I284))</f>
        <v/>
      </c>
      <c r="M284" s="11">
        <f>IF(OR(J284="",J284=0),"",(L284-J284)/J284)</f>
        <v/>
      </c>
      <c r="N284" s="4">
        <f>IF(COUNT(D284:I284)=0,"",INDEX($D$1:$I$1,MATCH(MIN(D284:I284),D284:I284,0)))</f>
        <v/>
      </c>
      <c r="O284" s="10" t="n">
        <v>1835.57</v>
      </c>
      <c r="P284" s="12" t="n">
        <v>1</v>
      </c>
    </row>
    <row r="285">
      <c r="A285" s="4" t="inlineStr">
        <is>
          <t>MAT-08-142</t>
        </is>
      </c>
      <c r="B285" s="5" t="inlineStr">
        <is>
          <t>Porcelanato de piso y pared, 90 x 30 cm</t>
        </is>
      </c>
      <c r="C285" s="4" t="inlineStr">
        <is>
          <t>m²</t>
        </is>
      </c>
      <c r="D285" s="10" t="n">
        <v>2210.12</v>
      </c>
      <c r="E285" s="10" t="n"/>
      <c r="F285" s="10" t="n"/>
      <c r="G285" s="10" t="n"/>
      <c r="H285" s="10" t="n"/>
      <c r="I285" s="10" t="n"/>
      <c r="J285" s="10">
        <f>IF(COUNT(D285:I285)=0,"",MIN(D285:I285))</f>
        <v/>
      </c>
      <c r="K285" s="10">
        <f>IF(COUNT(D285:I285)=0,"",MEDIAN(D285:I285))</f>
        <v/>
      </c>
      <c r="L285" s="10">
        <f>IF(COUNT(D285:I285)=0,"",MAX(D285:I285))</f>
        <v/>
      </c>
      <c r="M285" s="11">
        <f>IF(OR(J285="",J285=0),"",(L285-J285)/J285)</f>
        <v/>
      </c>
      <c r="N285" s="4">
        <f>IF(COUNT(D285:I285)=0,"",INDEX($D$1:$I$1,MATCH(MIN(D285:I285),D285:I285,0)))</f>
        <v/>
      </c>
      <c r="O285" s="10" t="n">
        <v>2210.12</v>
      </c>
      <c r="P285" s="12" t="n">
        <v>1</v>
      </c>
    </row>
    <row r="286">
      <c r="A286" s="4" t="inlineStr">
        <is>
          <t>MAT-08-143</t>
        </is>
      </c>
      <c r="B286" s="5" t="inlineStr">
        <is>
          <t>Porcelanato de piso y pared, 90 x 45 cm</t>
        </is>
      </c>
      <c r="C286" s="4" t="inlineStr">
        <is>
          <t>m²</t>
        </is>
      </c>
      <c r="D286" s="10" t="n">
        <v>1630.87</v>
      </c>
      <c r="E286" s="10" t="n"/>
      <c r="F286" s="10" t="n"/>
      <c r="G286" s="10" t="n"/>
      <c r="H286" s="10" t="n"/>
      <c r="I286" s="10" t="n"/>
      <c r="J286" s="10">
        <f>IF(COUNT(D286:I286)=0,"",MIN(D286:I286))</f>
        <v/>
      </c>
      <c r="K286" s="10">
        <f>IF(COUNT(D286:I286)=0,"",MEDIAN(D286:I286))</f>
        <v/>
      </c>
      <c r="L286" s="10">
        <f>IF(COUNT(D286:I286)=0,"",MAX(D286:I286))</f>
        <v/>
      </c>
      <c r="M286" s="11">
        <f>IF(OR(J286="",J286=0),"",(L286-J286)/J286)</f>
        <v/>
      </c>
      <c r="N286" s="4">
        <f>IF(COUNT(D286:I286)=0,"",INDEX($D$1:$I$1,MATCH(MIN(D286:I286),D286:I286,0)))</f>
        <v/>
      </c>
      <c r="O286" s="10" t="n">
        <v>1826.48</v>
      </c>
      <c r="P286" s="12" t="n">
        <v>1</v>
      </c>
    </row>
    <row r="287">
      <c r="A287" s="4" t="inlineStr">
        <is>
          <t>MAT-08-144</t>
        </is>
      </c>
      <c r="B287" s="5" t="inlineStr">
        <is>
          <t>Mosaico cerámico en malla, 30 x 30 cm</t>
        </is>
      </c>
      <c r="C287" s="4" t="inlineStr">
        <is>
          <t>m²</t>
        </is>
      </c>
      <c r="D287" s="10" t="n">
        <v>1844.8</v>
      </c>
      <c r="E287" s="10" t="n"/>
      <c r="F287" s="10" t="n"/>
      <c r="G287" s="10" t="n"/>
      <c r="H287" s="10" t="n"/>
      <c r="I287" s="10" t="n"/>
      <c r="J287" s="10">
        <f>IF(COUNT(D287:I287)=0,"",MIN(D287:I287))</f>
        <v/>
      </c>
      <c r="K287" s="10">
        <f>IF(COUNT(D287:I287)=0,"",MEDIAN(D287:I287))</f>
        <v/>
      </c>
      <c r="L287" s="10">
        <f>IF(COUNT(D287:I287)=0,"",MAX(D287:I287))</f>
        <v/>
      </c>
      <c r="M287" s="11">
        <f>IF(OR(J287="",J287=0),"",(L287-J287)/J287)</f>
        <v/>
      </c>
      <c r="N287" s="4">
        <f>IF(COUNT(D287:I287)=0,"",INDEX($D$1:$I$1,MATCH(MIN(D287:I287),D287:I287,0)))</f>
        <v/>
      </c>
      <c r="O287" s="10" t="n">
        <v>3107.95</v>
      </c>
      <c r="P287" s="12" t="n">
        <v>1</v>
      </c>
    </row>
    <row r="288">
      <c r="A288" s="4" t="inlineStr">
        <is>
          <t>MAT-08-145</t>
        </is>
      </c>
      <c r="B288" s="5" t="inlineStr">
        <is>
          <t>Mosaico cerámico en malla, 33 x 30 cm</t>
        </is>
      </c>
      <c r="C288" s="4" t="inlineStr">
        <is>
          <t>m²</t>
        </is>
      </c>
      <c r="D288" s="10" t="n">
        <v>4369.31</v>
      </c>
      <c r="E288" s="10" t="n"/>
      <c r="F288" s="10" t="n"/>
      <c r="G288" s="10" t="n"/>
      <c r="H288" s="10" t="n"/>
      <c r="I288" s="10" t="n"/>
      <c r="J288" s="10">
        <f>IF(COUNT(D288:I288)=0,"",MIN(D288:I288))</f>
        <v/>
      </c>
      <c r="K288" s="10">
        <f>IF(COUNT(D288:I288)=0,"",MEDIAN(D288:I288))</f>
        <v/>
      </c>
      <c r="L288" s="10">
        <f>IF(COUNT(D288:I288)=0,"",MAX(D288:I288))</f>
        <v/>
      </c>
      <c r="M288" s="11">
        <f>IF(OR(J288="",J288=0),"",(L288-J288)/J288)</f>
        <v/>
      </c>
      <c r="N288" s="4">
        <f>IF(COUNT(D288:I288)=0,"",INDEX($D$1:$I$1,MATCH(MIN(D288:I288),D288:I288,0)))</f>
        <v/>
      </c>
      <c r="O288" s="10" t="n">
        <v>5065.06</v>
      </c>
      <c r="P288" s="12" t="n">
        <v>1</v>
      </c>
    </row>
    <row r="289">
      <c r="A289" s="4" t="inlineStr">
        <is>
          <t>MAT-08-146</t>
        </is>
      </c>
      <c r="B289" s="5" t="inlineStr">
        <is>
          <t>Mosaico cerámico en malla, 33 x 33 cm</t>
        </is>
      </c>
      <c r="C289" s="4" t="inlineStr">
        <is>
          <t>m²</t>
        </is>
      </c>
      <c r="D289" s="10" t="n">
        <v>1318.5</v>
      </c>
      <c r="E289" s="10" t="n"/>
      <c r="F289" s="10" t="n"/>
      <c r="G289" s="10" t="n"/>
      <c r="H289" s="10" t="n"/>
      <c r="I289" s="10" t="n"/>
      <c r="J289" s="10">
        <f>IF(COUNT(D289:I289)=0,"",MIN(D289:I289))</f>
        <v/>
      </c>
      <c r="K289" s="10">
        <f>IF(COUNT(D289:I289)=0,"",MEDIAN(D289:I289))</f>
        <v/>
      </c>
      <c r="L289" s="10">
        <f>IF(COUNT(D289:I289)=0,"",MAX(D289:I289))</f>
        <v/>
      </c>
      <c r="M289" s="11">
        <f>IF(OR(J289="",J289=0),"",(L289-J289)/J289)</f>
        <v/>
      </c>
      <c r="N289" s="4">
        <f>IF(COUNT(D289:I289)=0,"",INDEX($D$1:$I$1,MATCH(MIN(D289:I289),D289:I289,0)))</f>
        <v/>
      </c>
      <c r="O289" s="10" t="n">
        <v>1782.95</v>
      </c>
      <c r="P289" s="12" t="n">
        <v>1</v>
      </c>
    </row>
    <row r="290">
      <c r="A290" s="4" t="inlineStr">
        <is>
          <t>MAT-08-147</t>
        </is>
      </c>
      <c r="B290" s="5" t="inlineStr">
        <is>
          <t>Mosaico cerámico en malla, 45 x 45 cm</t>
        </is>
      </c>
      <c r="C290" s="4" t="inlineStr">
        <is>
          <t>m²</t>
        </is>
      </c>
      <c r="D290" s="10" t="n">
        <v>789.64</v>
      </c>
      <c r="E290" s="10" t="n"/>
      <c r="F290" s="10" t="n"/>
      <c r="G290" s="10" t="n"/>
      <c r="H290" s="10" t="n"/>
      <c r="I290" s="10" t="n"/>
      <c r="J290" s="10">
        <f>IF(COUNT(D290:I290)=0,"",MIN(D290:I290))</f>
        <v/>
      </c>
      <c r="K290" s="10">
        <f>IF(COUNT(D290:I290)=0,"",MEDIAN(D290:I290))</f>
        <v/>
      </c>
      <c r="L290" s="10">
        <f>IF(COUNT(D290:I290)=0,"",MAX(D290:I290))</f>
        <v/>
      </c>
      <c r="M290" s="11">
        <f>IF(OR(J290="",J290=0),"",(L290-J290)/J290)</f>
        <v/>
      </c>
      <c r="N290" s="4">
        <f>IF(COUNT(D290:I290)=0,"",INDEX($D$1:$I$1,MATCH(MIN(D290:I290),D290:I290,0)))</f>
        <v/>
      </c>
      <c r="O290" s="10" t="n">
        <v>789.64</v>
      </c>
      <c r="P290" s="12" t="n">
        <v>1</v>
      </c>
    </row>
    <row r="291">
      <c r="A291" s="4" t="inlineStr">
        <is>
          <t>MAT-08-148</t>
        </is>
      </c>
      <c r="B291" s="5" t="inlineStr">
        <is>
          <t>Mosaico cerámico en malla, 60 x 20 cm</t>
        </is>
      </c>
      <c r="C291" s="4" t="inlineStr">
        <is>
          <t>m²</t>
        </is>
      </c>
      <c r="D291" s="10" t="n">
        <v>743.62</v>
      </c>
      <c r="E291" s="10" t="n"/>
      <c r="F291" s="10" t="n"/>
      <c r="G291" s="10" t="n"/>
      <c r="H291" s="10" t="n"/>
      <c r="I291" s="10" t="n"/>
      <c r="J291" s="10">
        <f>IF(COUNT(D291:I291)=0,"",MIN(D291:I291))</f>
        <v/>
      </c>
      <c r="K291" s="10">
        <f>IF(COUNT(D291:I291)=0,"",MEDIAN(D291:I291))</f>
        <v/>
      </c>
      <c r="L291" s="10">
        <f>IF(COUNT(D291:I291)=0,"",MAX(D291:I291))</f>
        <v/>
      </c>
      <c r="M291" s="11">
        <f>IF(OR(J291="",J291=0),"",(L291-J291)/J291)</f>
        <v/>
      </c>
      <c r="N291" s="4">
        <f>IF(COUNT(D291:I291)=0,"",INDEX($D$1:$I$1,MATCH(MIN(D291:I291),D291:I291,0)))</f>
        <v/>
      </c>
      <c r="O291" s="10" t="n">
        <v>743.62</v>
      </c>
      <c r="P291" s="12" t="n">
        <v>1</v>
      </c>
    </row>
    <row r="292">
      <c r="A292" s="4" t="inlineStr">
        <is>
          <t>MAT-08-149</t>
        </is>
      </c>
      <c r="B292" s="5" t="inlineStr">
        <is>
          <t>Peldaño cerámico recto, 120 x 30 cm</t>
        </is>
      </c>
      <c r="C292" s="4" t="inlineStr">
        <is>
          <t>unidad</t>
        </is>
      </c>
      <c r="D292" s="10" t="n">
        <v>1719.56</v>
      </c>
      <c r="E292" s="10" t="n"/>
      <c r="F292" s="10" t="n"/>
      <c r="G292" s="10" t="n"/>
      <c r="H292" s="10" t="n"/>
      <c r="I292" s="10" t="n"/>
      <c r="J292" s="10">
        <f>IF(COUNT(D292:I292)=0,"",MIN(D292:I292))</f>
        <v/>
      </c>
      <c r="K292" s="10">
        <f>IF(COUNT(D292:I292)=0,"",MEDIAN(D292:I292))</f>
        <v/>
      </c>
      <c r="L292" s="10">
        <f>IF(COUNT(D292:I292)=0,"",MAX(D292:I292))</f>
        <v/>
      </c>
      <c r="M292" s="11">
        <f>IF(OR(J292="",J292=0),"",(L292-J292)/J292)</f>
        <v/>
      </c>
      <c r="N292" s="4">
        <f>IF(COUNT(D292:I292)=0,"",INDEX($D$1:$I$1,MATCH(MIN(D292:I292),D292:I292,0)))</f>
        <v/>
      </c>
      <c r="O292" s="10" t="n">
        <v>1986.69</v>
      </c>
      <c r="P292" s="12" t="n">
        <v>1</v>
      </c>
    </row>
    <row r="293">
      <c r="A293" s="4" t="inlineStr">
        <is>
          <t>MAT-08-150</t>
        </is>
      </c>
      <c r="B293" s="5" t="inlineStr">
        <is>
          <t>Peldaño cerámico recto, 120 x 33 cm</t>
        </is>
      </c>
      <c r="C293" s="4" t="inlineStr">
        <is>
          <t>unidad</t>
        </is>
      </c>
      <c r="D293" s="10" t="n">
        <v>3607.11</v>
      </c>
      <c r="E293" s="10" t="n"/>
      <c r="F293" s="10" t="n"/>
      <c r="G293" s="10" t="n"/>
      <c r="H293" s="10" t="n"/>
      <c r="I293" s="10" t="n"/>
      <c r="J293" s="10">
        <f>IF(COUNT(D293:I293)=0,"",MIN(D293:I293))</f>
        <v/>
      </c>
      <c r="K293" s="10">
        <f>IF(COUNT(D293:I293)=0,"",MEDIAN(D293:I293))</f>
        <v/>
      </c>
      <c r="L293" s="10">
        <f>IF(COUNT(D293:I293)=0,"",MAX(D293:I293))</f>
        <v/>
      </c>
      <c r="M293" s="11">
        <f>IF(OR(J293="",J293=0),"",(L293-J293)/J293)</f>
        <v/>
      </c>
      <c r="N293" s="4">
        <f>IF(COUNT(D293:I293)=0,"",INDEX($D$1:$I$1,MATCH(MIN(D293:I293),D293:I293,0)))</f>
        <v/>
      </c>
      <c r="O293" s="10" t="n">
        <v>5236.5</v>
      </c>
      <c r="P293" s="12" t="n">
        <v>1</v>
      </c>
    </row>
    <row r="294">
      <c r="A294" s="4" t="inlineStr">
        <is>
          <t>MAT-08-151</t>
        </is>
      </c>
      <c r="B294" s="5" t="inlineStr">
        <is>
          <t>Set de huella y contrahuella, 1 cm</t>
        </is>
      </c>
      <c r="C294" s="4" t="inlineStr">
        <is>
          <t>juego</t>
        </is>
      </c>
      <c r="D294" s="10" t="n">
        <v>1266.29</v>
      </c>
      <c r="E294" s="10" t="n"/>
      <c r="F294" s="10" t="n"/>
      <c r="G294" s="10" t="n"/>
      <c r="H294" s="10" t="n"/>
      <c r="I294" s="10" t="n"/>
      <c r="J294" s="10">
        <f>IF(COUNT(D294:I294)=0,"",MIN(D294:I294))</f>
        <v/>
      </c>
      <c r="K294" s="10">
        <f>IF(COUNT(D294:I294)=0,"",MEDIAN(D294:I294))</f>
        <v/>
      </c>
      <c r="L294" s="10">
        <f>IF(COUNT(D294:I294)=0,"",MAX(D294:I294))</f>
        <v/>
      </c>
      <c r="M294" s="11">
        <f>IF(OR(J294="",J294=0),"",(L294-J294)/J294)</f>
        <v/>
      </c>
      <c r="N294" s="4">
        <f>IF(COUNT(D294:I294)=0,"",INDEX($D$1:$I$1,MATCH(MIN(D294:I294),D294:I294,0)))</f>
        <v/>
      </c>
      <c r="O294" s="10" t="n">
        <v>1427.79</v>
      </c>
      <c r="P294" s="12" t="n">
        <v>1</v>
      </c>
    </row>
    <row r="295">
      <c r="A295" s="4" t="inlineStr">
        <is>
          <t>MAT-08-152</t>
        </is>
      </c>
      <c r="B295" s="5" t="inlineStr">
        <is>
          <t>Set de huella y contrahuella, 120 cm</t>
        </is>
      </c>
      <c r="C295" s="4" t="inlineStr">
        <is>
          <t>juego</t>
        </is>
      </c>
      <c r="D295" s="10" t="n">
        <v>1170.21</v>
      </c>
      <c r="E295" s="10" t="n"/>
      <c r="F295" s="10" t="n"/>
      <c r="G295" s="10" t="n"/>
      <c r="H295" s="10" t="n"/>
      <c r="I295" s="10" t="n"/>
      <c r="J295" s="10">
        <f>IF(COUNT(D295:I295)=0,"",MIN(D295:I295))</f>
        <v/>
      </c>
      <c r="K295" s="10">
        <f>IF(COUNT(D295:I295)=0,"",MEDIAN(D295:I295))</f>
        <v/>
      </c>
      <c r="L295" s="10">
        <f>IF(COUNT(D295:I295)=0,"",MAX(D295:I295))</f>
        <v/>
      </c>
      <c r="M295" s="11">
        <f>IF(OR(J295="",J295=0),"",(L295-J295)/J295)</f>
        <v/>
      </c>
      <c r="N295" s="4">
        <f>IF(COUNT(D295:I295)=0,"",INDEX($D$1:$I$1,MATCH(MIN(D295:I295),D295:I295,0)))</f>
        <v/>
      </c>
      <c r="O295" s="10" t="n">
        <v>1218.66</v>
      </c>
      <c r="P295" s="12" t="n">
        <v>1</v>
      </c>
    </row>
    <row r="296">
      <c r="A296" s="4" t="inlineStr">
        <is>
          <t>MAT-08-153</t>
        </is>
      </c>
      <c r="B296" s="5" t="inlineStr">
        <is>
          <t>Borde para peldaño, 70 cm</t>
        </is>
      </c>
      <c r="C296" s="4" t="inlineStr">
        <is>
          <t>unidad</t>
        </is>
      </c>
      <c r="D296" s="10" t="n">
        <v>425.5</v>
      </c>
      <c r="E296" s="10" t="n"/>
      <c r="F296" s="10" t="n"/>
      <c r="G296" s="10" t="n"/>
      <c r="H296" s="10" t="n"/>
      <c r="I296" s="10" t="n"/>
      <c r="J296" s="10">
        <f>IF(COUNT(D296:I296)=0,"",MIN(D296:I296))</f>
        <v/>
      </c>
      <c r="K296" s="10">
        <f>IF(COUNT(D296:I296)=0,"",MEDIAN(D296:I296))</f>
        <v/>
      </c>
      <c r="L296" s="10">
        <f>IF(COUNT(D296:I296)=0,"",MAX(D296:I296))</f>
        <v/>
      </c>
      <c r="M296" s="11">
        <f>IF(OR(J296="",J296=0),"",(L296-J296)/J296)</f>
        <v/>
      </c>
      <c r="N296" s="4">
        <f>IF(COUNT(D296:I296)=0,"",INDEX($D$1:$I$1,MATCH(MIN(D296:I296),D296:I296,0)))</f>
        <v/>
      </c>
      <c r="O296" s="10" t="n">
        <v>434.66</v>
      </c>
      <c r="P296" s="12" t="n">
        <v>1</v>
      </c>
    </row>
    <row r="297">
      <c r="A297" s="4" t="inlineStr">
        <is>
          <t>MAT-08-154</t>
        </is>
      </c>
      <c r="B297" s="5" t="inlineStr">
        <is>
          <t>Rodapié de mármol</t>
        </is>
      </c>
      <c r="C297" s="4" t="inlineStr">
        <is>
          <t>ml</t>
        </is>
      </c>
      <c r="D297" s="10" t="n">
        <v>1395.33</v>
      </c>
      <c r="E297" s="10" t="n"/>
      <c r="F297" s="10" t="n"/>
      <c r="G297" s="10" t="n"/>
      <c r="H297" s="10" t="n"/>
      <c r="I297" s="10" t="n"/>
      <c r="J297" s="10">
        <f>IF(COUNT(D297:I297)=0,"",MIN(D297:I297))</f>
        <v/>
      </c>
      <c r="K297" s="10">
        <f>IF(COUNT(D297:I297)=0,"",MEDIAN(D297:I297))</f>
        <v/>
      </c>
      <c r="L297" s="10">
        <f>IF(COUNT(D297:I297)=0,"",MAX(D297:I297))</f>
        <v/>
      </c>
      <c r="M297" s="11">
        <f>IF(OR(J297="",J297=0),"",(L297-J297)/J297)</f>
        <v/>
      </c>
      <c r="N297" s="4">
        <f>IF(COUNT(D297:I297)=0,"",INDEX($D$1:$I$1,MATCH(MIN(D297:I297),D297:I297,0)))</f>
        <v/>
      </c>
      <c r="O297" s="10" t="n">
        <v>1395.33</v>
      </c>
      <c r="P297" s="12" t="n">
        <v>1</v>
      </c>
    </row>
    <row r="298">
      <c r="A298" s="4" t="inlineStr">
        <is>
          <t>MAT-08-155</t>
        </is>
      </c>
      <c r="B298" s="5" t="inlineStr">
        <is>
          <t>Perfil de canto de acero inoxidable, 12 mm</t>
        </is>
      </c>
      <c r="C298" s="4" t="inlineStr">
        <is>
          <t>unidad</t>
        </is>
      </c>
      <c r="D298" s="10" t="n">
        <v>832.63</v>
      </c>
      <c r="E298" s="10" t="n"/>
      <c r="F298" s="10" t="n"/>
      <c r="G298" s="10" t="n"/>
      <c r="H298" s="10" t="n"/>
      <c r="I298" s="10" t="n"/>
      <c r="J298" s="10">
        <f>IF(COUNT(D298:I298)=0,"",MIN(D298:I298))</f>
        <v/>
      </c>
      <c r="K298" s="10">
        <f>IF(COUNT(D298:I298)=0,"",MEDIAN(D298:I298))</f>
        <v/>
      </c>
      <c r="L298" s="10">
        <f>IF(COUNT(D298:I298)=0,"",MAX(D298:I298))</f>
        <v/>
      </c>
      <c r="M298" s="11">
        <f>IF(OR(J298="",J298=0),"",(L298-J298)/J298)</f>
        <v/>
      </c>
      <c r="N298" s="4">
        <f>IF(COUNT(D298:I298)=0,"",INDEX($D$1:$I$1,MATCH(MIN(D298:I298),D298:I298,0)))</f>
        <v/>
      </c>
      <c r="O298" s="10" t="n">
        <v>844.55</v>
      </c>
      <c r="P298" s="12" t="n">
        <v>1</v>
      </c>
    </row>
    <row r="299">
      <c r="A299" s="4" t="inlineStr">
        <is>
          <t>MAT-08-156</t>
        </is>
      </c>
      <c r="B299" s="5" t="inlineStr">
        <is>
          <t>Perfil de canto de aluminio, 10 mm</t>
        </is>
      </c>
      <c r="C299" s="4" t="inlineStr">
        <is>
          <t>unidad</t>
        </is>
      </c>
      <c r="D299" s="10" t="n">
        <v>573.59</v>
      </c>
      <c r="E299" s="10" t="n"/>
      <c r="F299" s="10" t="n"/>
      <c r="G299" s="10" t="n"/>
      <c r="H299" s="10" t="n"/>
      <c r="I299" s="10" t="n"/>
      <c r="J299" s="10">
        <f>IF(COUNT(D299:I299)=0,"",MIN(D299:I299))</f>
        <v/>
      </c>
      <c r="K299" s="10">
        <f>IF(COUNT(D299:I299)=0,"",MEDIAN(D299:I299))</f>
        <v/>
      </c>
      <c r="L299" s="10">
        <f>IF(COUNT(D299:I299)=0,"",MAX(D299:I299))</f>
        <v/>
      </c>
      <c r="M299" s="11">
        <f>IF(OR(J299="",J299=0),"",(L299-J299)/J299)</f>
        <v/>
      </c>
      <c r="N299" s="4">
        <f>IF(COUNT(D299:I299)=0,"",INDEX($D$1:$I$1,MATCH(MIN(D299:I299),D299:I299,0)))</f>
        <v/>
      </c>
      <c r="O299" s="10" t="n">
        <v>573.59</v>
      </c>
      <c r="P299" s="12" t="n">
        <v>1</v>
      </c>
    </row>
    <row r="300">
      <c r="A300" s="4" t="inlineStr">
        <is>
          <t>MAT-08-157</t>
        </is>
      </c>
      <c r="B300" s="5" t="inlineStr">
        <is>
          <t>Perfil de canto de aluminio, 12 mm</t>
        </is>
      </c>
      <c r="C300" s="4" t="inlineStr">
        <is>
          <t>unidad</t>
        </is>
      </c>
      <c r="D300" s="10" t="n">
        <v>521.95</v>
      </c>
      <c r="E300" s="10" t="n"/>
      <c r="F300" s="10" t="n"/>
      <c r="G300" s="10" t="n"/>
      <c r="H300" s="10" t="n"/>
      <c r="I300" s="10" t="n"/>
      <c r="J300" s="10">
        <f>IF(COUNT(D300:I300)=0,"",MIN(D300:I300))</f>
        <v/>
      </c>
      <c r="K300" s="10">
        <f>IF(COUNT(D300:I300)=0,"",MEDIAN(D300:I300))</f>
        <v/>
      </c>
      <c r="L300" s="10">
        <f>IF(COUNT(D300:I300)=0,"",MAX(D300:I300))</f>
        <v/>
      </c>
      <c r="M300" s="11">
        <f>IF(OR(J300="",J300=0),"",(L300-J300)/J300)</f>
        <v/>
      </c>
      <c r="N300" s="4">
        <f>IF(COUNT(D300:I300)=0,"",INDEX($D$1:$I$1,MATCH(MIN(D300:I300),D300:I300,0)))</f>
        <v/>
      </c>
      <c r="O300" s="10" t="n">
        <v>521.95</v>
      </c>
      <c r="P300" s="12" t="n">
        <v>1</v>
      </c>
    </row>
    <row r="301">
      <c r="A301" s="4" t="inlineStr">
        <is>
          <t>MAT-08-158</t>
        </is>
      </c>
      <c r="B301" s="5" t="inlineStr">
        <is>
          <t>Perfil de canto de aluminio, 20 mm</t>
        </is>
      </c>
      <c r="C301" s="4" t="inlineStr">
        <is>
          <t>unidad</t>
        </is>
      </c>
      <c r="D301" s="10" t="n">
        <v>775.1900000000001</v>
      </c>
      <c r="E301" s="10" t="n"/>
      <c r="F301" s="10" t="n"/>
      <c r="G301" s="10" t="n"/>
      <c r="H301" s="10" t="n"/>
      <c r="I301" s="10" t="n"/>
      <c r="J301" s="10">
        <f>IF(COUNT(D301:I301)=0,"",MIN(D301:I301))</f>
        <v/>
      </c>
      <c r="K301" s="10">
        <f>IF(COUNT(D301:I301)=0,"",MEDIAN(D301:I301))</f>
        <v/>
      </c>
      <c r="L301" s="10">
        <f>IF(COUNT(D301:I301)=0,"",MAX(D301:I301))</f>
        <v/>
      </c>
      <c r="M301" s="11">
        <f>IF(OR(J301="",J301=0),"",(L301-J301)/J301)</f>
        <v/>
      </c>
      <c r="N301" s="4">
        <f>IF(COUNT(D301:I301)=0,"",INDEX($D$1:$I$1,MATCH(MIN(D301:I301),D301:I301,0)))</f>
        <v/>
      </c>
      <c r="O301" s="10" t="n">
        <v>1024.48</v>
      </c>
      <c r="P301" s="12" t="n">
        <v>1</v>
      </c>
    </row>
    <row r="302">
      <c r="A302" s="4" t="inlineStr">
        <is>
          <t>MAT-08-159</t>
        </is>
      </c>
      <c r="B302" s="5" t="inlineStr">
        <is>
          <t>Perfil de canto de aluminio, 25 mm</t>
        </is>
      </c>
      <c r="C302" s="4" t="inlineStr">
        <is>
          <t>unidad</t>
        </is>
      </c>
      <c r="D302" s="10" t="n">
        <v>627.91</v>
      </c>
      <c r="E302" s="10" t="n"/>
      <c r="F302" s="10" t="n"/>
      <c r="G302" s="10" t="n"/>
      <c r="H302" s="10" t="n"/>
      <c r="I302" s="10" t="n"/>
      <c r="J302" s="10">
        <f>IF(COUNT(D302:I302)=0,"",MIN(D302:I302))</f>
        <v/>
      </c>
      <c r="K302" s="10">
        <f>IF(COUNT(D302:I302)=0,"",MEDIAN(D302:I302))</f>
        <v/>
      </c>
      <c r="L302" s="10">
        <f>IF(COUNT(D302:I302)=0,"",MAX(D302:I302))</f>
        <v/>
      </c>
      <c r="M302" s="11">
        <f>IF(OR(J302="",J302=0),"",(L302-J302)/J302)</f>
        <v/>
      </c>
      <c r="N302" s="4">
        <f>IF(COUNT(D302:I302)=0,"",INDEX($D$1:$I$1,MATCH(MIN(D302:I302),D302:I302,0)))</f>
        <v/>
      </c>
      <c r="O302" s="10" t="n">
        <v>627.91</v>
      </c>
      <c r="P302" s="12" t="n">
        <v>1</v>
      </c>
    </row>
    <row r="303">
      <c r="A303" s="4" t="inlineStr">
        <is>
          <t>MAT-08-160</t>
        </is>
      </c>
      <c r="B303" s="5" t="inlineStr">
        <is>
          <t>Perfil de canto de fibra vegetal, 10 mm</t>
        </is>
      </c>
      <c r="C303" s="4" t="inlineStr">
        <is>
          <t>unidad</t>
        </is>
      </c>
      <c r="D303" s="10" t="n">
        <v>365.33</v>
      </c>
      <c r="E303" s="10" t="n"/>
      <c r="F303" s="10" t="n"/>
      <c r="G303" s="10" t="n"/>
      <c r="H303" s="10" t="n"/>
      <c r="I303" s="10" t="n"/>
      <c r="J303" s="10">
        <f>IF(COUNT(D303:I303)=0,"",MIN(D303:I303))</f>
        <v/>
      </c>
      <c r="K303" s="10">
        <f>IF(COUNT(D303:I303)=0,"",MEDIAN(D303:I303))</f>
        <v/>
      </c>
      <c r="L303" s="10">
        <f>IF(COUNT(D303:I303)=0,"",MAX(D303:I303))</f>
        <v/>
      </c>
      <c r="M303" s="11">
        <f>IF(OR(J303="",J303=0),"",(L303-J303)/J303)</f>
        <v/>
      </c>
      <c r="N303" s="4">
        <f>IF(COUNT(D303:I303)=0,"",INDEX($D$1:$I$1,MATCH(MIN(D303:I303),D303:I303,0)))</f>
        <v/>
      </c>
      <c r="O303" s="10" t="n">
        <v>396.66</v>
      </c>
      <c r="P303" s="12" t="n">
        <v>1</v>
      </c>
    </row>
    <row r="304">
      <c r="A304" s="4" t="inlineStr">
        <is>
          <t>MAT-08-161</t>
        </is>
      </c>
      <c r="B304" s="5" t="inlineStr">
        <is>
          <t>Perfil de canto de PVC, 5 mm</t>
        </is>
      </c>
      <c r="C304" s="4" t="inlineStr">
        <is>
          <t>unidad</t>
        </is>
      </c>
      <c r="D304" s="10" t="n">
        <v>66.68000000000001</v>
      </c>
      <c r="E304" s="10" t="n"/>
      <c r="F304" s="10" t="n"/>
      <c r="G304" s="10" t="n"/>
      <c r="H304" s="10" t="n"/>
      <c r="I304" s="10" t="n"/>
      <c r="J304" s="10">
        <f>IF(COUNT(D304:I304)=0,"",MIN(D304:I304))</f>
        <v/>
      </c>
      <c r="K304" s="10">
        <f>IF(COUNT(D304:I304)=0,"",MEDIAN(D304:I304))</f>
        <v/>
      </c>
      <c r="L304" s="10">
        <f>IF(COUNT(D304:I304)=0,"",MAX(D304:I304))</f>
        <v/>
      </c>
      <c r="M304" s="11">
        <f>IF(OR(J304="",J304=0),"",(L304-J304)/J304)</f>
        <v/>
      </c>
      <c r="N304" s="4">
        <f>IF(COUNT(D304:I304)=0,"",INDEX($D$1:$I$1,MATCH(MIN(D304:I304),D304:I304,0)))</f>
        <v/>
      </c>
      <c r="O304" s="10" t="n">
        <v>67.81999999999999</v>
      </c>
      <c r="P304" s="12" t="n">
        <v>1</v>
      </c>
    </row>
    <row r="305">
      <c r="A305" s="4" t="inlineStr">
        <is>
          <t>MAT-08-162</t>
        </is>
      </c>
      <c r="B305" s="5" t="inlineStr">
        <is>
          <t>Perfil de canto de PVC, 8 mm</t>
        </is>
      </c>
      <c r="C305" s="4" t="inlineStr">
        <is>
          <t>unidad</t>
        </is>
      </c>
      <c r="D305" s="10" t="n"/>
      <c r="E305" s="10" t="n">
        <v>248</v>
      </c>
      <c r="F305" s="10" t="n"/>
      <c r="G305" s="10" t="n"/>
      <c r="H305" s="10" t="n"/>
      <c r="I305" s="10" t="n"/>
      <c r="J305" s="10">
        <f>IF(COUNT(D305:I305)=0,"",MIN(D305:I305))</f>
        <v/>
      </c>
      <c r="K305" s="10">
        <f>IF(COUNT(D305:I305)=0,"",MEDIAN(D305:I305))</f>
        <v/>
      </c>
      <c r="L305" s="10">
        <f>IF(COUNT(D305:I305)=0,"",MAX(D305:I305))</f>
        <v/>
      </c>
      <c r="M305" s="11">
        <f>IF(OR(J305="",J305=0),"",(L305-J305)/J305)</f>
        <v/>
      </c>
      <c r="N305" s="4">
        <f>IF(COUNT(D305:I305)=0,"",INDEX($D$1:$I$1,MATCH(MIN(D305:I305),D305:I305,0)))</f>
        <v/>
      </c>
      <c r="O305" s="10" t="n">
        <v>248</v>
      </c>
      <c r="P305" s="12" t="n">
        <v>1</v>
      </c>
    </row>
    <row r="306">
      <c r="A306" s="4" t="inlineStr">
        <is>
          <t>MAT-08-163</t>
        </is>
      </c>
      <c r="B306" s="5" t="inlineStr">
        <is>
          <t>Perfil de canto de PVC, 8.5 mm</t>
        </is>
      </c>
      <c r="C306" s="4" t="inlineStr">
        <is>
          <t>unidad</t>
        </is>
      </c>
      <c r="D306" s="10" t="n">
        <v>66.61</v>
      </c>
      <c r="E306" s="10" t="n"/>
      <c r="F306" s="10" t="n"/>
      <c r="G306" s="10" t="n"/>
      <c r="H306" s="10" t="n"/>
      <c r="I306" s="10" t="n"/>
      <c r="J306" s="10">
        <f>IF(COUNT(D306:I306)=0,"",MIN(D306:I306))</f>
        <v/>
      </c>
      <c r="K306" s="10">
        <f>IF(COUNT(D306:I306)=0,"",MEDIAN(D306:I306))</f>
        <v/>
      </c>
      <c r="L306" s="10">
        <f>IF(COUNT(D306:I306)=0,"",MAX(D306:I306))</f>
        <v/>
      </c>
      <c r="M306" s="11">
        <f>IF(OR(J306="",J306=0),"",(L306-J306)/J306)</f>
        <v/>
      </c>
      <c r="N306" s="4">
        <f>IF(COUNT(D306:I306)=0,"",INDEX($D$1:$I$1,MATCH(MIN(D306:I306),D306:I306,0)))</f>
        <v/>
      </c>
      <c r="O306" s="10" t="n">
        <v>68.95</v>
      </c>
      <c r="P306" s="12" t="n">
        <v>1</v>
      </c>
    </row>
    <row r="307">
      <c r="A307" s="4" t="inlineStr">
        <is>
          <t>MAT-08-164</t>
        </is>
      </c>
      <c r="B307" s="5" t="inlineStr">
        <is>
          <t>Cruceta para cerámica 1.5 mm, funda de 100</t>
        </is>
      </c>
      <c r="C307" s="4" t="inlineStr">
        <is>
          <t>funda</t>
        </is>
      </c>
      <c r="D307" s="10" t="n">
        <v>47.83</v>
      </c>
      <c r="E307" s="10" t="n"/>
      <c r="F307" s="10" t="n"/>
      <c r="G307" s="10" t="n"/>
      <c r="H307" s="10" t="n"/>
      <c r="I307" s="10" t="n"/>
      <c r="J307" s="10">
        <f>IF(COUNT(D307:I307)=0,"",MIN(D307:I307))</f>
        <v/>
      </c>
      <c r="K307" s="10">
        <f>IF(COUNT(D307:I307)=0,"",MEDIAN(D307:I307))</f>
        <v/>
      </c>
      <c r="L307" s="10">
        <f>IF(COUNT(D307:I307)=0,"",MAX(D307:I307))</f>
        <v/>
      </c>
      <c r="M307" s="11">
        <f>IF(OR(J307="",J307=0),"",(L307-J307)/J307)</f>
        <v/>
      </c>
      <c r="N307" s="4">
        <f>IF(COUNT(D307:I307)=0,"",INDEX($D$1:$I$1,MATCH(MIN(D307:I307),D307:I307,0)))</f>
        <v/>
      </c>
      <c r="O307" s="10" t="n">
        <v>47.83</v>
      </c>
      <c r="P307" s="12" t="n">
        <v>1</v>
      </c>
    </row>
    <row r="308">
      <c r="A308" s="4" t="inlineStr">
        <is>
          <t>MAT-08-165</t>
        </is>
      </c>
      <c r="B308" s="5" t="inlineStr">
        <is>
          <t>Cruceta para cerámica 1.5 mm, funda de 300</t>
        </is>
      </c>
      <c r="C308" s="4" t="inlineStr">
        <is>
          <t>funda</t>
        </is>
      </c>
      <c r="D308" s="10" t="n">
        <v>233.76</v>
      </c>
      <c r="E308" s="10" t="n">
        <v>165</v>
      </c>
      <c r="F308" s="10" t="n"/>
      <c r="G308" s="10" t="n"/>
      <c r="H308" s="10" t="n"/>
      <c r="I308" s="10" t="n"/>
      <c r="J308" s="10">
        <f>IF(COUNT(D308:I308)=0,"",MIN(D308:I308))</f>
        <v/>
      </c>
      <c r="K308" s="10">
        <f>IF(COUNT(D308:I308)=0,"",MEDIAN(D308:I308))</f>
        <v/>
      </c>
      <c r="L308" s="10">
        <f>IF(COUNT(D308:I308)=0,"",MAX(D308:I308))</f>
        <v/>
      </c>
      <c r="M308" s="11">
        <f>IF(OR(J308="",J308=0),"",(L308-J308)/J308)</f>
        <v/>
      </c>
      <c r="N308" s="4">
        <f>IF(COUNT(D308:I308)=0,"",INDEX($D$1:$I$1,MATCH(MIN(D308:I308),D308:I308,0)))</f>
        <v/>
      </c>
      <c r="O308" s="10" t="n">
        <v>233.76</v>
      </c>
      <c r="P308" s="12" t="n">
        <v>2</v>
      </c>
    </row>
    <row r="309">
      <c r="A309" s="4" t="inlineStr">
        <is>
          <t>MAT-08-166</t>
        </is>
      </c>
      <c r="B309" s="5" t="inlineStr">
        <is>
          <t>Cruceta para cerámica 1 mm, funda de 100</t>
        </is>
      </c>
      <c r="C309" s="4" t="inlineStr">
        <is>
          <t>funda</t>
        </is>
      </c>
      <c r="D309" s="10" t="n">
        <v>42.56</v>
      </c>
      <c r="E309" s="10" t="n"/>
      <c r="F309" s="10" t="n"/>
      <c r="G309" s="10" t="n"/>
      <c r="H309" s="10" t="n"/>
      <c r="I309" s="10" t="n"/>
      <c r="J309" s="10">
        <f>IF(COUNT(D309:I309)=0,"",MIN(D309:I309))</f>
        <v/>
      </c>
      <c r="K309" s="10">
        <f>IF(COUNT(D309:I309)=0,"",MEDIAN(D309:I309))</f>
        <v/>
      </c>
      <c r="L309" s="10">
        <f>IF(COUNT(D309:I309)=0,"",MAX(D309:I309))</f>
        <v/>
      </c>
      <c r="M309" s="11">
        <f>IF(OR(J309="",J309=0),"",(L309-J309)/J309)</f>
        <v/>
      </c>
      <c r="N309" s="4">
        <f>IF(COUNT(D309:I309)=0,"",INDEX($D$1:$I$1,MATCH(MIN(D309:I309),D309:I309,0)))</f>
        <v/>
      </c>
      <c r="O309" s="10" t="n">
        <v>42.56</v>
      </c>
      <c r="P309" s="12" t="n">
        <v>1</v>
      </c>
    </row>
    <row r="310">
      <c r="A310" s="4" t="inlineStr">
        <is>
          <t>MAT-08-167</t>
        </is>
      </c>
      <c r="B310" s="5" t="inlineStr">
        <is>
          <t>Cruceta para cerámica 1 mm, funda de 300</t>
        </is>
      </c>
      <c r="C310" s="4" t="inlineStr">
        <is>
          <t>funda</t>
        </is>
      </c>
      <c r="D310" s="10" t="n">
        <v>10608.65</v>
      </c>
      <c r="E310" s="10" t="n"/>
      <c r="F310" s="10" t="n"/>
      <c r="G310" s="10" t="n"/>
      <c r="H310" s="10" t="n"/>
      <c r="I310" s="10" t="n"/>
      <c r="J310" s="10">
        <f>IF(COUNT(D310:I310)=0,"",MIN(D310:I310))</f>
        <v/>
      </c>
      <c r="K310" s="10">
        <f>IF(COUNT(D310:I310)=0,"",MEDIAN(D310:I310))</f>
        <v/>
      </c>
      <c r="L310" s="10">
        <f>IF(COUNT(D310:I310)=0,"",MAX(D310:I310))</f>
        <v/>
      </c>
      <c r="M310" s="11">
        <f>IF(OR(J310="",J310=0),"",(L310-J310)/J310)</f>
        <v/>
      </c>
      <c r="N310" s="4">
        <f>IF(COUNT(D310:I310)=0,"",INDEX($D$1:$I$1,MATCH(MIN(D310:I310),D310:I310,0)))</f>
        <v/>
      </c>
      <c r="O310" s="10" t="n">
        <v>10608.65</v>
      </c>
      <c r="P310" s="12" t="n">
        <v>1</v>
      </c>
    </row>
    <row r="311">
      <c r="A311" s="4" t="inlineStr">
        <is>
          <t>MAT-08-168</t>
        </is>
      </c>
      <c r="B311" s="5" t="inlineStr">
        <is>
          <t>Cruceta para cerámica 2 mm, funda de 100</t>
        </is>
      </c>
      <c r="C311" s="4" t="inlineStr">
        <is>
          <t>funda</t>
        </is>
      </c>
      <c r="D311" s="10" t="n">
        <v>52.3</v>
      </c>
      <c r="E311" s="10" t="n"/>
      <c r="F311" s="10" t="n"/>
      <c r="G311" s="10" t="n"/>
      <c r="H311" s="10" t="n"/>
      <c r="I311" s="10" t="n"/>
      <c r="J311" s="10">
        <f>IF(COUNT(D311:I311)=0,"",MIN(D311:I311))</f>
        <v/>
      </c>
      <c r="K311" s="10">
        <f>IF(COUNT(D311:I311)=0,"",MEDIAN(D311:I311))</f>
        <v/>
      </c>
      <c r="L311" s="10">
        <f>IF(COUNT(D311:I311)=0,"",MAX(D311:I311))</f>
        <v/>
      </c>
      <c r="M311" s="11">
        <f>IF(OR(J311="",J311=0),"",(L311-J311)/J311)</f>
        <v/>
      </c>
      <c r="N311" s="4">
        <f>IF(COUNT(D311:I311)=0,"",INDEX($D$1:$I$1,MATCH(MIN(D311:I311),D311:I311,0)))</f>
        <v/>
      </c>
      <c r="O311" s="10" t="n">
        <v>52.3</v>
      </c>
      <c r="P311" s="12" t="n">
        <v>1</v>
      </c>
    </row>
    <row r="312">
      <c r="A312" s="4" t="inlineStr">
        <is>
          <t>MAT-08-169</t>
        </is>
      </c>
      <c r="B312" s="5" t="inlineStr">
        <is>
          <t>Cruceta para cerámica 2 mm, funda de 300</t>
        </is>
      </c>
      <c r="C312" s="4" t="inlineStr">
        <is>
          <t>funda</t>
        </is>
      </c>
      <c r="D312" s="10" t="n">
        <v>12274.78</v>
      </c>
      <c r="E312" s="10" t="n"/>
      <c r="F312" s="10" t="n"/>
      <c r="G312" s="10" t="n"/>
      <c r="H312" s="10" t="n"/>
      <c r="I312" s="10" t="n"/>
      <c r="J312" s="10">
        <f>IF(COUNT(D312:I312)=0,"",MIN(D312:I312))</f>
        <v/>
      </c>
      <c r="K312" s="10">
        <f>IF(COUNT(D312:I312)=0,"",MEDIAN(D312:I312))</f>
        <v/>
      </c>
      <c r="L312" s="10">
        <f>IF(COUNT(D312:I312)=0,"",MAX(D312:I312))</f>
        <v/>
      </c>
      <c r="M312" s="11">
        <f>IF(OR(J312="",J312=0),"",(L312-J312)/J312)</f>
        <v/>
      </c>
      <c r="N312" s="4">
        <f>IF(COUNT(D312:I312)=0,"",INDEX($D$1:$I$1,MATCH(MIN(D312:I312),D312:I312,0)))</f>
        <v/>
      </c>
      <c r="O312" s="10" t="n">
        <v>12274.78</v>
      </c>
      <c r="P312" s="12" t="n">
        <v>1</v>
      </c>
    </row>
    <row r="313">
      <c r="A313" s="4" t="inlineStr">
        <is>
          <t>MAT-08-170</t>
        </is>
      </c>
      <c r="B313" s="5" t="inlineStr">
        <is>
          <t>Cruceta para cerámica 3 mm, funda de 100</t>
        </is>
      </c>
      <c r="C313" s="4" t="inlineStr">
        <is>
          <t>funda</t>
        </is>
      </c>
      <c r="D313" s="10" t="n">
        <v>61.54</v>
      </c>
      <c r="E313" s="10" t="n"/>
      <c r="F313" s="10" t="n"/>
      <c r="G313" s="10" t="n"/>
      <c r="H313" s="10" t="n"/>
      <c r="I313" s="10" t="n"/>
      <c r="J313" s="10">
        <f>IF(COUNT(D313:I313)=0,"",MIN(D313:I313))</f>
        <v/>
      </c>
      <c r="K313" s="10">
        <f>IF(COUNT(D313:I313)=0,"",MEDIAN(D313:I313))</f>
        <v/>
      </c>
      <c r="L313" s="10">
        <f>IF(COUNT(D313:I313)=0,"",MAX(D313:I313))</f>
        <v/>
      </c>
      <c r="M313" s="11">
        <f>IF(OR(J313="",J313=0),"",(L313-J313)/J313)</f>
        <v/>
      </c>
      <c r="N313" s="4">
        <f>IF(COUNT(D313:I313)=0,"",INDEX($D$1:$I$1,MATCH(MIN(D313:I313),D313:I313,0)))</f>
        <v/>
      </c>
      <c r="O313" s="10" t="n">
        <v>61.54</v>
      </c>
      <c r="P313" s="12" t="n">
        <v>1</v>
      </c>
    </row>
    <row r="314">
      <c r="A314" s="4" t="inlineStr">
        <is>
          <t>MAT-08-171</t>
        </is>
      </c>
      <c r="B314" s="5" t="inlineStr">
        <is>
          <t>Cruceta para cerámica 3 mm, funda de 200</t>
        </is>
      </c>
      <c r="C314" s="4" t="inlineStr">
        <is>
          <t>funda</t>
        </is>
      </c>
      <c r="D314" s="10" t="n">
        <v>252.59</v>
      </c>
      <c r="E314" s="10" t="n">
        <v>340</v>
      </c>
      <c r="F314" s="10" t="n"/>
      <c r="G314" s="10" t="n"/>
      <c r="H314" s="10" t="n"/>
      <c r="I314" s="10" t="n"/>
      <c r="J314" s="10">
        <f>IF(COUNT(D314:I314)=0,"",MIN(D314:I314))</f>
        <v/>
      </c>
      <c r="K314" s="10">
        <f>IF(COUNT(D314:I314)=0,"",MEDIAN(D314:I314))</f>
        <v/>
      </c>
      <c r="L314" s="10">
        <f>IF(COUNT(D314:I314)=0,"",MAX(D314:I314))</f>
        <v/>
      </c>
      <c r="M314" s="11">
        <f>IF(OR(J314="",J314=0),"",(L314-J314)/J314)</f>
        <v/>
      </c>
      <c r="N314" s="4">
        <f>IF(COUNT(D314:I314)=0,"",INDEX($D$1:$I$1,MATCH(MIN(D314:I314),D314:I314,0)))</f>
        <v/>
      </c>
      <c r="O314" s="10" t="n">
        <v>296.3</v>
      </c>
      <c r="P314" s="12" t="n">
        <v>2</v>
      </c>
    </row>
    <row r="315">
      <c r="A315" s="4" t="inlineStr">
        <is>
          <t>MAT-08-172</t>
        </is>
      </c>
      <c r="B315" s="5" t="inlineStr">
        <is>
          <t>Cruceta para cerámica 4 mm, funda de 100</t>
        </is>
      </c>
      <c r="C315" s="4" t="inlineStr">
        <is>
          <t>funda</t>
        </is>
      </c>
      <c r="D315" s="10" t="n">
        <v>72.83</v>
      </c>
      <c r="E315" s="10" t="n"/>
      <c r="F315" s="10" t="n"/>
      <c r="G315" s="10" t="n"/>
      <c r="H315" s="10" t="n"/>
      <c r="I315" s="10" t="n"/>
      <c r="J315" s="10">
        <f>IF(COUNT(D315:I315)=0,"",MIN(D315:I315))</f>
        <v/>
      </c>
      <c r="K315" s="10">
        <f>IF(COUNT(D315:I315)=0,"",MEDIAN(D315:I315))</f>
        <v/>
      </c>
      <c r="L315" s="10">
        <f>IF(COUNT(D315:I315)=0,"",MAX(D315:I315))</f>
        <v/>
      </c>
      <c r="M315" s="11">
        <f>IF(OR(J315="",J315=0),"",(L315-J315)/J315)</f>
        <v/>
      </c>
      <c r="N315" s="4">
        <f>IF(COUNT(D315:I315)=0,"",INDEX($D$1:$I$1,MATCH(MIN(D315:I315),D315:I315,0)))</f>
        <v/>
      </c>
      <c r="O315" s="10" t="n">
        <v>72.83</v>
      </c>
      <c r="P315" s="12" t="n">
        <v>1</v>
      </c>
    </row>
    <row r="316">
      <c r="A316" s="4" t="inlineStr">
        <is>
          <t>MAT-08-173</t>
        </is>
      </c>
      <c r="B316" s="5" t="inlineStr">
        <is>
          <t>Cruceta para cerámica 4 mm, funda de 200</t>
        </is>
      </c>
      <c r="C316" s="4" t="inlineStr">
        <is>
          <t>funda</t>
        </is>
      </c>
      <c r="D316" s="10" t="n">
        <v>7235.96</v>
      </c>
      <c r="E316" s="10" t="n"/>
      <c r="F316" s="10" t="n"/>
      <c r="G316" s="10" t="n"/>
      <c r="H316" s="10" t="n"/>
      <c r="I316" s="10" t="n"/>
      <c r="J316" s="10">
        <f>IF(COUNT(D316:I316)=0,"",MIN(D316:I316))</f>
        <v/>
      </c>
      <c r="K316" s="10">
        <f>IF(COUNT(D316:I316)=0,"",MEDIAN(D316:I316))</f>
        <v/>
      </c>
      <c r="L316" s="10">
        <f>IF(COUNT(D316:I316)=0,"",MAX(D316:I316))</f>
        <v/>
      </c>
      <c r="M316" s="11">
        <f>IF(OR(J316="",J316=0),"",(L316-J316)/J316)</f>
        <v/>
      </c>
      <c r="N316" s="4">
        <f>IF(COUNT(D316:I316)=0,"",INDEX($D$1:$I$1,MATCH(MIN(D316:I316),D316:I316,0)))</f>
        <v/>
      </c>
      <c r="O316" s="10" t="n">
        <v>7235.96</v>
      </c>
      <c r="P316" s="12" t="n">
        <v>1</v>
      </c>
    </row>
    <row r="317">
      <c r="A317" s="4" t="inlineStr">
        <is>
          <t>MAT-08-174</t>
        </is>
      </c>
      <c r="B317" s="5" t="inlineStr">
        <is>
          <t>Cruceta para cerámica 5 mm, funda de 100</t>
        </is>
      </c>
      <c r="C317" s="4" t="inlineStr">
        <is>
          <t>funda</t>
        </is>
      </c>
      <c r="D317" s="10" t="n">
        <v>81.06999999999999</v>
      </c>
      <c r="E317" s="10" t="n">
        <v>390</v>
      </c>
      <c r="F317" s="10" t="n"/>
      <c r="G317" s="10" t="n"/>
      <c r="H317" s="10" t="n"/>
      <c r="I317" s="10" t="n"/>
      <c r="J317" s="10">
        <f>IF(COUNT(D317:I317)=0,"",MIN(D317:I317))</f>
        <v/>
      </c>
      <c r="K317" s="10">
        <f>IF(COUNT(D317:I317)=0,"",MEDIAN(D317:I317))</f>
        <v/>
      </c>
      <c r="L317" s="10">
        <f>IF(COUNT(D317:I317)=0,"",MAX(D317:I317))</f>
        <v/>
      </c>
      <c r="M317" s="11">
        <f>IF(OR(J317="",J317=0),"",(L317-J317)/J317)</f>
        <v/>
      </c>
      <c r="N317" s="4">
        <f>IF(COUNT(D317:I317)=0,"",INDEX($D$1:$I$1,MATCH(MIN(D317:I317),D317:I317,0)))</f>
        <v/>
      </c>
      <c r="O317" s="10" t="n">
        <v>235.54</v>
      </c>
      <c r="P317" s="12" t="n">
        <v>2</v>
      </c>
    </row>
    <row r="318">
      <c r="A318" s="4" t="inlineStr">
        <is>
          <t>MAT-08-175</t>
        </is>
      </c>
      <c r="B318" s="5" t="inlineStr">
        <is>
          <t>Cruceta para cerámica 6 mm, funda de 100</t>
        </is>
      </c>
      <c r="C318" s="4" t="inlineStr">
        <is>
          <t>funda</t>
        </is>
      </c>
      <c r="D318" s="10" t="n">
        <v>78.89</v>
      </c>
      <c r="E318" s="10" t="n"/>
      <c r="F318" s="10" t="n"/>
      <c r="G318" s="10" t="n"/>
      <c r="H318" s="10" t="n"/>
      <c r="I318" s="10" t="n"/>
      <c r="J318" s="10">
        <f>IF(COUNT(D318:I318)=0,"",MIN(D318:I318))</f>
        <v/>
      </c>
      <c r="K318" s="10">
        <f>IF(COUNT(D318:I318)=0,"",MEDIAN(D318:I318))</f>
        <v/>
      </c>
      <c r="L318" s="10">
        <f>IF(COUNT(D318:I318)=0,"",MAX(D318:I318))</f>
        <v/>
      </c>
      <c r="M318" s="11">
        <f>IF(OR(J318="",J318=0),"",(L318-J318)/J318)</f>
        <v/>
      </c>
      <c r="N318" s="4">
        <f>IF(COUNT(D318:I318)=0,"",INDEX($D$1:$I$1,MATCH(MIN(D318:I318),D318:I318,0)))</f>
        <v/>
      </c>
      <c r="O318" s="10" t="n">
        <v>78.89</v>
      </c>
      <c r="P318" s="12" t="n">
        <v>1</v>
      </c>
    </row>
    <row r="319">
      <c r="A319" s="4" t="inlineStr">
        <is>
          <t>MAT-08-176</t>
        </is>
      </c>
      <c r="B319" s="5" t="inlineStr">
        <is>
          <t>Calzo de nivelación para cerámica 0.5 mm</t>
        </is>
      </c>
      <c r="C319" s="4" t="inlineStr">
        <is>
          <t>funda</t>
        </is>
      </c>
      <c r="D319" s="10" t="n">
        <v>919.9400000000001</v>
      </c>
      <c r="E319" s="10" t="n"/>
      <c r="F319" s="10" t="n"/>
      <c r="G319" s="10" t="n"/>
      <c r="H319" s="10" t="n"/>
      <c r="I319" s="10" t="n"/>
      <c r="J319" s="10">
        <f>IF(COUNT(D319:I319)=0,"",MIN(D319:I319))</f>
        <v/>
      </c>
      <c r="K319" s="10">
        <f>IF(COUNT(D319:I319)=0,"",MEDIAN(D319:I319))</f>
        <v/>
      </c>
      <c r="L319" s="10">
        <f>IF(COUNT(D319:I319)=0,"",MAX(D319:I319))</f>
        <v/>
      </c>
      <c r="M319" s="11">
        <f>IF(OR(J319="",J319=0),"",(L319-J319)/J319)</f>
        <v/>
      </c>
      <c r="N319" s="4">
        <f>IF(COUNT(D319:I319)=0,"",INDEX($D$1:$I$1,MATCH(MIN(D319:I319),D319:I319,0)))</f>
        <v/>
      </c>
      <c r="O319" s="10" t="n">
        <v>919.9400000000001</v>
      </c>
      <c r="P319" s="12" t="n">
        <v>1</v>
      </c>
    </row>
    <row r="320">
      <c r="A320" s="4" t="inlineStr">
        <is>
          <t>MAT-08-177</t>
        </is>
      </c>
      <c r="B320" s="5" t="inlineStr">
        <is>
          <t>Calzo de nivelación para cerámica 1 mm</t>
        </is>
      </c>
      <c r="C320" s="4" t="inlineStr">
        <is>
          <t>funda</t>
        </is>
      </c>
      <c r="D320" s="10" t="n">
        <v>767.39</v>
      </c>
      <c r="E320" s="10" t="n"/>
      <c r="F320" s="10" t="n"/>
      <c r="G320" s="10" t="n"/>
      <c r="H320" s="10" t="n"/>
      <c r="I320" s="10" t="n"/>
      <c r="J320" s="10">
        <f>IF(COUNT(D320:I320)=0,"",MIN(D320:I320))</f>
        <v/>
      </c>
      <c r="K320" s="10">
        <f>IF(COUNT(D320:I320)=0,"",MEDIAN(D320:I320))</f>
        <v/>
      </c>
      <c r="L320" s="10">
        <f>IF(COUNT(D320:I320)=0,"",MAX(D320:I320))</f>
        <v/>
      </c>
      <c r="M320" s="11">
        <f>IF(OR(J320="",J320=0),"",(L320-J320)/J320)</f>
        <v/>
      </c>
      <c r="N320" s="4">
        <f>IF(COUNT(D320:I320)=0,"",INDEX($D$1:$I$1,MATCH(MIN(D320:I320),D320:I320,0)))</f>
        <v/>
      </c>
      <c r="O320" s="10" t="n">
        <v>767.39</v>
      </c>
      <c r="P320" s="12" t="n">
        <v>1</v>
      </c>
    </row>
    <row r="321">
      <c r="A321" s="4" t="inlineStr">
        <is>
          <t>MAT-08-178</t>
        </is>
      </c>
      <c r="B321" s="5" t="inlineStr">
        <is>
          <t>Calzo de nivelación para cerámica 1.5 mm</t>
        </is>
      </c>
      <c r="C321" s="4" t="inlineStr">
        <is>
          <t>funda</t>
        </is>
      </c>
      <c r="D321" s="10" t="n">
        <v>487.49</v>
      </c>
      <c r="E321" s="10" t="n"/>
      <c r="F321" s="10" t="n"/>
      <c r="G321" s="10" t="n"/>
      <c r="H321" s="10" t="n"/>
      <c r="I321" s="10" t="n"/>
      <c r="J321" s="10">
        <f>IF(COUNT(D321:I321)=0,"",MIN(D321:I321))</f>
        <v/>
      </c>
      <c r="K321" s="10">
        <f>IF(COUNT(D321:I321)=0,"",MEDIAN(D321:I321))</f>
        <v/>
      </c>
      <c r="L321" s="10">
        <f>IF(COUNT(D321:I321)=0,"",MAX(D321:I321))</f>
        <v/>
      </c>
      <c r="M321" s="11">
        <f>IF(OR(J321="",J321=0),"",(L321-J321)/J321)</f>
        <v/>
      </c>
      <c r="N321" s="4">
        <f>IF(COUNT(D321:I321)=0,"",INDEX($D$1:$I$1,MATCH(MIN(D321:I321),D321:I321,0)))</f>
        <v/>
      </c>
      <c r="O321" s="10" t="n">
        <v>487.49</v>
      </c>
      <c r="P321" s="12" t="n">
        <v>1</v>
      </c>
    </row>
    <row r="322">
      <c r="A322" s="4" t="inlineStr">
        <is>
          <t>MAT-08-179</t>
        </is>
      </c>
      <c r="B322" s="5" t="inlineStr">
        <is>
          <t>Calzo de nivelación para cerámica 2 mm</t>
        </is>
      </c>
      <c r="C322" s="4" t="inlineStr">
        <is>
          <t>funda</t>
        </is>
      </c>
      <c r="D322" s="10" t="n">
        <v>767.39</v>
      </c>
      <c r="E322" s="10" t="n"/>
      <c r="F322" s="10" t="n"/>
      <c r="G322" s="10" t="n"/>
      <c r="H322" s="10" t="n"/>
      <c r="I322" s="10" t="n"/>
      <c r="J322" s="10">
        <f>IF(COUNT(D322:I322)=0,"",MIN(D322:I322))</f>
        <v/>
      </c>
      <c r="K322" s="10">
        <f>IF(COUNT(D322:I322)=0,"",MEDIAN(D322:I322))</f>
        <v/>
      </c>
      <c r="L322" s="10">
        <f>IF(COUNT(D322:I322)=0,"",MAX(D322:I322))</f>
        <v/>
      </c>
      <c r="M322" s="11">
        <f>IF(OR(J322="",J322=0),"",(L322-J322)/J322)</f>
        <v/>
      </c>
      <c r="N322" s="4">
        <f>IF(COUNT(D322:I322)=0,"",INDEX($D$1:$I$1,MATCH(MIN(D322:I322),D322:I322,0)))</f>
        <v/>
      </c>
      <c r="O322" s="10" t="n">
        <v>767.39</v>
      </c>
      <c r="P322" s="12" t="n">
        <v>1</v>
      </c>
    </row>
    <row r="323">
      <c r="A323" s="4" t="inlineStr">
        <is>
          <t>MAT-08-180</t>
        </is>
      </c>
      <c r="B323" s="5" t="inlineStr">
        <is>
          <t>Calzo de nivelación para cerámica 3 mm</t>
        </is>
      </c>
      <c r="C323" s="4" t="inlineStr">
        <is>
          <t>funda</t>
        </is>
      </c>
      <c r="D323" s="10" t="n">
        <v>873.47</v>
      </c>
      <c r="E323" s="10" t="n"/>
      <c r="F323" s="10" t="n"/>
      <c r="G323" s="10" t="n"/>
      <c r="H323" s="10" t="n"/>
      <c r="I323" s="10" t="n"/>
      <c r="J323" s="10">
        <f>IF(COUNT(D323:I323)=0,"",MIN(D323:I323))</f>
        <v/>
      </c>
      <c r="K323" s="10">
        <f>IF(COUNT(D323:I323)=0,"",MEDIAN(D323:I323))</f>
        <v/>
      </c>
      <c r="L323" s="10">
        <f>IF(COUNT(D323:I323)=0,"",MAX(D323:I323))</f>
        <v/>
      </c>
      <c r="M323" s="11">
        <f>IF(OR(J323="",J323=0),"",(L323-J323)/J323)</f>
        <v/>
      </c>
      <c r="N323" s="4">
        <f>IF(COUNT(D323:I323)=0,"",INDEX($D$1:$I$1,MATCH(MIN(D323:I323),D323:I323,0)))</f>
        <v/>
      </c>
      <c r="O323" s="10" t="n">
        <v>873.47</v>
      </c>
      <c r="P323" s="12" t="n">
        <v>1</v>
      </c>
    </row>
    <row r="324">
      <c r="A324" s="4" t="inlineStr">
        <is>
          <t>MAT-08-181</t>
        </is>
      </c>
      <c r="B324" s="5" t="inlineStr">
        <is>
          <t>Clip de nivelación para cerámica 1 mm</t>
        </is>
      </c>
      <c r="C324" s="4" t="inlineStr">
        <is>
          <t>funda</t>
        </is>
      </c>
      <c r="D324" s="10" t="n">
        <v>144.94</v>
      </c>
      <c r="E324" s="10" t="n"/>
      <c r="F324" s="10" t="n"/>
      <c r="G324" s="10" t="n"/>
      <c r="H324" s="10" t="n"/>
      <c r="I324" s="10" t="n"/>
      <c r="J324" s="10">
        <f>IF(COUNT(D324:I324)=0,"",MIN(D324:I324))</f>
        <v/>
      </c>
      <c r="K324" s="10">
        <f>IF(COUNT(D324:I324)=0,"",MEDIAN(D324:I324))</f>
        <v/>
      </c>
      <c r="L324" s="10">
        <f>IF(COUNT(D324:I324)=0,"",MAX(D324:I324))</f>
        <v/>
      </c>
      <c r="M324" s="11">
        <f>IF(OR(J324="",J324=0),"",(L324-J324)/J324)</f>
        <v/>
      </c>
      <c r="N324" s="4">
        <f>IF(COUNT(D324:I324)=0,"",INDEX($D$1:$I$1,MATCH(MIN(D324:I324),D324:I324,0)))</f>
        <v/>
      </c>
      <c r="O324" s="10" t="n">
        <v>917.87</v>
      </c>
      <c r="P324" s="12" t="n">
        <v>1</v>
      </c>
    </row>
    <row r="325">
      <c r="A325" s="4" t="inlineStr">
        <is>
          <t>MAT-08-182</t>
        </is>
      </c>
      <c r="B325" s="5" t="inlineStr">
        <is>
          <t>Clip de nivelación para cerámica 1.5 mm</t>
        </is>
      </c>
      <c r="C325" s="4" t="inlineStr">
        <is>
          <t>funda</t>
        </is>
      </c>
      <c r="D325" s="10" t="n">
        <v>144.94</v>
      </c>
      <c r="E325" s="10" t="n"/>
      <c r="F325" s="10" t="n"/>
      <c r="G325" s="10" t="n"/>
      <c r="H325" s="10" t="n"/>
      <c r="I325" s="10" t="n"/>
      <c r="J325" s="10">
        <f>IF(COUNT(D325:I325)=0,"",MIN(D325:I325))</f>
        <v/>
      </c>
      <c r="K325" s="10">
        <f>IF(COUNT(D325:I325)=0,"",MEDIAN(D325:I325))</f>
        <v/>
      </c>
      <c r="L325" s="10">
        <f>IF(COUNT(D325:I325)=0,"",MAX(D325:I325))</f>
        <v/>
      </c>
      <c r="M325" s="11">
        <f>IF(OR(J325="",J325=0),"",(L325-J325)/J325)</f>
        <v/>
      </c>
      <c r="N325" s="4">
        <f>IF(COUNT(D325:I325)=0,"",INDEX($D$1:$I$1,MATCH(MIN(D325:I325),D325:I325,0)))</f>
        <v/>
      </c>
      <c r="O325" s="10" t="n">
        <v>144.94</v>
      </c>
      <c r="P325" s="12" t="n">
        <v>1</v>
      </c>
    </row>
    <row r="326">
      <c r="A326" s="4" t="inlineStr">
        <is>
          <t>MAT-08-183</t>
        </is>
      </c>
      <c r="B326" s="5" t="inlineStr">
        <is>
          <t>Clip de nivelación para cerámica 2 mm</t>
        </is>
      </c>
      <c r="C326" s="4" t="inlineStr">
        <is>
          <t>funda</t>
        </is>
      </c>
      <c r="D326" s="10" t="n">
        <v>144.94</v>
      </c>
      <c r="E326" s="10" t="n"/>
      <c r="F326" s="10" t="n"/>
      <c r="G326" s="10" t="n"/>
      <c r="H326" s="10" t="n"/>
      <c r="I326" s="10" t="n"/>
      <c r="J326" s="10">
        <f>IF(COUNT(D326:I326)=0,"",MIN(D326:I326))</f>
        <v/>
      </c>
      <c r="K326" s="10">
        <f>IF(COUNT(D326:I326)=0,"",MEDIAN(D326:I326))</f>
        <v/>
      </c>
      <c r="L326" s="10">
        <f>IF(COUNT(D326:I326)=0,"",MAX(D326:I326))</f>
        <v/>
      </c>
      <c r="M326" s="11">
        <f>IF(OR(J326="",J326=0),"",(L326-J326)/J326)</f>
        <v/>
      </c>
      <c r="N326" s="4">
        <f>IF(COUNT(D326:I326)=0,"",INDEX($D$1:$I$1,MATCH(MIN(D326:I326),D326:I326,0)))</f>
        <v/>
      </c>
      <c r="O326" s="10" t="n">
        <v>144.94</v>
      </c>
      <c r="P326" s="12" t="n">
        <v>1</v>
      </c>
    </row>
    <row r="327">
      <c r="A327" s="4" t="inlineStr">
        <is>
          <t>MAT-08-184</t>
        </is>
      </c>
      <c r="B327" s="5" t="inlineStr">
        <is>
          <t>Cuña de nivelación para cerámica</t>
        </is>
      </c>
      <c r="C327" s="4" t="inlineStr">
        <is>
          <t>funda</t>
        </is>
      </c>
      <c r="D327" s="10" t="n">
        <v>358.87</v>
      </c>
      <c r="E327" s="10" t="n"/>
      <c r="F327" s="10" t="n"/>
      <c r="G327" s="10" t="n"/>
      <c r="H327" s="10" t="n"/>
      <c r="I327" s="10" t="n"/>
      <c r="J327" s="10">
        <f>IF(COUNT(D327:I327)=0,"",MIN(D327:I327))</f>
        <v/>
      </c>
      <c r="K327" s="10">
        <f>IF(COUNT(D327:I327)=0,"",MEDIAN(D327:I327))</f>
        <v/>
      </c>
      <c r="L327" s="10">
        <f>IF(COUNT(D327:I327)=0,"",MAX(D327:I327))</f>
        <v/>
      </c>
      <c r="M327" s="11">
        <f>IF(OR(J327="",J327=0),"",(L327-J327)/J327)</f>
        <v/>
      </c>
      <c r="N327" s="4">
        <f>IF(COUNT(D327:I327)=0,"",INDEX($D$1:$I$1,MATCH(MIN(D327:I327),D327:I327,0)))</f>
        <v/>
      </c>
      <c r="O327" s="10" t="n">
        <v>602.14</v>
      </c>
      <c r="P327" s="12" t="n">
        <v>1</v>
      </c>
    </row>
    <row r="328">
      <c r="A328" s="4" t="inlineStr">
        <is>
          <t>MAT-08-185</t>
        </is>
      </c>
      <c r="B328" s="5" t="inlineStr">
        <is>
          <t>Adoquín de hormigón tipo cuadrado</t>
        </is>
      </c>
      <c r="C328" s="4" t="inlineStr">
        <is>
          <t>m²</t>
        </is>
      </c>
      <c r="D328" s="10" t="n">
        <v>874.38</v>
      </c>
      <c r="E328" s="10" t="n"/>
      <c r="F328" s="10" t="n"/>
      <c r="G328" s="10" t="n"/>
      <c r="H328" s="10" t="n"/>
      <c r="I328" s="10" t="n"/>
      <c r="J328" s="10">
        <f>IF(COUNT(D328:I328)=0,"",MIN(D328:I328))</f>
        <v/>
      </c>
      <c r="K328" s="10">
        <f>IF(COUNT(D328:I328)=0,"",MEDIAN(D328:I328))</f>
        <v/>
      </c>
      <c r="L328" s="10">
        <f>IF(COUNT(D328:I328)=0,"",MAX(D328:I328))</f>
        <v/>
      </c>
      <c r="M328" s="11">
        <f>IF(OR(J328="",J328=0),"",(L328-J328)/J328)</f>
        <v/>
      </c>
      <c r="N328" s="4">
        <f>IF(COUNT(D328:I328)=0,"",INDEX($D$1:$I$1,MATCH(MIN(D328:I328),D328:I328,0)))</f>
        <v/>
      </c>
      <c r="O328" s="10" t="n">
        <v>874.38</v>
      </c>
      <c r="P328" s="12" t="n">
        <v>1</v>
      </c>
    </row>
    <row r="329">
      <c r="A329" s="4" t="inlineStr">
        <is>
          <t>MAT-08-186</t>
        </is>
      </c>
      <c r="B329" s="5" t="inlineStr">
        <is>
          <t>Adoquín de hormigón tipo flecha</t>
        </is>
      </c>
      <c r="C329" s="4" t="inlineStr">
        <is>
          <t>m²</t>
        </is>
      </c>
      <c r="D329" s="10" t="n">
        <v>812.28</v>
      </c>
      <c r="E329" s="10" t="n"/>
      <c r="F329" s="10" t="n"/>
      <c r="G329" s="10" t="n"/>
      <c r="H329" s="10" t="n"/>
      <c r="I329" s="10" t="n"/>
      <c r="J329" s="10">
        <f>IF(COUNT(D329:I329)=0,"",MIN(D329:I329))</f>
        <v/>
      </c>
      <c r="K329" s="10">
        <f>IF(COUNT(D329:I329)=0,"",MEDIAN(D329:I329))</f>
        <v/>
      </c>
      <c r="L329" s="10">
        <f>IF(COUNT(D329:I329)=0,"",MAX(D329:I329))</f>
        <v/>
      </c>
      <c r="M329" s="11">
        <f>IF(OR(J329="",J329=0),"",(L329-J329)/J329)</f>
        <v/>
      </c>
      <c r="N329" s="4">
        <f>IF(COUNT(D329:I329)=0,"",INDEX($D$1:$I$1,MATCH(MIN(D329:I329),D329:I329,0)))</f>
        <v/>
      </c>
      <c r="O329" s="10" t="n">
        <v>812.28</v>
      </c>
      <c r="P329" s="12" t="n">
        <v>1</v>
      </c>
    </row>
    <row r="330">
      <c r="A330" s="4" t="inlineStr">
        <is>
          <t>MAT-08-187</t>
        </is>
      </c>
      <c r="B330" s="5" t="inlineStr">
        <is>
          <t>Adoquín de hormigón tipo ladrillo</t>
        </is>
      </c>
      <c r="C330" s="4" t="inlineStr">
        <is>
          <t>m²</t>
        </is>
      </c>
      <c r="D330" s="10" t="n">
        <v>850</v>
      </c>
      <c r="E330" s="10" t="n"/>
      <c r="F330" s="10" t="n"/>
      <c r="G330" s="10" t="n"/>
      <c r="H330" s="10" t="n"/>
      <c r="I330" s="10" t="n"/>
      <c r="J330" s="10">
        <f>IF(COUNT(D330:I330)=0,"",MIN(D330:I330))</f>
        <v/>
      </c>
      <c r="K330" s="10">
        <f>IF(COUNT(D330:I330)=0,"",MEDIAN(D330:I330))</f>
        <v/>
      </c>
      <c r="L330" s="10">
        <f>IF(COUNT(D330:I330)=0,"",MAX(D330:I330))</f>
        <v/>
      </c>
      <c r="M330" s="11">
        <f>IF(OR(J330="",J330=0),"",(L330-J330)/J330)</f>
        <v/>
      </c>
      <c r="N330" s="4">
        <f>IF(COUNT(D330:I330)=0,"",INDEX($D$1:$I$1,MATCH(MIN(D330:I330),D330:I330,0)))</f>
        <v/>
      </c>
      <c r="O330" s="10" t="n">
        <v>850</v>
      </c>
      <c r="P330" s="12" t="n">
        <v>1</v>
      </c>
    </row>
    <row r="331">
      <c r="A331" s="4" t="inlineStr">
        <is>
          <t>MAT-08-188</t>
        </is>
      </c>
      <c r="B331" s="5" t="inlineStr">
        <is>
          <t>Adoquín de hormigón tipo raqueta</t>
        </is>
      </c>
      <c r="C331" s="4" t="inlineStr">
        <is>
          <t>m²</t>
        </is>
      </c>
      <c r="D331" s="10" t="n">
        <v>872.87</v>
      </c>
      <c r="E331" s="10" t="n"/>
      <c r="F331" s="10" t="n"/>
      <c r="G331" s="10" t="n"/>
      <c r="H331" s="10" t="n"/>
      <c r="I331" s="10" t="n"/>
      <c r="J331" s="10">
        <f>IF(COUNT(D331:I331)=0,"",MIN(D331:I331))</f>
        <v/>
      </c>
      <c r="K331" s="10">
        <f>IF(COUNT(D331:I331)=0,"",MEDIAN(D331:I331))</f>
        <v/>
      </c>
      <c r="L331" s="10">
        <f>IF(COUNT(D331:I331)=0,"",MAX(D331:I331))</f>
        <v/>
      </c>
      <c r="M331" s="11">
        <f>IF(OR(J331="",J331=0),"",(L331-J331)/J331)</f>
        <v/>
      </c>
      <c r="N331" s="4">
        <f>IF(COUNT(D331:I331)=0,"",INDEX($D$1:$I$1,MATCH(MIN(D331:I331),D331:I331,0)))</f>
        <v/>
      </c>
      <c r="O331" s="10" t="n">
        <v>872.87</v>
      </c>
      <c r="P331" s="12" t="n">
        <v>1</v>
      </c>
    </row>
    <row r="332">
      <c r="A332" s="4" t="inlineStr">
        <is>
          <t>MAT-08-189</t>
        </is>
      </c>
      <c r="B332" s="5" t="inlineStr">
        <is>
          <t>Polvo de color para mosaico amarillo comercial, 1 lb</t>
        </is>
      </c>
      <c r="C332" s="4" t="inlineStr">
        <is>
          <t>unidad</t>
        </is>
      </c>
      <c r="D332" s="10" t="n">
        <v>55.94</v>
      </c>
      <c r="E332" s="10" t="n"/>
      <c r="F332" s="10" t="n"/>
      <c r="G332" s="10" t="n"/>
      <c r="H332" s="10" t="n"/>
      <c r="I332" s="10" t="n"/>
      <c r="J332" s="10">
        <f>IF(COUNT(D332:I332)=0,"",MIN(D332:I332))</f>
        <v/>
      </c>
      <c r="K332" s="10">
        <f>IF(COUNT(D332:I332)=0,"",MEDIAN(D332:I332))</f>
        <v/>
      </c>
      <c r="L332" s="10">
        <f>IF(COUNT(D332:I332)=0,"",MAX(D332:I332))</f>
        <v/>
      </c>
      <c r="M332" s="11">
        <f>IF(OR(J332="",J332=0),"",(L332-J332)/J332)</f>
        <v/>
      </c>
      <c r="N332" s="4">
        <f>IF(COUNT(D332:I332)=0,"",INDEX($D$1:$I$1,MATCH(MIN(D332:I332),D332:I332,0)))</f>
        <v/>
      </c>
      <c r="O332" s="10" t="n">
        <v>55.94</v>
      </c>
      <c r="P332" s="12" t="n">
        <v>1</v>
      </c>
    </row>
    <row r="333">
      <c r="A333" s="4" t="inlineStr">
        <is>
          <t>MAT-08-190</t>
        </is>
      </c>
      <c r="B333" s="5" t="inlineStr">
        <is>
          <t>Polvo de color para mosaico amarillo industrial, 1 lb</t>
        </is>
      </c>
      <c r="C333" s="4" t="inlineStr">
        <is>
          <t>unidad</t>
        </is>
      </c>
      <c r="D333" s="10" t="n">
        <v>153.81</v>
      </c>
      <c r="E333" s="10" t="n"/>
      <c r="F333" s="10" t="n"/>
      <c r="G333" s="10" t="n"/>
      <c r="H333" s="10" t="n"/>
      <c r="I333" s="10" t="n"/>
      <c r="J333" s="10">
        <f>IF(COUNT(D333:I333)=0,"",MIN(D333:I333))</f>
        <v/>
      </c>
      <c r="K333" s="10">
        <f>IF(COUNT(D333:I333)=0,"",MEDIAN(D333:I333))</f>
        <v/>
      </c>
      <c r="L333" s="10">
        <f>IF(COUNT(D333:I333)=0,"",MAX(D333:I333))</f>
        <v/>
      </c>
      <c r="M333" s="11">
        <f>IF(OR(J333="",J333=0),"",(L333-J333)/J333)</f>
        <v/>
      </c>
      <c r="N333" s="4">
        <f>IF(COUNT(D333:I333)=0,"",INDEX($D$1:$I$1,MATCH(MIN(D333:I333),D333:I333,0)))</f>
        <v/>
      </c>
      <c r="O333" s="10" t="n">
        <v>153.81</v>
      </c>
      <c r="P333" s="12" t="n">
        <v>1</v>
      </c>
    </row>
    <row r="334">
      <c r="A334" s="4" t="inlineStr">
        <is>
          <t>MAT-08-191</t>
        </is>
      </c>
      <c r="B334" s="5" t="inlineStr">
        <is>
          <t>Polvo de color para mosaico azul comercial, 1 lb</t>
        </is>
      </c>
      <c r="C334" s="4" t="inlineStr">
        <is>
          <t>unidad</t>
        </is>
      </c>
      <c r="D334" s="10" t="n">
        <v>82.72</v>
      </c>
      <c r="E334" s="10" t="n"/>
      <c r="F334" s="10" t="n"/>
      <c r="G334" s="10" t="n"/>
      <c r="H334" s="10" t="n"/>
      <c r="I334" s="10" t="n"/>
      <c r="J334" s="10">
        <f>IF(COUNT(D334:I334)=0,"",MIN(D334:I334))</f>
        <v/>
      </c>
      <c r="K334" s="10">
        <f>IF(COUNT(D334:I334)=0,"",MEDIAN(D334:I334))</f>
        <v/>
      </c>
      <c r="L334" s="10">
        <f>IF(COUNT(D334:I334)=0,"",MAX(D334:I334))</f>
        <v/>
      </c>
      <c r="M334" s="11">
        <f>IF(OR(J334="",J334=0),"",(L334-J334)/J334)</f>
        <v/>
      </c>
      <c r="N334" s="4">
        <f>IF(COUNT(D334:I334)=0,"",INDEX($D$1:$I$1,MATCH(MIN(D334:I334),D334:I334,0)))</f>
        <v/>
      </c>
      <c r="O334" s="10" t="n">
        <v>82.72</v>
      </c>
      <c r="P334" s="12" t="n">
        <v>1</v>
      </c>
    </row>
    <row r="335">
      <c r="A335" s="4" t="inlineStr">
        <is>
          <t>MAT-08-192</t>
        </is>
      </c>
      <c r="B335" s="5" t="inlineStr">
        <is>
          <t>Polvo de color para mosaico azul industrial, 1 lb</t>
        </is>
      </c>
      <c r="C335" s="4" t="inlineStr">
        <is>
          <t>unidad</t>
        </is>
      </c>
      <c r="D335" s="10" t="n">
        <v>162.49</v>
      </c>
      <c r="E335" s="10" t="n"/>
      <c r="F335" s="10" t="n"/>
      <c r="G335" s="10" t="n"/>
      <c r="H335" s="10" t="n"/>
      <c r="I335" s="10" t="n"/>
      <c r="J335" s="10">
        <f>IF(COUNT(D335:I335)=0,"",MIN(D335:I335))</f>
        <v/>
      </c>
      <c r="K335" s="10">
        <f>IF(COUNT(D335:I335)=0,"",MEDIAN(D335:I335))</f>
        <v/>
      </c>
      <c r="L335" s="10">
        <f>IF(COUNT(D335:I335)=0,"",MAX(D335:I335))</f>
        <v/>
      </c>
      <c r="M335" s="11">
        <f>IF(OR(J335="",J335=0),"",(L335-J335)/J335)</f>
        <v/>
      </c>
      <c r="N335" s="4">
        <f>IF(COUNT(D335:I335)=0,"",INDEX($D$1:$I$1,MATCH(MIN(D335:I335),D335:I335,0)))</f>
        <v/>
      </c>
      <c r="O335" s="10" t="n">
        <v>162.49</v>
      </c>
      <c r="P335" s="12" t="n">
        <v>1</v>
      </c>
    </row>
    <row r="336">
      <c r="A336" s="4" t="inlineStr">
        <is>
          <t>MAT-08-193</t>
        </is>
      </c>
      <c r="B336" s="5" t="inlineStr">
        <is>
          <t>Polvo de color para mosaico negro comercial, 1 lb</t>
        </is>
      </c>
      <c r="C336" s="4" t="inlineStr">
        <is>
          <t>unidad</t>
        </is>
      </c>
      <c r="D336" s="10" t="n">
        <v>90.79000000000001</v>
      </c>
      <c r="E336" s="10" t="n"/>
      <c r="F336" s="10" t="n"/>
      <c r="G336" s="10" t="n"/>
      <c r="H336" s="10" t="n"/>
      <c r="I336" s="10" t="n"/>
      <c r="J336" s="10">
        <f>IF(COUNT(D336:I336)=0,"",MIN(D336:I336))</f>
        <v/>
      </c>
      <c r="K336" s="10">
        <f>IF(COUNT(D336:I336)=0,"",MEDIAN(D336:I336))</f>
        <v/>
      </c>
      <c r="L336" s="10">
        <f>IF(COUNT(D336:I336)=0,"",MAX(D336:I336))</f>
        <v/>
      </c>
      <c r="M336" s="11">
        <f>IF(OR(J336="",J336=0),"",(L336-J336)/J336)</f>
        <v/>
      </c>
      <c r="N336" s="4">
        <f>IF(COUNT(D336:I336)=0,"",INDEX($D$1:$I$1,MATCH(MIN(D336:I336),D336:I336,0)))</f>
        <v/>
      </c>
      <c r="O336" s="10" t="n">
        <v>90.79000000000001</v>
      </c>
      <c r="P336" s="12" t="n">
        <v>1</v>
      </c>
    </row>
    <row r="337">
      <c r="A337" s="4" t="inlineStr">
        <is>
          <t>MAT-08-194</t>
        </is>
      </c>
      <c r="B337" s="5" t="inlineStr">
        <is>
          <t>Polvo de color para mosaico negro industrial, 1 lb</t>
        </is>
      </c>
      <c r="C337" s="4" t="inlineStr">
        <is>
          <t>unidad</t>
        </is>
      </c>
      <c r="D337" s="10" t="n">
        <v>129.29</v>
      </c>
      <c r="E337" s="10" t="n"/>
      <c r="F337" s="10" t="n"/>
      <c r="G337" s="10" t="n"/>
      <c r="H337" s="10" t="n"/>
      <c r="I337" s="10" t="n"/>
      <c r="J337" s="10">
        <f>IF(COUNT(D337:I337)=0,"",MIN(D337:I337))</f>
        <v/>
      </c>
      <c r="K337" s="10">
        <f>IF(COUNT(D337:I337)=0,"",MEDIAN(D337:I337))</f>
        <v/>
      </c>
      <c r="L337" s="10">
        <f>IF(COUNT(D337:I337)=0,"",MAX(D337:I337))</f>
        <v/>
      </c>
      <c r="M337" s="11">
        <f>IF(OR(J337="",J337=0),"",(L337-J337)/J337)</f>
        <v/>
      </c>
      <c r="N337" s="4">
        <f>IF(COUNT(D337:I337)=0,"",INDEX($D$1:$I$1,MATCH(MIN(D337:I337),D337:I337,0)))</f>
        <v/>
      </c>
      <c r="O337" s="10" t="n">
        <v>129.29</v>
      </c>
      <c r="P337" s="12" t="n">
        <v>1</v>
      </c>
    </row>
    <row r="338">
      <c r="A338" s="4" t="inlineStr">
        <is>
          <t>MAT-08-195</t>
        </is>
      </c>
      <c r="B338" s="5" t="inlineStr">
        <is>
          <t>Polvo de color para mosaico rojo comercial, 1 lb</t>
        </is>
      </c>
      <c r="C338" s="4" t="inlineStr">
        <is>
          <t>unidad</t>
        </is>
      </c>
      <c r="D338" s="10" t="n">
        <v>66.5</v>
      </c>
      <c r="E338" s="10" t="n"/>
      <c r="F338" s="10" t="n"/>
      <c r="G338" s="10" t="n"/>
      <c r="H338" s="10" t="n"/>
      <c r="I338" s="10" t="n"/>
      <c r="J338" s="10">
        <f>IF(COUNT(D338:I338)=0,"",MIN(D338:I338))</f>
        <v/>
      </c>
      <c r="K338" s="10">
        <f>IF(COUNT(D338:I338)=0,"",MEDIAN(D338:I338))</f>
        <v/>
      </c>
      <c r="L338" s="10">
        <f>IF(COUNT(D338:I338)=0,"",MAX(D338:I338))</f>
        <v/>
      </c>
      <c r="M338" s="11">
        <f>IF(OR(J338="",J338=0),"",(L338-J338)/J338)</f>
        <v/>
      </c>
      <c r="N338" s="4">
        <f>IF(COUNT(D338:I338)=0,"",INDEX($D$1:$I$1,MATCH(MIN(D338:I338),D338:I338,0)))</f>
        <v/>
      </c>
      <c r="O338" s="10" t="n">
        <v>66.5</v>
      </c>
      <c r="P338" s="12" t="n">
        <v>1</v>
      </c>
    </row>
    <row r="339">
      <c r="A339" s="4" t="inlineStr">
        <is>
          <t>MAT-08-196</t>
        </is>
      </c>
      <c r="B339" s="5" t="inlineStr">
        <is>
          <t>Polvo de color para mosaico rojo industrial, 1 lb</t>
        </is>
      </c>
      <c r="C339" s="4" t="inlineStr">
        <is>
          <t>unidad</t>
        </is>
      </c>
      <c r="D339" s="10" t="n">
        <v>106.37</v>
      </c>
      <c r="E339" s="10" t="n"/>
      <c r="F339" s="10" t="n"/>
      <c r="G339" s="10" t="n"/>
      <c r="H339" s="10" t="n"/>
      <c r="I339" s="10" t="n"/>
      <c r="J339" s="10">
        <f>IF(COUNT(D339:I339)=0,"",MIN(D339:I339))</f>
        <v/>
      </c>
      <c r="K339" s="10">
        <f>IF(COUNT(D339:I339)=0,"",MEDIAN(D339:I339))</f>
        <v/>
      </c>
      <c r="L339" s="10">
        <f>IF(COUNT(D339:I339)=0,"",MAX(D339:I339))</f>
        <v/>
      </c>
      <c r="M339" s="11">
        <f>IF(OR(J339="",J339=0),"",(L339-J339)/J339)</f>
        <v/>
      </c>
      <c r="N339" s="4">
        <f>IF(COUNT(D339:I339)=0,"",INDEX($D$1:$I$1,MATCH(MIN(D339:I339),D339:I339,0)))</f>
        <v/>
      </c>
      <c r="O339" s="10" t="n">
        <v>106.37</v>
      </c>
      <c r="P339" s="12" t="n">
        <v>1</v>
      </c>
    </row>
    <row r="340">
      <c r="A340" s="4" t="inlineStr">
        <is>
          <t>MAT-08-197</t>
        </is>
      </c>
      <c r="B340" s="5" t="inlineStr">
        <is>
          <t>Polvo de color para mosaico verde comercial, 1 lb</t>
        </is>
      </c>
      <c r="C340" s="4" t="inlineStr">
        <is>
          <t>unidad</t>
        </is>
      </c>
      <c r="D340" s="10" t="n">
        <v>78.84</v>
      </c>
      <c r="E340" s="10" t="n"/>
      <c r="F340" s="10" t="n"/>
      <c r="G340" s="10" t="n"/>
      <c r="H340" s="10" t="n"/>
      <c r="I340" s="10" t="n"/>
      <c r="J340" s="10">
        <f>IF(COUNT(D340:I340)=0,"",MIN(D340:I340))</f>
        <v/>
      </c>
      <c r="K340" s="10">
        <f>IF(COUNT(D340:I340)=0,"",MEDIAN(D340:I340))</f>
        <v/>
      </c>
      <c r="L340" s="10">
        <f>IF(COUNT(D340:I340)=0,"",MAX(D340:I340))</f>
        <v/>
      </c>
      <c r="M340" s="11">
        <f>IF(OR(J340="",J340=0),"",(L340-J340)/J340)</f>
        <v/>
      </c>
      <c r="N340" s="4">
        <f>IF(COUNT(D340:I340)=0,"",INDEX($D$1:$I$1,MATCH(MIN(D340:I340),D340:I340,0)))</f>
        <v/>
      </c>
      <c r="O340" s="10" t="n">
        <v>78.84</v>
      </c>
      <c r="P340" s="12" t="n">
        <v>1</v>
      </c>
    </row>
    <row r="341">
      <c r="A341" s="4" t="inlineStr">
        <is>
          <t>MAT-08-198</t>
        </is>
      </c>
      <c r="B341" s="5" t="inlineStr">
        <is>
          <t>Polvo de color para mosaico verde industrial, 1 lb</t>
        </is>
      </c>
      <c r="C341" s="4" t="inlineStr">
        <is>
          <t>unidad</t>
        </is>
      </c>
      <c r="D341" s="10" t="n">
        <v>180.39</v>
      </c>
      <c r="E341" s="10" t="n"/>
      <c r="F341" s="10" t="n"/>
      <c r="G341" s="10" t="n"/>
      <c r="H341" s="10" t="n"/>
      <c r="I341" s="10" t="n"/>
      <c r="J341" s="10">
        <f>IF(COUNT(D341:I341)=0,"",MIN(D341:I341))</f>
        <v/>
      </c>
      <c r="K341" s="10">
        <f>IF(COUNT(D341:I341)=0,"",MEDIAN(D341:I341))</f>
        <v/>
      </c>
      <c r="L341" s="10">
        <f>IF(COUNT(D341:I341)=0,"",MAX(D341:I341))</f>
        <v/>
      </c>
      <c r="M341" s="11">
        <f>IF(OR(J341="",J341=0),"",(L341-J341)/J341)</f>
        <v/>
      </c>
      <c r="N341" s="4">
        <f>IF(COUNT(D341:I341)=0,"",INDEX($D$1:$I$1,MATCH(MIN(D341:I341),D341:I341,0)))</f>
        <v/>
      </c>
      <c r="O341" s="10" t="n">
        <v>180.39</v>
      </c>
      <c r="P341" s="12" t="n">
        <v>1</v>
      </c>
    </row>
    <row r="342">
      <c r="A342" s="4" t="inlineStr">
        <is>
          <t>MAT-08-199</t>
        </is>
      </c>
      <c r="B342" s="5" t="inlineStr">
        <is>
          <t>Polvo de color para mosaico amarillo industrial, 3 lb</t>
        </is>
      </c>
      <c r="C342" s="4" t="inlineStr">
        <is>
          <t>unidad</t>
        </is>
      </c>
      <c r="D342" s="10" t="n">
        <v>460.92</v>
      </c>
      <c r="E342" s="10" t="n"/>
      <c r="F342" s="10" t="n"/>
      <c r="G342" s="10" t="n"/>
      <c r="H342" s="10" t="n"/>
      <c r="I342" s="10" t="n"/>
      <c r="J342" s="10">
        <f>IF(COUNT(D342:I342)=0,"",MIN(D342:I342))</f>
        <v/>
      </c>
      <c r="K342" s="10">
        <f>IF(COUNT(D342:I342)=0,"",MEDIAN(D342:I342))</f>
        <v/>
      </c>
      <c r="L342" s="10">
        <f>IF(COUNT(D342:I342)=0,"",MAX(D342:I342))</f>
        <v/>
      </c>
      <c r="M342" s="11">
        <f>IF(OR(J342="",J342=0),"",(L342-J342)/J342)</f>
        <v/>
      </c>
      <c r="N342" s="4">
        <f>IF(COUNT(D342:I342)=0,"",INDEX($D$1:$I$1,MATCH(MIN(D342:I342),D342:I342,0)))</f>
        <v/>
      </c>
      <c r="O342" s="10" t="n">
        <v>460.92</v>
      </c>
      <c r="P342" s="12" t="n">
        <v>1</v>
      </c>
    </row>
    <row r="343">
      <c r="A343" s="4" t="inlineStr">
        <is>
          <t>MAT-08-200</t>
        </is>
      </c>
      <c r="B343" s="5" t="inlineStr">
        <is>
          <t>Polvo de color para mosaico amarillo comercial, 5 lb</t>
        </is>
      </c>
      <c r="C343" s="4" t="inlineStr">
        <is>
          <t>unidad</t>
        </is>
      </c>
      <c r="D343" s="10" t="n">
        <v>280.64</v>
      </c>
      <c r="E343" s="10" t="n"/>
      <c r="F343" s="10" t="n"/>
      <c r="G343" s="10" t="n"/>
      <c r="H343" s="10" t="n"/>
      <c r="I343" s="10" t="n"/>
      <c r="J343" s="10">
        <f>IF(COUNT(D343:I343)=0,"",MIN(D343:I343))</f>
        <v/>
      </c>
      <c r="K343" s="10">
        <f>IF(COUNT(D343:I343)=0,"",MEDIAN(D343:I343))</f>
        <v/>
      </c>
      <c r="L343" s="10">
        <f>IF(COUNT(D343:I343)=0,"",MAX(D343:I343))</f>
        <v/>
      </c>
      <c r="M343" s="11">
        <f>IF(OR(J343="",J343=0),"",(L343-J343)/J343)</f>
        <v/>
      </c>
      <c r="N343" s="4">
        <f>IF(COUNT(D343:I343)=0,"",INDEX($D$1:$I$1,MATCH(MIN(D343:I343),D343:I343,0)))</f>
        <v/>
      </c>
      <c r="O343" s="10" t="n">
        <v>280.64</v>
      </c>
      <c r="P343" s="12" t="n">
        <v>1</v>
      </c>
    </row>
    <row r="344">
      <c r="A344" s="4" t="inlineStr">
        <is>
          <t>MAT-08-201</t>
        </is>
      </c>
      <c r="B344" s="5" t="inlineStr">
        <is>
          <t>Polvo de color para mosaico azul comercial, 5 lb</t>
        </is>
      </c>
      <c r="C344" s="4" t="inlineStr">
        <is>
          <t>unidad</t>
        </is>
      </c>
      <c r="D344" s="10" t="n">
        <v>367.96</v>
      </c>
      <c r="E344" s="10" t="n"/>
      <c r="F344" s="10" t="n"/>
      <c r="G344" s="10" t="n"/>
      <c r="H344" s="10" t="n"/>
      <c r="I344" s="10" t="n"/>
      <c r="J344" s="10">
        <f>IF(COUNT(D344:I344)=0,"",MIN(D344:I344))</f>
        <v/>
      </c>
      <c r="K344" s="10">
        <f>IF(COUNT(D344:I344)=0,"",MEDIAN(D344:I344))</f>
        <v/>
      </c>
      <c r="L344" s="10">
        <f>IF(COUNT(D344:I344)=0,"",MAX(D344:I344))</f>
        <v/>
      </c>
      <c r="M344" s="11">
        <f>IF(OR(J344="",J344=0),"",(L344-J344)/J344)</f>
        <v/>
      </c>
      <c r="N344" s="4">
        <f>IF(COUNT(D344:I344)=0,"",INDEX($D$1:$I$1,MATCH(MIN(D344:I344),D344:I344,0)))</f>
        <v/>
      </c>
      <c r="O344" s="10" t="n">
        <v>367.96</v>
      </c>
      <c r="P344" s="12" t="n">
        <v>1</v>
      </c>
    </row>
    <row r="345">
      <c r="A345" s="4" t="inlineStr">
        <is>
          <t>MAT-08-202</t>
        </is>
      </c>
      <c r="B345" s="5" t="inlineStr">
        <is>
          <t>Polvo de color para mosaico azul industrial, 5 lb</t>
        </is>
      </c>
      <c r="C345" s="4" t="inlineStr">
        <is>
          <t>unidad</t>
        </is>
      </c>
      <c r="D345" s="10" t="n">
        <v>813.47</v>
      </c>
      <c r="E345" s="10" t="n"/>
      <c r="F345" s="10" t="n"/>
      <c r="G345" s="10" t="n"/>
      <c r="H345" s="10" t="n"/>
      <c r="I345" s="10" t="n"/>
      <c r="J345" s="10">
        <f>IF(COUNT(D345:I345)=0,"",MIN(D345:I345))</f>
        <v/>
      </c>
      <c r="K345" s="10">
        <f>IF(COUNT(D345:I345)=0,"",MEDIAN(D345:I345))</f>
        <v/>
      </c>
      <c r="L345" s="10">
        <f>IF(COUNT(D345:I345)=0,"",MAX(D345:I345))</f>
        <v/>
      </c>
      <c r="M345" s="11">
        <f>IF(OR(J345="",J345=0),"",(L345-J345)/J345)</f>
        <v/>
      </c>
      <c r="N345" s="4">
        <f>IF(COUNT(D345:I345)=0,"",INDEX($D$1:$I$1,MATCH(MIN(D345:I345),D345:I345,0)))</f>
        <v/>
      </c>
      <c r="O345" s="10" t="n">
        <v>813.47</v>
      </c>
      <c r="P345" s="12" t="n">
        <v>1</v>
      </c>
    </row>
    <row r="346">
      <c r="A346" s="4" t="inlineStr">
        <is>
          <t>MAT-08-203</t>
        </is>
      </c>
      <c r="B346" s="5" t="inlineStr">
        <is>
          <t>Polvo de color para mosaico negro comercial, 5 lb</t>
        </is>
      </c>
      <c r="C346" s="4" t="inlineStr">
        <is>
          <t>unidad</t>
        </is>
      </c>
      <c r="D346" s="10" t="n">
        <v>406.73</v>
      </c>
      <c r="E346" s="10" t="n"/>
      <c r="F346" s="10" t="n"/>
      <c r="G346" s="10" t="n"/>
      <c r="H346" s="10" t="n"/>
      <c r="I346" s="10" t="n"/>
      <c r="J346" s="10">
        <f>IF(COUNT(D346:I346)=0,"",MIN(D346:I346))</f>
        <v/>
      </c>
      <c r="K346" s="10">
        <f>IF(COUNT(D346:I346)=0,"",MEDIAN(D346:I346))</f>
        <v/>
      </c>
      <c r="L346" s="10">
        <f>IF(COUNT(D346:I346)=0,"",MAX(D346:I346))</f>
        <v/>
      </c>
      <c r="M346" s="11">
        <f>IF(OR(J346="",J346=0),"",(L346-J346)/J346)</f>
        <v/>
      </c>
      <c r="N346" s="4">
        <f>IF(COUNT(D346:I346)=0,"",INDEX($D$1:$I$1,MATCH(MIN(D346:I346),D346:I346,0)))</f>
        <v/>
      </c>
      <c r="O346" s="10" t="n">
        <v>406.73</v>
      </c>
      <c r="P346" s="12" t="n">
        <v>1</v>
      </c>
    </row>
    <row r="347">
      <c r="A347" s="4" t="inlineStr">
        <is>
          <t>MAT-08-204</t>
        </is>
      </c>
      <c r="B347" s="5" t="inlineStr">
        <is>
          <t>Polvo de color para mosaico negro industrial, 5 lb</t>
        </is>
      </c>
      <c r="C347" s="4" t="inlineStr">
        <is>
          <t>unidad</t>
        </is>
      </c>
      <c r="D347" s="10" t="n">
        <v>647.51</v>
      </c>
      <c r="E347" s="10" t="n"/>
      <c r="F347" s="10" t="n"/>
      <c r="G347" s="10" t="n"/>
      <c r="H347" s="10" t="n"/>
      <c r="I347" s="10" t="n"/>
      <c r="J347" s="10">
        <f>IF(COUNT(D347:I347)=0,"",MIN(D347:I347))</f>
        <v/>
      </c>
      <c r="K347" s="10">
        <f>IF(COUNT(D347:I347)=0,"",MEDIAN(D347:I347))</f>
        <v/>
      </c>
      <c r="L347" s="10">
        <f>IF(COUNT(D347:I347)=0,"",MAX(D347:I347))</f>
        <v/>
      </c>
      <c r="M347" s="11">
        <f>IF(OR(J347="",J347=0),"",(L347-J347)/J347)</f>
        <v/>
      </c>
      <c r="N347" s="4">
        <f>IF(COUNT(D347:I347)=0,"",INDEX($D$1:$I$1,MATCH(MIN(D347:I347),D347:I347,0)))</f>
        <v/>
      </c>
      <c r="O347" s="10" t="n">
        <v>647.51</v>
      </c>
      <c r="P347" s="12" t="n">
        <v>1</v>
      </c>
    </row>
    <row r="348">
      <c r="A348" s="4" t="inlineStr">
        <is>
          <t>MAT-08-205</t>
        </is>
      </c>
      <c r="B348" s="5" t="inlineStr">
        <is>
          <t>Polvo de color para mosaico rojo comercial, 5 lb</t>
        </is>
      </c>
      <c r="C348" s="4" t="inlineStr">
        <is>
          <t>unidad</t>
        </is>
      </c>
      <c r="D348" s="10" t="n">
        <v>333.56</v>
      </c>
      <c r="E348" s="10" t="n"/>
      <c r="F348" s="10" t="n"/>
      <c r="G348" s="10" t="n"/>
      <c r="H348" s="10" t="n"/>
      <c r="I348" s="10" t="n"/>
      <c r="J348" s="10">
        <f>IF(COUNT(D348:I348)=0,"",MIN(D348:I348))</f>
        <v/>
      </c>
      <c r="K348" s="10">
        <f>IF(COUNT(D348:I348)=0,"",MEDIAN(D348:I348))</f>
        <v/>
      </c>
      <c r="L348" s="10">
        <f>IF(COUNT(D348:I348)=0,"",MAX(D348:I348))</f>
        <v/>
      </c>
      <c r="M348" s="11">
        <f>IF(OR(J348="",J348=0),"",(L348-J348)/J348)</f>
        <v/>
      </c>
      <c r="N348" s="4">
        <f>IF(COUNT(D348:I348)=0,"",INDEX($D$1:$I$1,MATCH(MIN(D348:I348),D348:I348,0)))</f>
        <v/>
      </c>
      <c r="O348" s="10" t="n">
        <v>333.56</v>
      </c>
      <c r="P348" s="12" t="n">
        <v>1</v>
      </c>
    </row>
    <row r="349">
      <c r="A349" s="4" t="inlineStr">
        <is>
          <t>MAT-08-206</t>
        </is>
      </c>
      <c r="B349" s="5" t="inlineStr">
        <is>
          <t>Polvo de color para mosaico rojo industrial, 5 lb</t>
        </is>
      </c>
      <c r="C349" s="4" t="inlineStr">
        <is>
          <t>unidad</t>
        </is>
      </c>
      <c r="D349" s="10" t="n">
        <v>472.9</v>
      </c>
      <c r="E349" s="10" t="n"/>
      <c r="F349" s="10" t="n"/>
      <c r="G349" s="10" t="n"/>
      <c r="H349" s="10" t="n"/>
      <c r="I349" s="10" t="n"/>
      <c r="J349" s="10">
        <f>IF(COUNT(D349:I349)=0,"",MIN(D349:I349))</f>
        <v/>
      </c>
      <c r="K349" s="10">
        <f>IF(COUNT(D349:I349)=0,"",MEDIAN(D349:I349))</f>
        <v/>
      </c>
      <c r="L349" s="10">
        <f>IF(COUNT(D349:I349)=0,"",MAX(D349:I349))</f>
        <v/>
      </c>
      <c r="M349" s="11">
        <f>IF(OR(J349="",J349=0),"",(L349-J349)/J349)</f>
        <v/>
      </c>
      <c r="N349" s="4">
        <f>IF(COUNT(D349:I349)=0,"",INDEX($D$1:$I$1,MATCH(MIN(D349:I349),D349:I349,0)))</f>
        <v/>
      </c>
      <c r="O349" s="10" t="n">
        <v>472.9</v>
      </c>
      <c r="P349" s="12" t="n">
        <v>1</v>
      </c>
    </row>
    <row r="350">
      <c r="A350" s="4" t="inlineStr">
        <is>
          <t>MAT-08-207</t>
        </is>
      </c>
      <c r="B350" s="5" t="inlineStr">
        <is>
          <t>Polvo de color para mosaico verde comercial, 5 lb</t>
        </is>
      </c>
      <c r="C350" s="4" t="inlineStr">
        <is>
          <t>unidad</t>
        </is>
      </c>
      <c r="D350" s="10" t="n">
        <v>350.7</v>
      </c>
      <c r="E350" s="10" t="n"/>
      <c r="F350" s="10" t="n"/>
      <c r="G350" s="10" t="n"/>
      <c r="H350" s="10" t="n"/>
      <c r="I350" s="10" t="n"/>
      <c r="J350" s="10">
        <f>IF(COUNT(D350:I350)=0,"",MIN(D350:I350))</f>
        <v/>
      </c>
      <c r="K350" s="10">
        <f>IF(COUNT(D350:I350)=0,"",MEDIAN(D350:I350))</f>
        <v/>
      </c>
      <c r="L350" s="10">
        <f>IF(COUNT(D350:I350)=0,"",MAX(D350:I350))</f>
        <v/>
      </c>
      <c r="M350" s="11">
        <f>IF(OR(J350="",J350=0),"",(L350-J350)/J350)</f>
        <v/>
      </c>
      <c r="N350" s="4">
        <f>IF(COUNT(D350:I350)=0,"",INDEX($D$1:$I$1,MATCH(MIN(D350:I350),D350:I350,0)))</f>
        <v/>
      </c>
      <c r="O350" s="10" t="n">
        <v>350.7</v>
      </c>
      <c r="P350" s="12" t="n">
        <v>1</v>
      </c>
    </row>
    <row r="351">
      <c r="A351" s="4" t="inlineStr">
        <is>
          <t>MAT-08-208</t>
        </is>
      </c>
      <c r="B351" s="5" t="inlineStr">
        <is>
          <t>Polvo de color para mosaico verde industrial, 5 lb</t>
        </is>
      </c>
      <c r="C351" s="4" t="inlineStr">
        <is>
          <t>unidad</t>
        </is>
      </c>
      <c r="D351" s="10" t="n">
        <v>902.88</v>
      </c>
      <c r="E351" s="10" t="n"/>
      <c r="F351" s="10" t="n"/>
      <c r="G351" s="10" t="n"/>
      <c r="H351" s="10" t="n"/>
      <c r="I351" s="10" t="n"/>
      <c r="J351" s="10">
        <f>IF(COUNT(D351:I351)=0,"",MIN(D351:I351))</f>
        <v/>
      </c>
      <c r="K351" s="10">
        <f>IF(COUNT(D351:I351)=0,"",MEDIAN(D351:I351))</f>
        <v/>
      </c>
      <c r="L351" s="10">
        <f>IF(COUNT(D351:I351)=0,"",MAX(D351:I351))</f>
        <v/>
      </c>
      <c r="M351" s="11">
        <f>IF(OR(J351="",J351=0),"",(L351-J351)/J351)</f>
        <v/>
      </c>
      <c r="N351" s="4">
        <f>IF(COUNT(D351:I351)=0,"",INDEX($D$1:$I$1,MATCH(MIN(D351:I351),D351:I351,0)))</f>
        <v/>
      </c>
      <c r="O351" s="10" t="n">
        <v>902.88</v>
      </c>
      <c r="P351" s="12" t="n">
        <v>1</v>
      </c>
    </row>
    <row r="352">
      <c r="A352" s="4" t="inlineStr">
        <is>
          <t>MAT-08-209</t>
        </is>
      </c>
      <c r="B352" s="5" t="inlineStr">
        <is>
          <t>Polvo de color para mosaico amarillo comercial, 55 lb</t>
        </is>
      </c>
      <c r="C352" s="4" t="inlineStr">
        <is>
          <t>funda</t>
        </is>
      </c>
      <c r="D352" s="10" t="n">
        <v>3195.68</v>
      </c>
      <c r="E352" s="10" t="n"/>
      <c r="F352" s="10" t="n"/>
      <c r="G352" s="10" t="n"/>
      <c r="H352" s="10" t="n"/>
      <c r="I352" s="10" t="n"/>
      <c r="J352" s="10">
        <f>IF(COUNT(D352:I352)=0,"",MIN(D352:I352))</f>
        <v/>
      </c>
      <c r="K352" s="10">
        <f>IF(COUNT(D352:I352)=0,"",MEDIAN(D352:I352))</f>
        <v/>
      </c>
      <c r="L352" s="10">
        <f>IF(COUNT(D352:I352)=0,"",MAX(D352:I352))</f>
        <v/>
      </c>
      <c r="M352" s="11">
        <f>IF(OR(J352="",J352=0),"",(L352-J352)/J352)</f>
        <v/>
      </c>
      <c r="N352" s="4">
        <f>IF(COUNT(D352:I352)=0,"",INDEX($D$1:$I$1,MATCH(MIN(D352:I352),D352:I352,0)))</f>
        <v/>
      </c>
      <c r="O352" s="10" t="n">
        <v>3195.68</v>
      </c>
      <c r="P352" s="12" t="n">
        <v>1</v>
      </c>
    </row>
    <row r="353">
      <c r="A353" s="4" t="inlineStr">
        <is>
          <t>MAT-08-210</t>
        </is>
      </c>
      <c r="B353" s="5" t="inlineStr">
        <is>
          <t>Polvo de color para mosaico amarillo industrial, 55 lb</t>
        </is>
      </c>
      <c r="C353" s="4" t="inlineStr">
        <is>
          <t>funda</t>
        </is>
      </c>
      <c r="D353" s="10" t="n">
        <v>7742.13</v>
      </c>
      <c r="E353" s="10" t="n"/>
      <c r="F353" s="10" t="n"/>
      <c r="G353" s="10" t="n"/>
      <c r="H353" s="10" t="n"/>
      <c r="I353" s="10" t="n"/>
      <c r="J353" s="10">
        <f>IF(COUNT(D353:I353)=0,"",MIN(D353:I353))</f>
        <v/>
      </c>
      <c r="K353" s="10">
        <f>IF(COUNT(D353:I353)=0,"",MEDIAN(D353:I353))</f>
        <v/>
      </c>
      <c r="L353" s="10">
        <f>IF(COUNT(D353:I353)=0,"",MAX(D353:I353))</f>
        <v/>
      </c>
      <c r="M353" s="11">
        <f>IF(OR(J353="",J353=0),"",(L353-J353)/J353)</f>
        <v/>
      </c>
      <c r="N353" s="4">
        <f>IF(COUNT(D353:I353)=0,"",INDEX($D$1:$I$1,MATCH(MIN(D353:I353),D353:I353,0)))</f>
        <v/>
      </c>
      <c r="O353" s="10" t="n">
        <v>7742.13</v>
      </c>
      <c r="P353" s="12" t="n">
        <v>1</v>
      </c>
    </row>
    <row r="354">
      <c r="A354" s="4" t="inlineStr">
        <is>
          <t>MAT-08-211</t>
        </is>
      </c>
      <c r="B354" s="5" t="inlineStr">
        <is>
          <t>Polvo de color para mosaico azul comercial, 55 lb</t>
        </is>
      </c>
      <c r="C354" s="4" t="inlineStr">
        <is>
          <t>funda</t>
        </is>
      </c>
      <c r="D354" s="10" t="n">
        <v>4220.23</v>
      </c>
      <c r="E354" s="10" t="n"/>
      <c r="F354" s="10" t="n"/>
      <c r="G354" s="10" t="n"/>
      <c r="H354" s="10" t="n"/>
      <c r="I354" s="10" t="n"/>
      <c r="J354" s="10">
        <f>IF(COUNT(D354:I354)=0,"",MIN(D354:I354))</f>
        <v/>
      </c>
      <c r="K354" s="10">
        <f>IF(COUNT(D354:I354)=0,"",MEDIAN(D354:I354))</f>
        <v/>
      </c>
      <c r="L354" s="10">
        <f>IF(COUNT(D354:I354)=0,"",MAX(D354:I354))</f>
        <v/>
      </c>
      <c r="M354" s="11">
        <f>IF(OR(J354="",J354=0),"",(L354-J354)/J354)</f>
        <v/>
      </c>
      <c r="N354" s="4">
        <f>IF(COUNT(D354:I354)=0,"",INDEX($D$1:$I$1,MATCH(MIN(D354:I354),D354:I354,0)))</f>
        <v/>
      </c>
      <c r="O354" s="10" t="n">
        <v>4220.23</v>
      </c>
      <c r="P354" s="12" t="n">
        <v>1</v>
      </c>
    </row>
    <row r="355">
      <c r="A355" s="4" t="inlineStr">
        <is>
          <t>MAT-08-212</t>
        </is>
      </c>
      <c r="B355" s="5" t="inlineStr">
        <is>
          <t>Polvo de color para mosaico azul industrial, 55 lb</t>
        </is>
      </c>
      <c r="C355" s="4" t="inlineStr">
        <is>
          <t>funda</t>
        </is>
      </c>
      <c r="D355" s="10" t="n">
        <v>8183.45</v>
      </c>
      <c r="E355" s="10" t="n"/>
      <c r="F355" s="10" t="n"/>
      <c r="G355" s="10" t="n"/>
      <c r="H355" s="10" t="n"/>
      <c r="I355" s="10" t="n"/>
      <c r="J355" s="10">
        <f>IF(COUNT(D355:I355)=0,"",MIN(D355:I355))</f>
        <v/>
      </c>
      <c r="K355" s="10">
        <f>IF(COUNT(D355:I355)=0,"",MEDIAN(D355:I355))</f>
        <v/>
      </c>
      <c r="L355" s="10">
        <f>IF(COUNT(D355:I355)=0,"",MAX(D355:I355))</f>
        <v/>
      </c>
      <c r="M355" s="11">
        <f>IF(OR(J355="",J355=0),"",(L355-J355)/J355)</f>
        <v/>
      </c>
      <c r="N355" s="4">
        <f>IF(COUNT(D355:I355)=0,"",INDEX($D$1:$I$1,MATCH(MIN(D355:I355),D355:I355,0)))</f>
        <v/>
      </c>
      <c r="O355" s="10" t="n">
        <v>8183.45</v>
      </c>
      <c r="P355" s="12" t="n">
        <v>1</v>
      </c>
    </row>
    <row r="356">
      <c r="A356" s="4" t="inlineStr">
        <is>
          <t>MAT-08-213</t>
        </is>
      </c>
      <c r="B356" s="5" t="inlineStr">
        <is>
          <t>Polvo de color para mosaico negro comercial, 55 lb</t>
        </is>
      </c>
      <c r="C356" s="4" t="inlineStr">
        <is>
          <t>funda</t>
        </is>
      </c>
      <c r="D356" s="10" t="n">
        <v>4640.79</v>
      </c>
      <c r="E356" s="10" t="n"/>
      <c r="F356" s="10" t="n"/>
      <c r="G356" s="10" t="n"/>
      <c r="H356" s="10" t="n"/>
      <c r="I356" s="10" t="n"/>
      <c r="J356" s="10">
        <f>IF(COUNT(D356:I356)=0,"",MIN(D356:I356))</f>
        <v/>
      </c>
      <c r="K356" s="10">
        <f>IF(COUNT(D356:I356)=0,"",MEDIAN(D356:I356))</f>
        <v/>
      </c>
      <c r="L356" s="10">
        <f>IF(COUNT(D356:I356)=0,"",MAX(D356:I356))</f>
        <v/>
      </c>
      <c r="M356" s="11">
        <f>IF(OR(J356="",J356=0),"",(L356-J356)/J356)</f>
        <v/>
      </c>
      <c r="N356" s="4">
        <f>IF(COUNT(D356:I356)=0,"",INDEX($D$1:$I$1,MATCH(MIN(D356:I356),D356:I356,0)))</f>
        <v/>
      </c>
      <c r="O356" s="10" t="n">
        <v>4640.79</v>
      </c>
      <c r="P356" s="12" t="n">
        <v>1</v>
      </c>
    </row>
    <row r="357">
      <c r="A357" s="4" t="inlineStr">
        <is>
          <t>MAT-08-214</t>
        </is>
      </c>
      <c r="B357" s="5" t="inlineStr">
        <is>
          <t>Polvo de color para mosaico negro industrial, 55 lb</t>
        </is>
      </c>
      <c r="C357" s="4" t="inlineStr">
        <is>
          <t>funda</t>
        </is>
      </c>
      <c r="D357" s="10" t="n">
        <v>6521.15</v>
      </c>
      <c r="E357" s="10" t="n"/>
      <c r="F357" s="10" t="n"/>
      <c r="G357" s="10" t="n"/>
      <c r="H357" s="10" t="n"/>
      <c r="I357" s="10" t="n"/>
      <c r="J357" s="10">
        <f>IF(COUNT(D357:I357)=0,"",MIN(D357:I357))</f>
        <v/>
      </c>
      <c r="K357" s="10">
        <f>IF(COUNT(D357:I357)=0,"",MEDIAN(D357:I357))</f>
        <v/>
      </c>
      <c r="L357" s="10">
        <f>IF(COUNT(D357:I357)=0,"",MAX(D357:I357))</f>
        <v/>
      </c>
      <c r="M357" s="11">
        <f>IF(OR(J357="",J357=0),"",(L357-J357)/J357)</f>
        <v/>
      </c>
      <c r="N357" s="4">
        <f>IF(COUNT(D357:I357)=0,"",INDEX($D$1:$I$1,MATCH(MIN(D357:I357),D357:I357,0)))</f>
        <v/>
      </c>
      <c r="O357" s="10" t="n">
        <v>6521.15</v>
      </c>
      <c r="P357" s="12" t="n">
        <v>1</v>
      </c>
    </row>
    <row r="358">
      <c r="A358" s="4" t="inlineStr">
        <is>
          <t>MAT-08-215</t>
        </is>
      </c>
      <c r="B358" s="5" t="inlineStr">
        <is>
          <t>Polvo de color para mosaico rojo comercial, 55 lb</t>
        </is>
      </c>
      <c r="C358" s="4" t="inlineStr">
        <is>
          <t>funda</t>
        </is>
      </c>
      <c r="D358" s="10" t="n">
        <v>3350.57</v>
      </c>
      <c r="E358" s="10" t="n"/>
      <c r="F358" s="10" t="n"/>
      <c r="G358" s="10" t="n"/>
      <c r="H358" s="10" t="n"/>
      <c r="I358" s="10" t="n"/>
      <c r="J358" s="10">
        <f>IF(COUNT(D358:I358)=0,"",MIN(D358:I358))</f>
        <v/>
      </c>
      <c r="K358" s="10">
        <f>IF(COUNT(D358:I358)=0,"",MEDIAN(D358:I358))</f>
        <v/>
      </c>
      <c r="L358" s="10">
        <f>IF(COUNT(D358:I358)=0,"",MAX(D358:I358))</f>
        <v/>
      </c>
      <c r="M358" s="11">
        <f>IF(OR(J358="",J358=0),"",(L358-J358)/J358)</f>
        <v/>
      </c>
      <c r="N358" s="4">
        <f>IF(COUNT(D358:I358)=0,"",INDEX($D$1:$I$1,MATCH(MIN(D358:I358),D358:I358,0)))</f>
        <v/>
      </c>
      <c r="O358" s="10" t="n">
        <v>3350.57</v>
      </c>
      <c r="P358" s="12" t="n">
        <v>1</v>
      </c>
    </row>
    <row r="359">
      <c r="A359" s="4" t="inlineStr">
        <is>
          <t>MAT-08-216</t>
        </is>
      </c>
      <c r="B359" s="5" t="inlineStr">
        <is>
          <t>Polvo de color para mosaico rojo industrial, 55 lb</t>
        </is>
      </c>
      <c r="C359" s="4" t="inlineStr">
        <is>
          <t>funda</t>
        </is>
      </c>
      <c r="D359" s="10" t="n">
        <v>5451.6</v>
      </c>
      <c r="E359" s="10" t="n"/>
      <c r="F359" s="10" t="n"/>
      <c r="G359" s="10" t="n"/>
      <c r="H359" s="10" t="n"/>
      <c r="I359" s="10" t="n"/>
      <c r="J359" s="10">
        <f>IF(COUNT(D359:I359)=0,"",MIN(D359:I359))</f>
        <v/>
      </c>
      <c r="K359" s="10">
        <f>IF(COUNT(D359:I359)=0,"",MEDIAN(D359:I359))</f>
        <v/>
      </c>
      <c r="L359" s="10">
        <f>IF(COUNT(D359:I359)=0,"",MAX(D359:I359))</f>
        <v/>
      </c>
      <c r="M359" s="11">
        <f>IF(OR(J359="",J359=0),"",(L359-J359)/J359)</f>
        <v/>
      </c>
      <c r="N359" s="4">
        <f>IF(COUNT(D359:I359)=0,"",INDEX($D$1:$I$1,MATCH(MIN(D359:I359),D359:I359,0)))</f>
        <v/>
      </c>
      <c r="O359" s="10" t="n">
        <v>5451.6</v>
      </c>
      <c r="P359" s="12" t="n">
        <v>1</v>
      </c>
    </row>
    <row r="360">
      <c r="A360" s="4" t="inlineStr">
        <is>
          <t>MAT-08-217</t>
        </is>
      </c>
      <c r="B360" s="5" t="inlineStr">
        <is>
          <t>Polvo de color para mosaico verde comercial, 55 lb</t>
        </is>
      </c>
      <c r="C360" s="4" t="inlineStr">
        <is>
          <t>funda</t>
        </is>
      </c>
      <c r="D360" s="10" t="n">
        <v>4017.75</v>
      </c>
      <c r="E360" s="10" t="n"/>
      <c r="F360" s="10" t="n"/>
      <c r="G360" s="10" t="n"/>
      <c r="H360" s="10" t="n"/>
      <c r="I360" s="10" t="n"/>
      <c r="J360" s="10">
        <f>IF(COUNT(D360:I360)=0,"",MIN(D360:I360))</f>
        <v/>
      </c>
      <c r="K360" s="10">
        <f>IF(COUNT(D360:I360)=0,"",MEDIAN(D360:I360))</f>
        <v/>
      </c>
      <c r="L360" s="10">
        <f>IF(COUNT(D360:I360)=0,"",MAX(D360:I360))</f>
        <v/>
      </c>
      <c r="M360" s="11">
        <f>IF(OR(J360="",J360=0),"",(L360-J360)/J360)</f>
        <v/>
      </c>
      <c r="N360" s="4">
        <f>IF(COUNT(D360:I360)=0,"",INDEX($D$1:$I$1,MATCH(MIN(D360:I360),D360:I360,0)))</f>
        <v/>
      </c>
      <c r="O360" s="10" t="n">
        <v>4017.75</v>
      </c>
      <c r="P360" s="12" t="n">
        <v>1</v>
      </c>
    </row>
    <row r="361">
      <c r="A361" s="4" t="inlineStr">
        <is>
          <t>MAT-08-218</t>
        </is>
      </c>
      <c r="B361" s="5" t="inlineStr">
        <is>
          <t>Polvo de color para mosaico verde industrial, 55 lb</t>
        </is>
      </c>
      <c r="C361" s="4" t="inlineStr">
        <is>
          <t>funda</t>
        </is>
      </c>
      <c r="D361" s="10" t="n">
        <v>9092.93</v>
      </c>
      <c r="E361" s="10" t="n"/>
      <c r="F361" s="10" t="n"/>
      <c r="G361" s="10" t="n"/>
      <c r="H361" s="10" t="n"/>
      <c r="I361" s="10" t="n"/>
      <c r="J361" s="10">
        <f>IF(COUNT(D361:I361)=0,"",MIN(D361:I361))</f>
        <v/>
      </c>
      <c r="K361" s="10">
        <f>IF(COUNT(D361:I361)=0,"",MEDIAN(D361:I361))</f>
        <v/>
      </c>
      <c r="L361" s="10">
        <f>IF(COUNT(D361:I361)=0,"",MAX(D361:I361))</f>
        <v/>
      </c>
      <c r="M361" s="11">
        <f>IF(OR(J361="",J361=0),"",(L361-J361)/J361)</f>
        <v/>
      </c>
      <c r="N361" s="4">
        <f>IF(COUNT(D361:I361)=0,"",INDEX($D$1:$I$1,MATCH(MIN(D361:I361),D361:I361,0)))</f>
        <v/>
      </c>
      <c r="O361" s="10" t="n">
        <v>9092.93</v>
      </c>
      <c r="P361" s="12" t="n">
        <v>1</v>
      </c>
    </row>
    <row r="362">
      <c r="A362" s="4" t="inlineStr">
        <is>
          <t>MAT-09-009</t>
        </is>
      </c>
      <c r="B362" s="5" t="inlineStr">
        <is>
          <t>Cabezal de ducha</t>
        </is>
      </c>
      <c r="C362" s="4" t="inlineStr">
        <is>
          <t>unidad</t>
        </is>
      </c>
      <c r="D362" s="10" t="n">
        <v>126.44</v>
      </c>
      <c r="E362" s="10" t="n">
        <v>322</v>
      </c>
      <c r="F362" s="10" t="n"/>
      <c r="G362" s="10" t="n"/>
      <c r="H362" s="10" t="n"/>
      <c r="I362" s="10" t="n"/>
      <c r="J362" s="10">
        <f>IF(COUNT(D362:I362)=0,"",MIN(D362:I362))</f>
        <v/>
      </c>
      <c r="K362" s="10">
        <f>IF(COUNT(D362:I362)=0,"",MEDIAN(D362:I362))</f>
        <v/>
      </c>
      <c r="L362" s="10">
        <f>IF(COUNT(D362:I362)=0,"",MAX(D362:I362))</f>
        <v/>
      </c>
      <c r="M362" s="11">
        <f>IF(OR(J362="",J362=0),"",(L362-J362)/J362)</f>
        <v/>
      </c>
      <c r="N362" s="4">
        <f>IF(COUNT(D362:I362)=0,"",INDEX($D$1:$I$1,MATCH(MIN(D362:I362),D362:I362,0)))</f>
        <v/>
      </c>
      <c r="O362" s="10" t="n">
        <v>562.46</v>
      </c>
      <c r="P362" s="12" t="n">
        <v>2</v>
      </c>
    </row>
    <row r="363">
      <c r="A363" s="4" t="inlineStr">
        <is>
          <t>MAT-09-010</t>
        </is>
      </c>
      <c r="B363" s="5" t="inlineStr">
        <is>
          <t>Ducha teléfono</t>
        </is>
      </c>
      <c r="C363" s="4" t="inlineStr">
        <is>
          <t>unidad</t>
        </is>
      </c>
      <c r="D363" s="10" t="n">
        <v>267.91</v>
      </c>
      <c r="E363" s="10" t="n">
        <v>494</v>
      </c>
      <c r="F363" s="10" t="n"/>
      <c r="G363" s="10" t="n"/>
      <c r="H363" s="10" t="n"/>
      <c r="I363" s="10" t="n"/>
      <c r="J363" s="10">
        <f>IF(COUNT(D363:I363)=0,"",MIN(D363:I363))</f>
        <v/>
      </c>
      <c r="K363" s="10">
        <f>IF(COUNT(D363:I363)=0,"",MEDIAN(D363:I363))</f>
        <v/>
      </c>
      <c r="L363" s="10">
        <f>IF(COUNT(D363:I363)=0,"",MAX(D363:I363))</f>
        <v/>
      </c>
      <c r="M363" s="11">
        <f>IF(OR(J363="",J363=0),"",(L363-J363)/J363)</f>
        <v/>
      </c>
      <c r="N363" s="4">
        <f>IF(COUNT(D363:I363)=0,"",INDEX($D$1:$I$1,MATCH(MIN(D363:I363),D363:I363,0)))</f>
        <v/>
      </c>
      <c r="O363" s="10" t="n">
        <v>563.14</v>
      </c>
      <c r="P363" s="12" t="n">
        <v>2</v>
      </c>
    </row>
    <row r="364">
      <c r="A364" s="4" t="inlineStr">
        <is>
          <t>MAT-09-011</t>
        </is>
      </c>
      <c r="B364" s="5" t="inlineStr">
        <is>
          <t>Columna de ducha</t>
        </is>
      </c>
      <c r="C364" s="4" t="inlineStr">
        <is>
          <t>unidad</t>
        </is>
      </c>
      <c r="D364" s="10" t="n">
        <v>11281.28</v>
      </c>
      <c r="E364" s="10" t="n">
        <v>6343</v>
      </c>
      <c r="F364" s="10" t="n"/>
      <c r="G364" s="10" t="n"/>
      <c r="H364" s="10" t="n"/>
      <c r="I364" s="10" t="n"/>
      <c r="J364" s="10">
        <f>IF(COUNT(D364:I364)=0,"",MIN(D364:I364))</f>
        <v/>
      </c>
      <c r="K364" s="10">
        <f>IF(COUNT(D364:I364)=0,"",MEDIAN(D364:I364))</f>
        <v/>
      </c>
      <c r="L364" s="10">
        <f>IF(COUNT(D364:I364)=0,"",MAX(D364:I364))</f>
        <v/>
      </c>
      <c r="M364" s="11">
        <f>IF(OR(J364="",J364=0),"",(L364-J364)/J364)</f>
        <v/>
      </c>
      <c r="N364" s="4">
        <f>IF(COUNT(D364:I364)=0,"",INDEX($D$1:$I$1,MATCH(MIN(D364:I364),D364:I364,0)))</f>
        <v/>
      </c>
      <c r="O364" s="10" t="n">
        <v>15783.49</v>
      </c>
      <c r="P364" s="12" t="n">
        <v>2</v>
      </c>
    </row>
    <row r="365">
      <c r="A365" s="4" t="inlineStr">
        <is>
          <t>MAT-09-012</t>
        </is>
      </c>
      <c r="B365" s="5" t="inlineStr">
        <is>
          <t>Columna de ducha</t>
        </is>
      </c>
      <c r="C365" s="4" t="inlineStr">
        <is>
          <t>unidad</t>
        </is>
      </c>
      <c r="D365" s="10" t="n">
        <v>553.61</v>
      </c>
      <c r="E365" s="10" t="n"/>
      <c r="F365" s="10" t="n"/>
      <c r="G365" s="10" t="n"/>
      <c r="H365" s="10" t="n"/>
      <c r="I365" s="10" t="n"/>
      <c r="J365" s="10">
        <f>IF(COUNT(D365:I365)=0,"",MIN(D365:I365))</f>
        <v/>
      </c>
      <c r="K365" s="10">
        <f>IF(COUNT(D365:I365)=0,"",MEDIAN(D365:I365))</f>
        <v/>
      </c>
      <c r="L365" s="10">
        <f>IF(COUNT(D365:I365)=0,"",MAX(D365:I365))</f>
        <v/>
      </c>
      <c r="M365" s="11">
        <f>IF(OR(J365="",J365=0),"",(L365-J365)/J365)</f>
        <v/>
      </c>
      <c r="N365" s="4">
        <f>IF(COUNT(D365:I365)=0,"",INDEX($D$1:$I$1,MATCH(MIN(D365:I365),D365:I365,0)))</f>
        <v/>
      </c>
      <c r="O365" s="10" t="n">
        <v>10194.86</v>
      </c>
      <c r="P365" s="12" t="n">
        <v>1</v>
      </c>
    </row>
    <row r="366">
      <c r="A366" s="4" t="inlineStr">
        <is>
          <t>MAT-09-013</t>
        </is>
      </c>
      <c r="B366" s="5" t="inlineStr">
        <is>
          <t>Brazo de ducha</t>
        </is>
      </c>
      <c r="C366" s="4" t="inlineStr">
        <is>
          <t>unidad</t>
        </is>
      </c>
      <c r="D366" s="10" t="n">
        <v>108.23</v>
      </c>
      <c r="E366" s="10" t="n">
        <v>247</v>
      </c>
      <c r="F366" s="10" t="n"/>
      <c r="G366" s="10" t="n"/>
      <c r="H366" s="10" t="n"/>
      <c r="I366" s="10" t="n"/>
      <c r="J366" s="10">
        <f>IF(COUNT(D366:I366)=0,"",MIN(D366:I366))</f>
        <v/>
      </c>
      <c r="K366" s="10">
        <f>IF(COUNT(D366:I366)=0,"",MEDIAN(D366:I366))</f>
        <v/>
      </c>
      <c r="L366" s="10">
        <f>IF(COUNT(D366:I366)=0,"",MAX(D366:I366))</f>
        <v/>
      </c>
      <c r="M366" s="11">
        <f>IF(OR(J366="",J366=0),"",(L366-J366)/J366)</f>
        <v/>
      </c>
      <c r="N366" s="4">
        <f>IF(COUNT(D366:I366)=0,"",INDEX($D$1:$I$1,MATCH(MIN(D366:I366),D366:I366,0)))</f>
        <v/>
      </c>
      <c r="O366" s="10" t="n">
        <v>334.59</v>
      </c>
      <c r="P366" s="12" t="n">
        <v>2</v>
      </c>
    </row>
    <row r="367">
      <c r="A367" s="4" t="inlineStr">
        <is>
          <t>MAT-09-014</t>
        </is>
      </c>
      <c r="B367" s="5" t="inlineStr">
        <is>
          <t>Mezcladora, de baño</t>
        </is>
      </c>
      <c r="C367" s="4" t="inlineStr">
        <is>
          <t>unidad</t>
        </is>
      </c>
      <c r="D367" s="10" t="n"/>
      <c r="E367" s="10" t="n">
        <v>486</v>
      </c>
      <c r="F367" s="10" t="n"/>
      <c r="G367" s="10" t="n"/>
      <c r="H367" s="10" t="n"/>
      <c r="I367" s="10" t="n"/>
      <c r="J367" s="10">
        <f>IF(COUNT(D367:I367)=0,"",MIN(D367:I367))</f>
        <v/>
      </c>
      <c r="K367" s="10">
        <f>IF(COUNT(D367:I367)=0,"",MEDIAN(D367:I367))</f>
        <v/>
      </c>
      <c r="L367" s="10">
        <f>IF(COUNT(D367:I367)=0,"",MAX(D367:I367))</f>
        <v/>
      </c>
      <c r="M367" s="11">
        <f>IF(OR(J367="",J367=0),"",(L367-J367)/J367)</f>
        <v/>
      </c>
      <c r="N367" s="4">
        <f>IF(COUNT(D367:I367)=0,"",INDEX($D$1:$I$1,MATCH(MIN(D367:I367),D367:I367,0)))</f>
        <v/>
      </c>
      <c r="O367" s="10" t="n">
        <v>2180</v>
      </c>
      <c r="P367" s="12" t="n">
        <v>1</v>
      </c>
    </row>
    <row r="368">
      <c r="A368" s="4" t="inlineStr">
        <is>
          <t>MAT-09-015</t>
        </is>
      </c>
      <c r="B368" s="5" t="inlineStr">
        <is>
          <t>Mezcladora, de fregadero</t>
        </is>
      </c>
      <c r="C368" s="4" t="inlineStr">
        <is>
          <t>unidad</t>
        </is>
      </c>
      <c r="D368" s="10" t="n"/>
      <c r="E368" s="10" t="n">
        <v>695</v>
      </c>
      <c r="F368" s="10" t="n"/>
      <c r="G368" s="10" t="n"/>
      <c r="H368" s="10" t="n"/>
      <c r="I368" s="10" t="n"/>
      <c r="J368" s="10">
        <f>IF(COUNT(D368:I368)=0,"",MIN(D368:I368))</f>
        <v/>
      </c>
      <c r="K368" s="10">
        <f>IF(COUNT(D368:I368)=0,"",MEDIAN(D368:I368))</f>
        <v/>
      </c>
      <c r="L368" s="10">
        <f>IF(COUNT(D368:I368)=0,"",MAX(D368:I368))</f>
        <v/>
      </c>
      <c r="M368" s="11">
        <f>IF(OR(J368="",J368=0),"",(L368-J368)/J368)</f>
        <v/>
      </c>
      <c r="N368" s="4">
        <f>IF(COUNT(D368:I368)=0,"",INDEX($D$1:$I$1,MATCH(MIN(D368:I368),D368:I368,0)))</f>
        <v/>
      </c>
      <c r="O368" s="10" t="n">
        <v>1910</v>
      </c>
      <c r="P368" s="12" t="n">
        <v>1</v>
      </c>
    </row>
    <row r="369">
      <c r="A369" s="4" t="inlineStr">
        <is>
          <t>MAT-09-016</t>
        </is>
      </c>
      <c r="B369" s="5" t="inlineStr">
        <is>
          <t>Mezcladora de ducha</t>
        </is>
      </c>
      <c r="C369" s="4" t="inlineStr">
        <is>
          <t>unidad</t>
        </is>
      </c>
      <c r="D369" s="10" t="n">
        <v>2603.89</v>
      </c>
      <c r="E369" s="10" t="n">
        <v>945</v>
      </c>
      <c r="F369" s="10" t="n"/>
      <c r="G369" s="10" t="n"/>
      <c r="H369" s="10" t="n"/>
      <c r="I369" s="10" t="n"/>
      <c r="J369" s="10">
        <f>IF(COUNT(D369:I369)=0,"",MIN(D369:I369))</f>
        <v/>
      </c>
      <c r="K369" s="10">
        <f>IF(COUNT(D369:I369)=0,"",MEDIAN(D369:I369))</f>
        <v/>
      </c>
      <c r="L369" s="10">
        <f>IF(COUNT(D369:I369)=0,"",MAX(D369:I369))</f>
        <v/>
      </c>
      <c r="M369" s="11">
        <f>IF(OR(J369="",J369=0),"",(L369-J369)/J369)</f>
        <v/>
      </c>
      <c r="N369" s="4">
        <f>IF(COUNT(D369:I369)=0,"",INDEX($D$1:$I$1,MATCH(MIN(D369:I369),D369:I369,0)))</f>
        <v/>
      </c>
      <c r="O369" s="10" t="n">
        <v>3507.5</v>
      </c>
      <c r="P369" s="12" t="n">
        <v>2</v>
      </c>
    </row>
    <row r="370">
      <c r="A370" s="4" t="inlineStr">
        <is>
          <t>MAT-09-017</t>
        </is>
      </c>
      <c r="B370" s="5" t="inlineStr">
        <is>
          <t>Manguera para ducha teléfono</t>
        </is>
      </c>
      <c r="C370" s="4" t="inlineStr">
        <is>
          <t>unidad</t>
        </is>
      </c>
      <c r="D370" s="10" t="n">
        <v>256.18</v>
      </c>
      <c r="E370" s="10" t="n">
        <v>525</v>
      </c>
      <c r="F370" s="10" t="n"/>
      <c r="G370" s="10" t="n"/>
      <c r="H370" s="10" t="n"/>
      <c r="I370" s="10" t="n"/>
      <c r="J370" s="10">
        <f>IF(COUNT(D370:I370)=0,"",MIN(D370:I370))</f>
        <v/>
      </c>
      <c r="K370" s="10">
        <f>IF(COUNT(D370:I370)=0,"",MEDIAN(D370:I370))</f>
        <v/>
      </c>
      <c r="L370" s="10">
        <f>IF(COUNT(D370:I370)=0,"",MAX(D370:I370))</f>
        <v/>
      </c>
      <c r="M370" s="11">
        <f>IF(OR(J370="",J370=0),"",(L370-J370)/J370)</f>
        <v/>
      </c>
      <c r="N370" s="4">
        <f>IF(COUNT(D370:I370)=0,"",INDEX($D$1:$I$1,MATCH(MIN(D370:I370),D370:I370,0)))</f>
        <v/>
      </c>
      <c r="O370" s="10" t="n">
        <v>688.9299999999999</v>
      </c>
      <c r="P370" s="12" t="n">
        <v>2</v>
      </c>
    </row>
    <row r="371">
      <c r="A371" s="4" t="inlineStr">
        <is>
          <t>MAT-09-018</t>
        </is>
      </c>
      <c r="B371" s="5" t="inlineStr">
        <is>
          <t>Regulador de gas de doble tanque</t>
        </is>
      </c>
      <c r="C371" s="4" t="inlineStr">
        <is>
          <t>unidad</t>
        </is>
      </c>
      <c r="D371" s="10" t="n"/>
      <c r="E371" s="10" t="n">
        <v>1139</v>
      </c>
      <c r="F371" s="10" t="n"/>
      <c r="G371" s="10" t="n"/>
      <c r="H371" s="10" t="n"/>
      <c r="I371" s="10" t="n"/>
      <c r="J371" s="10">
        <f>IF(COUNT(D371:I371)=0,"",MIN(D371:I371))</f>
        <v/>
      </c>
      <c r="K371" s="10">
        <f>IF(COUNT(D371:I371)=0,"",MEDIAN(D371:I371))</f>
        <v/>
      </c>
      <c r="L371" s="10">
        <f>IF(COUNT(D371:I371)=0,"",MAX(D371:I371))</f>
        <v/>
      </c>
      <c r="M371" s="11">
        <f>IF(OR(J371="",J371=0),"",(L371-J371)/J371)</f>
        <v/>
      </c>
      <c r="N371" s="4">
        <f>IF(COUNT(D371:I371)=0,"",INDEX($D$1:$I$1,MATCH(MIN(D371:I371),D371:I371,0)))</f>
        <v/>
      </c>
      <c r="O371" s="10" t="n">
        <v>1139</v>
      </c>
      <c r="P371" s="12" t="n">
        <v>1</v>
      </c>
    </row>
    <row r="372">
      <c r="A372" s="4" t="inlineStr">
        <is>
          <t>MAT-09-019</t>
        </is>
      </c>
      <c r="B372" s="5" t="inlineStr">
        <is>
          <t>Regulador de gas grande</t>
        </is>
      </c>
      <c r="C372" s="4" t="inlineStr">
        <is>
          <t>unidad</t>
        </is>
      </c>
      <c r="D372" s="10" t="n"/>
      <c r="E372" s="10" t="n">
        <v>326</v>
      </c>
      <c r="F372" s="10" t="n"/>
      <c r="G372" s="10" t="n"/>
      <c r="H372" s="10" t="n"/>
      <c r="I372" s="10" t="n"/>
      <c r="J372" s="10">
        <f>IF(COUNT(D372:I372)=0,"",MIN(D372:I372))</f>
        <v/>
      </c>
      <c r="K372" s="10">
        <f>IF(COUNT(D372:I372)=0,"",MEDIAN(D372:I372))</f>
        <v/>
      </c>
      <c r="L372" s="10">
        <f>IF(COUNT(D372:I372)=0,"",MAX(D372:I372))</f>
        <v/>
      </c>
      <c r="M372" s="11">
        <f>IF(OR(J372="",J372=0),"",(L372-J372)/J372)</f>
        <v/>
      </c>
      <c r="N372" s="4">
        <f>IF(COUNT(D372:I372)=0,"",INDEX($D$1:$I$1,MATCH(MIN(D372:I372),D372:I372,0)))</f>
        <v/>
      </c>
      <c r="O372" s="10" t="n">
        <v>656</v>
      </c>
      <c r="P372" s="12" t="n">
        <v>1</v>
      </c>
    </row>
    <row r="373">
      <c r="A373" s="4" t="inlineStr">
        <is>
          <t>MAT-09-020</t>
        </is>
      </c>
      <c r="B373" s="5" t="inlineStr">
        <is>
          <t>Regulador de gas pequeño</t>
        </is>
      </c>
      <c r="C373" s="4" t="inlineStr">
        <is>
          <t>unidad</t>
        </is>
      </c>
      <c r="D373" s="10" t="n"/>
      <c r="E373" s="10" t="n">
        <v>259</v>
      </c>
      <c r="F373" s="10" t="n"/>
      <c r="G373" s="10" t="n"/>
      <c r="H373" s="10" t="n"/>
      <c r="I373" s="10" t="n"/>
      <c r="J373" s="10">
        <f>IF(COUNT(D373:I373)=0,"",MIN(D373:I373))</f>
        <v/>
      </c>
      <c r="K373" s="10">
        <f>IF(COUNT(D373:I373)=0,"",MEDIAN(D373:I373))</f>
        <v/>
      </c>
      <c r="L373" s="10">
        <f>IF(COUNT(D373:I373)=0,"",MAX(D373:I373))</f>
        <v/>
      </c>
      <c r="M373" s="11">
        <f>IF(OR(J373="",J373=0),"",(L373-J373)/J373)</f>
        <v/>
      </c>
      <c r="N373" s="4">
        <f>IF(COUNT(D373:I373)=0,"",INDEX($D$1:$I$1,MATCH(MIN(D373:I373),D373:I373,0)))</f>
        <v/>
      </c>
      <c r="O373" s="10" t="n">
        <v>509.5</v>
      </c>
      <c r="P373" s="12" t="n">
        <v>1</v>
      </c>
    </row>
    <row r="374">
      <c r="A374" s="4" t="inlineStr">
        <is>
          <t>MAT-09-021</t>
        </is>
      </c>
      <c r="B374" s="5" t="inlineStr">
        <is>
          <t>Pig tail para conexión de gas</t>
        </is>
      </c>
      <c r="C374" s="4" t="inlineStr">
        <is>
          <t>unidad</t>
        </is>
      </c>
      <c r="D374" s="10" t="n"/>
      <c r="E374" s="10" t="n">
        <v>299</v>
      </c>
      <c r="F374" s="10" t="n"/>
      <c r="G374" s="10" t="n"/>
      <c r="H374" s="10" t="n"/>
      <c r="I374" s="10" t="n"/>
      <c r="J374" s="10">
        <f>IF(COUNT(D374:I374)=0,"",MIN(D374:I374))</f>
        <v/>
      </c>
      <c r="K374" s="10">
        <f>IF(COUNT(D374:I374)=0,"",MEDIAN(D374:I374))</f>
        <v/>
      </c>
      <c r="L374" s="10">
        <f>IF(COUNT(D374:I374)=0,"",MAX(D374:I374))</f>
        <v/>
      </c>
      <c r="M374" s="11">
        <f>IF(OR(J374="",J374=0),"",(L374-J374)/J374)</f>
        <v/>
      </c>
      <c r="N374" s="4">
        <f>IF(COUNT(D374:I374)=0,"",INDEX($D$1:$I$1,MATCH(MIN(D374:I374),D374:I374,0)))</f>
        <v/>
      </c>
      <c r="O374" s="10" t="n">
        <v>489.5</v>
      </c>
      <c r="P374" s="12" t="n">
        <v>1</v>
      </c>
    </row>
    <row r="375">
      <c r="A375" s="4" t="inlineStr">
        <is>
          <t>MAT-09-022</t>
        </is>
      </c>
      <c r="B375" s="5" t="inlineStr">
        <is>
          <t>Llave para tanque de gas 7/8"</t>
        </is>
      </c>
      <c r="C375" s="4" t="inlineStr">
        <is>
          <t>unidad</t>
        </is>
      </c>
      <c r="D375" s="10" t="n"/>
      <c r="E375" s="10" t="n">
        <v>377</v>
      </c>
      <c r="F375" s="10" t="n"/>
      <c r="G375" s="10" t="n"/>
      <c r="H375" s="10" t="n"/>
      <c r="I375" s="10" t="n"/>
      <c r="J375" s="10">
        <f>IF(COUNT(D375:I375)=0,"",MIN(D375:I375))</f>
        <v/>
      </c>
      <c r="K375" s="10">
        <f>IF(COUNT(D375:I375)=0,"",MEDIAN(D375:I375))</f>
        <v/>
      </c>
      <c r="L375" s="10">
        <f>IF(COUNT(D375:I375)=0,"",MAX(D375:I375))</f>
        <v/>
      </c>
      <c r="M375" s="11">
        <f>IF(OR(J375="",J375=0),"",(L375-J375)/J375)</f>
        <v/>
      </c>
      <c r="N375" s="4">
        <f>IF(COUNT(D375:I375)=0,"",INDEX($D$1:$I$1,MATCH(MIN(D375:I375),D375:I375,0)))</f>
        <v/>
      </c>
      <c r="O375" s="10" t="n">
        <v>377</v>
      </c>
      <c r="P375" s="12" t="n">
        <v>1</v>
      </c>
    </row>
    <row r="376">
      <c r="A376" s="4" t="inlineStr">
        <is>
          <t>MAT-09-023</t>
        </is>
      </c>
      <c r="B376" s="5" t="inlineStr">
        <is>
          <t>Bomba de cisterna de 1/2 HP</t>
        </is>
      </c>
      <c r="C376" s="4" t="inlineStr">
        <is>
          <t>unidad</t>
        </is>
      </c>
      <c r="D376" s="10" t="n"/>
      <c r="E376" s="10" t="n">
        <v>7106</v>
      </c>
      <c r="F376" s="10" t="n"/>
      <c r="G376" s="10" t="n"/>
      <c r="H376" s="10" t="n"/>
      <c r="I376" s="10" t="n"/>
      <c r="J376" s="10">
        <f>IF(COUNT(D376:I376)=0,"",MIN(D376:I376))</f>
        <v/>
      </c>
      <c r="K376" s="10">
        <f>IF(COUNT(D376:I376)=0,"",MEDIAN(D376:I376))</f>
        <v/>
      </c>
      <c r="L376" s="10">
        <f>IF(COUNT(D376:I376)=0,"",MAX(D376:I376))</f>
        <v/>
      </c>
      <c r="M376" s="11">
        <f>IF(OR(J376="",J376=0),"",(L376-J376)/J376)</f>
        <v/>
      </c>
      <c r="N376" s="4">
        <f>IF(COUNT(D376:I376)=0,"",INDEX($D$1:$I$1,MATCH(MIN(D376:I376),D376:I376,0)))</f>
        <v/>
      </c>
      <c r="O376" s="10" t="n">
        <v>7106</v>
      </c>
      <c r="P376" s="12" t="n">
        <v>1</v>
      </c>
    </row>
    <row r="377">
      <c r="A377" s="4" t="inlineStr">
        <is>
          <t>MAT-09-024</t>
        </is>
      </c>
      <c r="B377" s="5" t="inlineStr">
        <is>
          <t>Bomba ladrona de 1/2 HP</t>
        </is>
      </c>
      <c r="C377" s="4" t="inlineStr">
        <is>
          <t>unidad</t>
        </is>
      </c>
      <c r="D377" s="10" t="n"/>
      <c r="E377" s="10" t="n">
        <v>2670</v>
      </c>
      <c r="F377" s="10" t="n"/>
      <c r="G377" s="10" t="n"/>
      <c r="H377" s="10" t="n"/>
      <c r="I377" s="10" t="n"/>
      <c r="J377" s="10">
        <f>IF(COUNT(D377:I377)=0,"",MIN(D377:I377))</f>
        <v/>
      </c>
      <c r="K377" s="10">
        <f>IF(COUNT(D377:I377)=0,"",MEDIAN(D377:I377))</f>
        <v/>
      </c>
      <c r="L377" s="10">
        <f>IF(COUNT(D377:I377)=0,"",MAX(D377:I377))</f>
        <v/>
      </c>
      <c r="M377" s="11">
        <f>IF(OR(J377="",J377=0),"",(L377-J377)/J377)</f>
        <v/>
      </c>
      <c r="N377" s="4">
        <f>IF(COUNT(D377:I377)=0,"",INDEX($D$1:$I$1,MATCH(MIN(D377:I377),D377:I377,0)))</f>
        <v/>
      </c>
      <c r="O377" s="10" t="n">
        <v>3957</v>
      </c>
      <c r="P377" s="12" t="n">
        <v>1</v>
      </c>
    </row>
    <row r="378">
      <c r="A378" s="4" t="inlineStr">
        <is>
          <t>MAT-09-025</t>
        </is>
      </c>
      <c r="B378" s="5" t="inlineStr">
        <is>
          <t>Bomba presurizadora de 1/2 HP</t>
        </is>
      </c>
      <c r="C378" s="4" t="inlineStr">
        <is>
          <t>unidad</t>
        </is>
      </c>
      <c r="D378" s="10" t="n"/>
      <c r="E378" s="10" t="n">
        <v>5075</v>
      </c>
      <c r="F378" s="10" t="n"/>
      <c r="G378" s="10" t="n"/>
      <c r="H378" s="10" t="n"/>
      <c r="I378" s="10" t="n"/>
      <c r="J378" s="10">
        <f>IF(COUNT(D378:I378)=0,"",MIN(D378:I378))</f>
        <v/>
      </c>
      <c r="K378" s="10">
        <f>IF(COUNT(D378:I378)=0,"",MEDIAN(D378:I378))</f>
        <v/>
      </c>
      <c r="L378" s="10">
        <f>IF(COUNT(D378:I378)=0,"",MAX(D378:I378))</f>
        <v/>
      </c>
      <c r="M378" s="11">
        <f>IF(OR(J378="",J378=0),"",(L378-J378)/J378)</f>
        <v/>
      </c>
      <c r="N378" s="4">
        <f>IF(COUNT(D378:I378)=0,"",INDEX($D$1:$I$1,MATCH(MIN(D378:I378),D378:I378,0)))</f>
        <v/>
      </c>
      <c r="O378" s="10" t="n">
        <v>5075</v>
      </c>
      <c r="P378" s="12" t="n">
        <v>1</v>
      </c>
    </row>
    <row r="379">
      <c r="A379" s="4" t="inlineStr">
        <is>
          <t>MAT-09-026</t>
        </is>
      </c>
      <c r="B379" s="5" t="inlineStr">
        <is>
          <t>Bomba presurizadora de 1/3 HP</t>
        </is>
      </c>
      <c r="C379" s="4" t="inlineStr">
        <is>
          <t>unidad</t>
        </is>
      </c>
      <c r="D379" s="10" t="n"/>
      <c r="E379" s="10" t="n">
        <v>4914</v>
      </c>
      <c r="F379" s="10" t="n"/>
      <c r="G379" s="10" t="n"/>
      <c r="H379" s="10" t="n"/>
      <c r="I379" s="10" t="n"/>
      <c r="J379" s="10">
        <f>IF(COUNT(D379:I379)=0,"",MIN(D379:I379))</f>
        <v/>
      </c>
      <c r="K379" s="10">
        <f>IF(COUNT(D379:I379)=0,"",MEDIAN(D379:I379))</f>
        <v/>
      </c>
      <c r="L379" s="10">
        <f>IF(COUNT(D379:I379)=0,"",MAX(D379:I379))</f>
        <v/>
      </c>
      <c r="M379" s="11">
        <f>IF(OR(J379="",J379=0),"",(L379-J379)/J379)</f>
        <v/>
      </c>
      <c r="N379" s="4">
        <f>IF(COUNT(D379:I379)=0,"",INDEX($D$1:$I$1,MATCH(MIN(D379:I379),D379:I379,0)))</f>
        <v/>
      </c>
      <c r="O379" s="10" t="n">
        <v>4914</v>
      </c>
      <c r="P379" s="12" t="n">
        <v>1</v>
      </c>
    </row>
    <row r="380">
      <c r="A380" s="4" t="inlineStr">
        <is>
          <t>MAT-09-027</t>
        </is>
      </c>
      <c r="B380" s="5" t="inlineStr">
        <is>
          <t>Bomba presurizadora de 1/6 HP</t>
        </is>
      </c>
      <c r="C380" s="4" t="inlineStr">
        <is>
          <t>unidad</t>
        </is>
      </c>
      <c r="D380" s="10" t="n"/>
      <c r="E380" s="10" t="n">
        <v>2911</v>
      </c>
      <c r="F380" s="10" t="n"/>
      <c r="G380" s="10" t="n"/>
      <c r="H380" s="10" t="n"/>
      <c r="I380" s="10" t="n"/>
      <c r="J380" s="10">
        <f>IF(COUNT(D380:I380)=0,"",MIN(D380:I380))</f>
        <v/>
      </c>
      <c r="K380" s="10">
        <f>IF(COUNT(D380:I380)=0,"",MEDIAN(D380:I380))</f>
        <v/>
      </c>
      <c r="L380" s="10">
        <f>IF(COUNT(D380:I380)=0,"",MAX(D380:I380))</f>
        <v/>
      </c>
      <c r="M380" s="11">
        <f>IF(OR(J380="",J380=0),"",(L380-J380)/J380)</f>
        <v/>
      </c>
      <c r="N380" s="4">
        <f>IF(COUNT(D380:I380)=0,"",INDEX($D$1:$I$1,MATCH(MIN(D380:I380),D380:I380,0)))</f>
        <v/>
      </c>
      <c r="O380" s="10" t="n">
        <v>2911</v>
      </c>
      <c r="P380" s="12" t="n">
        <v>1</v>
      </c>
    </row>
    <row r="381">
      <c r="A381" s="4" t="inlineStr">
        <is>
          <t>MAT-09-028</t>
        </is>
      </c>
      <c r="B381" s="5" t="inlineStr">
        <is>
          <t>Tanque presurizado de 24 litros</t>
        </is>
      </c>
      <c r="C381" s="4" t="inlineStr">
        <is>
          <t>unidad</t>
        </is>
      </c>
      <c r="D381" s="10" t="n"/>
      <c r="E381" s="10" t="n">
        <v>1825</v>
      </c>
      <c r="F381" s="10" t="n"/>
      <c r="G381" s="10" t="n"/>
      <c r="H381" s="10" t="n"/>
      <c r="I381" s="10" t="n"/>
      <c r="J381" s="10">
        <f>IF(COUNT(D381:I381)=0,"",MIN(D381:I381))</f>
        <v/>
      </c>
      <c r="K381" s="10">
        <f>IF(COUNT(D381:I381)=0,"",MEDIAN(D381:I381))</f>
        <v/>
      </c>
      <c r="L381" s="10">
        <f>IF(COUNT(D381:I381)=0,"",MAX(D381:I381))</f>
        <v/>
      </c>
      <c r="M381" s="11">
        <f>IF(OR(J381="",J381=0),"",(L381-J381)/J381)</f>
        <v/>
      </c>
      <c r="N381" s="4">
        <f>IF(COUNT(D381:I381)=0,"",INDEX($D$1:$I$1,MATCH(MIN(D381:I381),D381:I381,0)))</f>
        <v/>
      </c>
      <c r="O381" s="10" t="n">
        <v>1825</v>
      </c>
      <c r="P381" s="12" t="n">
        <v>1</v>
      </c>
    </row>
    <row r="382">
      <c r="A382" s="4" t="inlineStr">
        <is>
          <t>MAT-09-029</t>
        </is>
      </c>
      <c r="B382" s="5" t="inlineStr">
        <is>
          <t>Interruptor automático de presión 20–40 PSI</t>
        </is>
      </c>
      <c r="C382" s="4" t="inlineStr">
        <is>
          <t>unidad</t>
        </is>
      </c>
      <c r="D382" s="10" t="n"/>
      <c r="E382" s="10" t="n">
        <v>1666</v>
      </c>
      <c r="F382" s="10" t="n"/>
      <c r="G382" s="10" t="n"/>
      <c r="H382" s="10" t="n"/>
      <c r="I382" s="10" t="n"/>
      <c r="J382" s="10">
        <f>IF(COUNT(D382:I382)=0,"",MIN(D382:I382))</f>
        <v/>
      </c>
      <c r="K382" s="10">
        <f>IF(COUNT(D382:I382)=0,"",MEDIAN(D382:I382))</f>
        <v/>
      </c>
      <c r="L382" s="10">
        <f>IF(COUNT(D382:I382)=0,"",MAX(D382:I382))</f>
        <v/>
      </c>
      <c r="M382" s="11">
        <f>IF(OR(J382="",J382=0),"",(L382-J382)/J382)</f>
        <v/>
      </c>
      <c r="N382" s="4">
        <f>IF(COUNT(D382:I382)=0,"",INDEX($D$1:$I$1,MATCH(MIN(D382:I382),D382:I382,0)))</f>
        <v/>
      </c>
      <c r="O382" s="10" t="n">
        <v>1666</v>
      </c>
      <c r="P382" s="12" t="n">
        <v>1</v>
      </c>
    </row>
    <row r="383">
      <c r="A383" s="4" t="inlineStr">
        <is>
          <t>MAT-09-030</t>
        </is>
      </c>
      <c r="B383" s="5" t="inlineStr">
        <is>
          <t>Interruptor automático de presión 30–50 PSI</t>
        </is>
      </c>
      <c r="C383" s="4" t="inlineStr">
        <is>
          <t>unidad</t>
        </is>
      </c>
      <c r="D383" s="10" t="n"/>
      <c r="E383" s="10" t="n">
        <v>1631</v>
      </c>
      <c r="F383" s="10" t="n"/>
      <c r="G383" s="10" t="n"/>
      <c r="H383" s="10" t="n"/>
      <c r="I383" s="10" t="n"/>
      <c r="J383" s="10">
        <f>IF(COUNT(D383:I383)=0,"",MIN(D383:I383))</f>
        <v/>
      </c>
      <c r="K383" s="10">
        <f>IF(COUNT(D383:I383)=0,"",MEDIAN(D383:I383))</f>
        <v/>
      </c>
      <c r="L383" s="10">
        <f>IF(COUNT(D383:I383)=0,"",MAX(D383:I383))</f>
        <v/>
      </c>
      <c r="M383" s="11">
        <f>IF(OR(J383="",J383=0),"",(L383-J383)/J383)</f>
        <v/>
      </c>
      <c r="N383" s="4">
        <f>IF(COUNT(D383:I383)=0,"",INDEX($D$1:$I$1,MATCH(MIN(D383:I383),D383:I383,0)))</f>
        <v/>
      </c>
      <c r="O383" s="10" t="n">
        <v>1631</v>
      </c>
      <c r="P383" s="12" t="n">
        <v>1</v>
      </c>
    </row>
    <row r="384">
      <c r="A384" s="4" t="inlineStr">
        <is>
          <t>MAT-09-031</t>
        </is>
      </c>
      <c r="B384" s="5" t="inlineStr">
        <is>
          <t>Interruptor automático de presión 40–60 PSI</t>
        </is>
      </c>
      <c r="C384" s="4" t="inlineStr">
        <is>
          <t>unidad</t>
        </is>
      </c>
      <c r="D384" s="10" t="n"/>
      <c r="E384" s="10" t="n">
        <v>1688</v>
      </c>
      <c r="F384" s="10" t="n"/>
      <c r="G384" s="10" t="n"/>
      <c r="H384" s="10" t="n"/>
      <c r="I384" s="10" t="n"/>
      <c r="J384" s="10">
        <f>IF(COUNT(D384:I384)=0,"",MIN(D384:I384))</f>
        <v/>
      </c>
      <c r="K384" s="10">
        <f>IF(COUNT(D384:I384)=0,"",MEDIAN(D384:I384))</f>
        <v/>
      </c>
      <c r="L384" s="10">
        <f>IF(COUNT(D384:I384)=0,"",MAX(D384:I384))</f>
        <v/>
      </c>
      <c r="M384" s="11">
        <f>IF(OR(J384="",J384=0),"",(L384-J384)/J384)</f>
        <v/>
      </c>
      <c r="N384" s="4">
        <f>IF(COUNT(D384:I384)=0,"",INDEX($D$1:$I$1,MATCH(MIN(D384:I384),D384:I384,0)))</f>
        <v/>
      </c>
      <c r="O384" s="10" t="n">
        <v>1688</v>
      </c>
      <c r="P384" s="12" t="n">
        <v>1</v>
      </c>
    </row>
    <row r="385">
      <c r="A385" s="4" t="inlineStr">
        <is>
          <t>MAT-09-032</t>
        </is>
      </c>
      <c r="B385" s="5" t="inlineStr">
        <is>
          <t>Interruptor de flotante eléctrico</t>
        </is>
      </c>
      <c r="C385" s="4" t="inlineStr">
        <is>
          <t>unidad</t>
        </is>
      </c>
      <c r="D385" s="10" t="n"/>
      <c r="E385" s="10" t="n">
        <v>690</v>
      </c>
      <c r="F385" s="10" t="n"/>
      <c r="G385" s="10" t="n"/>
      <c r="H385" s="10" t="n"/>
      <c r="I385" s="10" t="n"/>
      <c r="J385" s="10">
        <f>IF(COUNT(D385:I385)=0,"",MIN(D385:I385))</f>
        <v/>
      </c>
      <c r="K385" s="10">
        <f>IF(COUNT(D385:I385)=0,"",MEDIAN(D385:I385))</f>
        <v/>
      </c>
      <c r="L385" s="10">
        <f>IF(COUNT(D385:I385)=0,"",MAX(D385:I385))</f>
        <v/>
      </c>
      <c r="M385" s="11">
        <f>IF(OR(J385="",J385=0),"",(L385-J385)/J385)</f>
        <v/>
      </c>
      <c r="N385" s="4">
        <f>IF(COUNT(D385:I385)=0,"",INDEX($D$1:$I$1,MATCH(MIN(D385:I385),D385:I385,0)))</f>
        <v/>
      </c>
      <c r="O385" s="10" t="n">
        <v>1072</v>
      </c>
      <c r="P385" s="12" t="n">
        <v>1</v>
      </c>
    </row>
    <row r="386">
      <c r="A386" s="4" t="inlineStr">
        <is>
          <t>MAT-09-033</t>
        </is>
      </c>
      <c r="B386" s="5" t="inlineStr">
        <is>
          <t>Control automático de bomba 1"</t>
        </is>
      </c>
      <c r="C386" s="4" t="inlineStr">
        <is>
          <t>unidad</t>
        </is>
      </c>
      <c r="D386" s="10" t="n"/>
      <c r="E386" s="10" t="n">
        <v>3178</v>
      </c>
      <c r="F386" s="10" t="n"/>
      <c r="G386" s="10" t="n"/>
      <c r="H386" s="10" t="n"/>
      <c r="I386" s="10" t="n"/>
      <c r="J386" s="10">
        <f>IF(COUNT(D386:I386)=0,"",MIN(D386:I386))</f>
        <v/>
      </c>
      <c r="K386" s="10">
        <f>IF(COUNT(D386:I386)=0,"",MEDIAN(D386:I386))</f>
        <v/>
      </c>
      <c r="L386" s="10">
        <f>IF(COUNT(D386:I386)=0,"",MAX(D386:I386))</f>
        <v/>
      </c>
      <c r="M386" s="11">
        <f>IF(OR(J386="",J386=0),"",(L386-J386)/J386)</f>
        <v/>
      </c>
      <c r="N386" s="4">
        <f>IF(COUNT(D386:I386)=0,"",INDEX($D$1:$I$1,MATCH(MIN(D386:I386),D386:I386,0)))</f>
        <v/>
      </c>
      <c r="O386" s="10" t="n">
        <v>3178</v>
      </c>
      <c r="P386" s="12" t="n">
        <v>1</v>
      </c>
    </row>
    <row r="387">
      <c r="A387" s="4" t="inlineStr">
        <is>
          <t>MAT-09-034</t>
        </is>
      </c>
      <c r="B387" s="5" t="inlineStr">
        <is>
          <t>Manómetro de glicerina de 150 PSI</t>
        </is>
      </c>
      <c r="C387" s="4" t="inlineStr">
        <is>
          <t>unidad</t>
        </is>
      </c>
      <c r="D387" s="10" t="n"/>
      <c r="E387" s="10" t="n">
        <v>990</v>
      </c>
      <c r="F387" s="10" t="n"/>
      <c r="G387" s="10" t="n"/>
      <c r="H387" s="10" t="n"/>
      <c r="I387" s="10" t="n"/>
      <c r="J387" s="10">
        <f>IF(COUNT(D387:I387)=0,"",MIN(D387:I387))</f>
        <v/>
      </c>
      <c r="K387" s="10">
        <f>IF(COUNT(D387:I387)=0,"",MEDIAN(D387:I387))</f>
        <v/>
      </c>
      <c r="L387" s="10">
        <f>IF(COUNT(D387:I387)=0,"",MAX(D387:I387))</f>
        <v/>
      </c>
      <c r="M387" s="11">
        <f>IF(OR(J387="",J387=0),"",(L387-J387)/J387)</f>
        <v/>
      </c>
      <c r="N387" s="4">
        <f>IF(COUNT(D387:I387)=0,"",INDEX($D$1:$I$1,MATCH(MIN(D387:I387),D387:I387,0)))</f>
        <v/>
      </c>
      <c r="O387" s="10" t="n">
        <v>990</v>
      </c>
      <c r="P387" s="12" t="n">
        <v>1</v>
      </c>
    </row>
    <row r="388">
      <c r="A388" s="4" t="inlineStr">
        <is>
          <t>MAT-09-035</t>
        </is>
      </c>
      <c r="B388" s="5" t="inlineStr">
        <is>
          <t>Manómetro de glicerina de 90 PSI</t>
        </is>
      </c>
      <c r="C388" s="4" t="inlineStr">
        <is>
          <t>unidad</t>
        </is>
      </c>
      <c r="D388" s="10" t="n"/>
      <c r="E388" s="10" t="n">
        <v>905</v>
      </c>
      <c r="F388" s="10" t="n"/>
      <c r="G388" s="10" t="n"/>
      <c r="H388" s="10" t="n"/>
      <c r="I388" s="10" t="n"/>
      <c r="J388" s="10">
        <f>IF(COUNT(D388:I388)=0,"",MIN(D388:I388))</f>
        <v/>
      </c>
      <c r="K388" s="10">
        <f>IF(COUNT(D388:I388)=0,"",MEDIAN(D388:I388))</f>
        <v/>
      </c>
      <c r="L388" s="10">
        <f>IF(COUNT(D388:I388)=0,"",MAX(D388:I388))</f>
        <v/>
      </c>
      <c r="M388" s="11">
        <f>IF(OR(J388="",J388=0),"",(L388-J388)/J388)</f>
        <v/>
      </c>
      <c r="N388" s="4">
        <f>IF(COUNT(D388:I388)=0,"",INDEX($D$1:$I$1,MATCH(MIN(D388:I388),D388:I388,0)))</f>
        <v/>
      </c>
      <c r="O388" s="10" t="n">
        <v>905</v>
      </c>
      <c r="P388" s="12" t="n">
        <v>1</v>
      </c>
    </row>
    <row r="389">
      <c r="A389" s="4" t="inlineStr">
        <is>
          <t>MAT-09-036</t>
        </is>
      </c>
      <c r="B389" s="5" t="inlineStr">
        <is>
          <t>Manómetro seco de 90 PSI</t>
        </is>
      </c>
      <c r="C389" s="4" t="inlineStr">
        <is>
          <t>unidad</t>
        </is>
      </c>
      <c r="D389" s="10" t="n"/>
      <c r="E389" s="10" t="n">
        <v>407</v>
      </c>
      <c r="F389" s="10" t="n"/>
      <c r="G389" s="10" t="n"/>
      <c r="H389" s="10" t="n"/>
      <c r="I389" s="10" t="n"/>
      <c r="J389" s="10">
        <f>IF(COUNT(D389:I389)=0,"",MIN(D389:I389))</f>
        <v/>
      </c>
      <c r="K389" s="10">
        <f>IF(COUNT(D389:I389)=0,"",MEDIAN(D389:I389))</f>
        <v/>
      </c>
      <c r="L389" s="10">
        <f>IF(COUNT(D389:I389)=0,"",MAX(D389:I389))</f>
        <v/>
      </c>
      <c r="M389" s="11">
        <f>IF(OR(J389="",J389=0),"",(L389-J389)/J389)</f>
        <v/>
      </c>
      <c r="N389" s="4">
        <f>IF(COUNT(D389:I389)=0,"",INDEX($D$1:$I$1,MATCH(MIN(D389:I389),D389:I389,0)))</f>
        <v/>
      </c>
      <c r="O389" s="10" t="n">
        <v>407</v>
      </c>
      <c r="P389" s="12" t="n">
        <v>1</v>
      </c>
    </row>
    <row r="390">
      <c r="A390" s="4" t="inlineStr">
        <is>
          <t>MAT-09-037</t>
        </is>
      </c>
      <c r="B390" s="5" t="inlineStr">
        <is>
          <t>Calentador de agua a gas de 8 litros por minuto</t>
        </is>
      </c>
      <c r="C390" s="4" t="inlineStr">
        <is>
          <t>unidad</t>
        </is>
      </c>
      <c r="D390" s="10" t="n"/>
      <c r="E390" s="10" t="n">
        <v>5395</v>
      </c>
      <c r="F390" s="10" t="n"/>
      <c r="G390" s="10" t="n"/>
      <c r="H390" s="10" t="n"/>
      <c r="I390" s="10" t="n"/>
      <c r="J390" s="10">
        <f>IF(COUNT(D390:I390)=0,"",MIN(D390:I390))</f>
        <v/>
      </c>
      <c r="K390" s="10">
        <f>IF(COUNT(D390:I390)=0,"",MEDIAN(D390:I390))</f>
        <v/>
      </c>
      <c r="L390" s="10">
        <f>IF(COUNT(D390:I390)=0,"",MAX(D390:I390))</f>
        <v/>
      </c>
      <c r="M390" s="11">
        <f>IF(OR(J390="",J390=0),"",(L390-J390)/J390)</f>
        <v/>
      </c>
      <c r="N390" s="4">
        <f>IF(COUNT(D390:I390)=0,"",INDEX($D$1:$I$1,MATCH(MIN(D390:I390),D390:I390,0)))</f>
        <v/>
      </c>
      <c r="O390" s="10" t="n">
        <v>10670</v>
      </c>
      <c r="P390" s="12" t="n">
        <v>1</v>
      </c>
    </row>
    <row r="391">
      <c r="A391" s="4" t="inlineStr">
        <is>
          <t>MAT-09-038</t>
        </is>
      </c>
      <c r="B391" s="5" t="inlineStr">
        <is>
          <t>Calentador de agua eléctrico de 6 galones</t>
        </is>
      </c>
      <c r="C391" s="4" t="inlineStr">
        <is>
          <t>unidad</t>
        </is>
      </c>
      <c r="D391" s="10" t="n"/>
      <c r="E391" s="10" t="n">
        <v>10291</v>
      </c>
      <c r="F391" s="10" t="n"/>
      <c r="G391" s="10" t="n"/>
      <c r="H391" s="10" t="n"/>
      <c r="I391" s="10" t="n"/>
      <c r="J391" s="10">
        <f>IF(COUNT(D391:I391)=0,"",MIN(D391:I391))</f>
        <v/>
      </c>
      <c r="K391" s="10">
        <f>IF(COUNT(D391:I391)=0,"",MEDIAN(D391:I391))</f>
        <v/>
      </c>
      <c r="L391" s="10">
        <f>IF(COUNT(D391:I391)=0,"",MAX(D391:I391))</f>
        <v/>
      </c>
      <c r="M391" s="11">
        <f>IF(OR(J391="",J391=0),"",(L391-J391)/J391)</f>
        <v/>
      </c>
      <c r="N391" s="4">
        <f>IF(COUNT(D391:I391)=0,"",INDEX($D$1:$I$1,MATCH(MIN(D391:I391),D391:I391,0)))</f>
        <v/>
      </c>
      <c r="O391" s="10" t="n">
        <v>10291</v>
      </c>
      <c r="P391" s="12" t="n">
        <v>1</v>
      </c>
    </row>
    <row r="392">
      <c r="A392" s="4" t="inlineStr">
        <is>
          <t>MAT-09-039</t>
        </is>
      </c>
      <c r="B392" s="5" t="inlineStr">
        <is>
          <t>Calentador de agua eléctrico de 7 kW</t>
        </is>
      </c>
      <c r="C392" s="4" t="inlineStr">
        <is>
          <t>unidad</t>
        </is>
      </c>
      <c r="D392" s="10" t="n"/>
      <c r="E392" s="10" t="n">
        <v>20503</v>
      </c>
      <c r="F392" s="10" t="n"/>
      <c r="G392" s="10" t="n"/>
      <c r="H392" s="10" t="n"/>
      <c r="I392" s="10" t="n"/>
      <c r="J392" s="10">
        <f>IF(COUNT(D392:I392)=0,"",MIN(D392:I392))</f>
        <v/>
      </c>
      <c r="K392" s="10">
        <f>IF(COUNT(D392:I392)=0,"",MEDIAN(D392:I392))</f>
        <v/>
      </c>
      <c r="L392" s="10">
        <f>IF(COUNT(D392:I392)=0,"",MAX(D392:I392))</f>
        <v/>
      </c>
      <c r="M392" s="11">
        <f>IF(OR(J392="",J392=0),"",(L392-J392)/J392)</f>
        <v/>
      </c>
      <c r="N392" s="4">
        <f>IF(COUNT(D392:I392)=0,"",INDEX($D$1:$I$1,MATCH(MIN(D392:I392),D392:I392,0)))</f>
        <v/>
      </c>
      <c r="O392" s="10" t="n">
        <v>20503</v>
      </c>
      <c r="P392" s="12" t="n">
        <v>1</v>
      </c>
    </row>
    <row r="393">
      <c r="A393" s="4" t="inlineStr">
        <is>
          <t>MAT-09-040</t>
        </is>
      </c>
      <c r="B393" s="5" t="inlineStr">
        <is>
          <t>Calentador de agua eléctrico de 8 galones</t>
        </is>
      </c>
      <c r="C393" s="4" t="inlineStr">
        <is>
          <t>unidad</t>
        </is>
      </c>
      <c r="D393" s="10" t="n"/>
      <c r="E393" s="10" t="n">
        <v>11717</v>
      </c>
      <c r="F393" s="10" t="n"/>
      <c r="G393" s="10" t="n"/>
      <c r="H393" s="10" t="n"/>
      <c r="I393" s="10" t="n"/>
      <c r="J393" s="10">
        <f>IF(COUNT(D393:I393)=0,"",MIN(D393:I393))</f>
        <v/>
      </c>
      <c r="K393" s="10">
        <f>IF(COUNT(D393:I393)=0,"",MEDIAN(D393:I393))</f>
        <v/>
      </c>
      <c r="L393" s="10">
        <f>IF(COUNT(D393:I393)=0,"",MAX(D393:I393))</f>
        <v/>
      </c>
      <c r="M393" s="11">
        <f>IF(OR(J393="",J393=0),"",(L393-J393)/J393)</f>
        <v/>
      </c>
      <c r="N393" s="4">
        <f>IF(COUNT(D393:I393)=0,"",INDEX($D$1:$I$1,MATCH(MIN(D393:I393),D393:I393,0)))</f>
        <v/>
      </c>
      <c r="O393" s="10" t="n">
        <v>11717</v>
      </c>
      <c r="P393" s="12" t="n">
        <v>1</v>
      </c>
    </row>
    <row r="394">
      <c r="A394" s="4" t="inlineStr">
        <is>
          <t>MAT-09-041</t>
        </is>
      </c>
      <c r="B394" s="5" t="inlineStr">
        <is>
          <t>Cisterna de fibra de vidrio de 120 galones</t>
        </is>
      </c>
      <c r="C394" s="4" t="inlineStr">
        <is>
          <t>unidad</t>
        </is>
      </c>
      <c r="D394" s="10" t="n"/>
      <c r="E394" s="10" t="n">
        <v>17755</v>
      </c>
      <c r="F394" s="10" t="n"/>
      <c r="G394" s="10" t="n"/>
      <c r="H394" s="10" t="n"/>
      <c r="I394" s="10" t="n"/>
      <c r="J394" s="10">
        <f>IF(COUNT(D394:I394)=0,"",MIN(D394:I394))</f>
        <v/>
      </c>
      <c r="K394" s="10">
        <f>IF(COUNT(D394:I394)=0,"",MEDIAN(D394:I394))</f>
        <v/>
      </c>
      <c r="L394" s="10">
        <f>IF(COUNT(D394:I394)=0,"",MAX(D394:I394))</f>
        <v/>
      </c>
      <c r="M394" s="11">
        <f>IF(OR(J394="",J394=0),"",(L394-J394)/J394)</f>
        <v/>
      </c>
      <c r="N394" s="4">
        <f>IF(COUNT(D394:I394)=0,"",INDEX($D$1:$I$1,MATCH(MIN(D394:I394),D394:I394,0)))</f>
        <v/>
      </c>
      <c r="O394" s="10" t="n">
        <v>17755</v>
      </c>
      <c r="P394" s="12" t="n">
        <v>1</v>
      </c>
    </row>
    <row r="395">
      <c r="A395" s="4" t="inlineStr">
        <is>
          <t>MAT-09-042</t>
        </is>
      </c>
      <c r="B395" s="5" t="inlineStr">
        <is>
          <t>Cisterna de fibra de vidrio de 30 galones</t>
        </is>
      </c>
      <c r="C395" s="4" t="inlineStr">
        <is>
          <t>unidad</t>
        </is>
      </c>
      <c r="D395" s="10" t="n"/>
      <c r="E395" s="10" t="n">
        <v>5101</v>
      </c>
      <c r="F395" s="10" t="n"/>
      <c r="G395" s="10" t="n"/>
      <c r="H395" s="10" t="n"/>
      <c r="I395" s="10" t="n"/>
      <c r="J395" s="10">
        <f>IF(COUNT(D395:I395)=0,"",MIN(D395:I395))</f>
        <v/>
      </c>
      <c r="K395" s="10">
        <f>IF(COUNT(D395:I395)=0,"",MEDIAN(D395:I395))</f>
        <v/>
      </c>
      <c r="L395" s="10">
        <f>IF(COUNT(D395:I395)=0,"",MAX(D395:I395))</f>
        <v/>
      </c>
      <c r="M395" s="11">
        <f>IF(OR(J395="",J395=0),"",(L395-J395)/J395)</f>
        <v/>
      </c>
      <c r="N395" s="4">
        <f>IF(COUNT(D395:I395)=0,"",INDEX($D$1:$I$1,MATCH(MIN(D395:I395),D395:I395,0)))</f>
        <v/>
      </c>
      <c r="O395" s="10" t="n">
        <v>5101</v>
      </c>
      <c r="P395" s="12" t="n">
        <v>1</v>
      </c>
    </row>
    <row r="396">
      <c r="A396" s="4" t="inlineStr">
        <is>
          <t>MAT-09-043</t>
        </is>
      </c>
      <c r="B396" s="5" t="inlineStr">
        <is>
          <t>Cisterna de fibra de vidrio de 42 galones</t>
        </is>
      </c>
      <c r="C396" s="4" t="inlineStr">
        <is>
          <t>unidad</t>
        </is>
      </c>
      <c r="D396" s="10" t="n"/>
      <c r="E396" s="10" t="n">
        <v>7487</v>
      </c>
      <c r="F396" s="10" t="n"/>
      <c r="G396" s="10" t="n"/>
      <c r="H396" s="10" t="n"/>
      <c r="I396" s="10" t="n"/>
      <c r="J396" s="10">
        <f>IF(COUNT(D396:I396)=0,"",MIN(D396:I396))</f>
        <v/>
      </c>
      <c r="K396" s="10">
        <f>IF(COUNT(D396:I396)=0,"",MEDIAN(D396:I396))</f>
        <v/>
      </c>
      <c r="L396" s="10">
        <f>IF(COUNT(D396:I396)=0,"",MAX(D396:I396))</f>
        <v/>
      </c>
      <c r="M396" s="11">
        <f>IF(OR(J396="",J396=0),"",(L396-J396)/J396)</f>
        <v/>
      </c>
      <c r="N396" s="4">
        <f>IF(COUNT(D396:I396)=0,"",INDEX($D$1:$I$1,MATCH(MIN(D396:I396),D396:I396,0)))</f>
        <v/>
      </c>
      <c r="O396" s="10" t="n">
        <v>10852</v>
      </c>
      <c r="P396" s="12" t="n">
        <v>1</v>
      </c>
    </row>
    <row r="397">
      <c r="A397" s="4" t="inlineStr">
        <is>
          <t>MAT-09-044</t>
        </is>
      </c>
      <c r="B397" s="5" t="inlineStr">
        <is>
          <t>Cisterna de fibra de vidrio de 60 galones</t>
        </is>
      </c>
      <c r="C397" s="4" t="inlineStr">
        <is>
          <t>unidad</t>
        </is>
      </c>
      <c r="D397" s="10" t="n"/>
      <c r="E397" s="10" t="n">
        <v>10496</v>
      </c>
      <c r="F397" s="10" t="n"/>
      <c r="G397" s="10" t="n"/>
      <c r="H397" s="10" t="n"/>
      <c r="I397" s="10" t="n"/>
      <c r="J397" s="10">
        <f>IF(COUNT(D397:I397)=0,"",MIN(D397:I397))</f>
        <v/>
      </c>
      <c r="K397" s="10">
        <f>IF(COUNT(D397:I397)=0,"",MEDIAN(D397:I397))</f>
        <v/>
      </c>
      <c r="L397" s="10">
        <f>IF(COUNT(D397:I397)=0,"",MAX(D397:I397))</f>
        <v/>
      </c>
      <c r="M397" s="11">
        <f>IF(OR(J397="",J397=0),"",(L397-J397)/J397)</f>
        <v/>
      </c>
      <c r="N397" s="4">
        <f>IF(COUNT(D397:I397)=0,"",INDEX($D$1:$I$1,MATCH(MIN(D397:I397),D397:I397,0)))</f>
        <v/>
      </c>
      <c r="O397" s="10" t="n">
        <v>12989</v>
      </c>
      <c r="P397" s="12" t="n">
        <v>1</v>
      </c>
    </row>
    <row r="398">
      <c r="A398" s="4" t="inlineStr">
        <is>
          <t>MAT-09-045</t>
        </is>
      </c>
      <c r="B398" s="5" t="inlineStr">
        <is>
          <t>Cisterna de fibra de vidrio de 82 galones</t>
        </is>
      </c>
      <c r="C398" s="4" t="inlineStr">
        <is>
          <t>unidad</t>
        </is>
      </c>
      <c r="D398" s="10" t="n"/>
      <c r="E398" s="10" t="n">
        <v>9895</v>
      </c>
      <c r="F398" s="10" t="n"/>
      <c r="G398" s="10" t="n"/>
      <c r="H398" s="10" t="n"/>
      <c r="I398" s="10" t="n"/>
      <c r="J398" s="10">
        <f>IF(COUNT(D398:I398)=0,"",MIN(D398:I398))</f>
        <v/>
      </c>
      <c r="K398" s="10">
        <f>IF(COUNT(D398:I398)=0,"",MEDIAN(D398:I398))</f>
        <v/>
      </c>
      <c r="L398" s="10">
        <f>IF(COUNT(D398:I398)=0,"",MAX(D398:I398))</f>
        <v/>
      </c>
      <c r="M398" s="11">
        <f>IF(OR(J398="",J398=0),"",(L398-J398)/J398)</f>
        <v/>
      </c>
      <c r="N398" s="4">
        <f>IF(COUNT(D398:I398)=0,"",INDEX($D$1:$I$1,MATCH(MIN(D398:I398),D398:I398,0)))</f>
        <v/>
      </c>
      <c r="O398" s="10" t="n">
        <v>9895</v>
      </c>
      <c r="P398" s="12" t="n">
        <v>1</v>
      </c>
    </row>
    <row r="399">
      <c r="A399" s="4" t="inlineStr">
        <is>
          <t>MAT-09-046</t>
        </is>
      </c>
      <c r="B399" s="5" t="inlineStr">
        <is>
          <t>Tinaco de 1100 galones</t>
        </is>
      </c>
      <c r="C399" s="4" t="inlineStr">
        <is>
          <t>unidad</t>
        </is>
      </c>
      <c r="D399" s="10" t="n"/>
      <c r="E399" s="10" t="n"/>
      <c r="F399" s="10" t="n"/>
      <c r="G399" s="10" t="n">
        <v>41115</v>
      </c>
      <c r="H399" s="10" t="n"/>
      <c r="I399" s="10" t="n"/>
      <c r="J399" s="10">
        <f>IF(COUNT(D399:I399)=0,"",MIN(D399:I399))</f>
        <v/>
      </c>
      <c r="K399" s="10">
        <f>IF(COUNT(D399:I399)=0,"",MEDIAN(D399:I399))</f>
        <v/>
      </c>
      <c r="L399" s="10">
        <f>IF(COUNT(D399:I399)=0,"",MAX(D399:I399))</f>
        <v/>
      </c>
      <c r="M399" s="11">
        <f>IF(OR(J399="",J399=0),"",(L399-J399)/J399)</f>
        <v/>
      </c>
      <c r="N399" s="4">
        <f>IF(COUNT(D399:I399)=0,"",INDEX($D$1:$I$1,MATCH(MIN(D399:I399),D399:I399,0)))</f>
        <v/>
      </c>
      <c r="O399" s="10" t="n">
        <v>41115</v>
      </c>
      <c r="P399" s="12" t="n">
        <v>1</v>
      </c>
    </row>
    <row r="400">
      <c r="A400" s="4" t="inlineStr">
        <is>
          <t>MAT-09-047</t>
        </is>
      </c>
      <c r="B400" s="5" t="inlineStr">
        <is>
          <t>Tinaco de 145 galones</t>
        </is>
      </c>
      <c r="C400" s="4" t="inlineStr">
        <is>
          <t>unidad</t>
        </is>
      </c>
      <c r="D400" s="10" t="n"/>
      <c r="E400" s="10" t="n"/>
      <c r="F400" s="10" t="n"/>
      <c r="G400" s="10" t="n">
        <v>5385</v>
      </c>
      <c r="H400" s="10" t="n"/>
      <c r="I400" s="10" t="n"/>
      <c r="J400" s="10">
        <f>IF(COUNT(D400:I400)=0,"",MIN(D400:I400))</f>
        <v/>
      </c>
      <c r="K400" s="10">
        <f>IF(COUNT(D400:I400)=0,"",MEDIAN(D400:I400))</f>
        <v/>
      </c>
      <c r="L400" s="10">
        <f>IF(COUNT(D400:I400)=0,"",MAX(D400:I400))</f>
        <v/>
      </c>
      <c r="M400" s="11">
        <f>IF(OR(J400="",J400=0),"",(L400-J400)/J400)</f>
        <v/>
      </c>
      <c r="N400" s="4">
        <f>IF(COUNT(D400:I400)=0,"",INDEX($D$1:$I$1,MATCH(MIN(D400:I400),D400:I400,0)))</f>
        <v/>
      </c>
      <c r="O400" s="10" t="n">
        <v>5385</v>
      </c>
      <c r="P400" s="12" t="n">
        <v>1</v>
      </c>
    </row>
    <row r="401">
      <c r="A401" s="4" t="inlineStr">
        <is>
          <t>MAT-09-048</t>
        </is>
      </c>
      <c r="B401" s="5" t="inlineStr">
        <is>
          <t>Tinaco de 200 galones</t>
        </is>
      </c>
      <c r="C401" s="4" t="inlineStr">
        <is>
          <t>unidad</t>
        </is>
      </c>
      <c r="D401" s="10" t="n"/>
      <c r="E401" s="10" t="n"/>
      <c r="F401" s="10" t="n"/>
      <c r="G401" s="10" t="n">
        <v>10469.3</v>
      </c>
      <c r="H401" s="10" t="n"/>
      <c r="I401" s="10" t="n"/>
      <c r="J401" s="10">
        <f>IF(COUNT(D401:I401)=0,"",MIN(D401:I401))</f>
        <v/>
      </c>
      <c r="K401" s="10">
        <f>IF(COUNT(D401:I401)=0,"",MEDIAN(D401:I401))</f>
        <v/>
      </c>
      <c r="L401" s="10">
        <f>IF(COUNT(D401:I401)=0,"",MAX(D401:I401))</f>
        <v/>
      </c>
      <c r="M401" s="11">
        <f>IF(OR(J401="",J401=0),"",(L401-J401)/J401)</f>
        <v/>
      </c>
      <c r="N401" s="4">
        <f>IF(COUNT(D401:I401)=0,"",INDEX($D$1:$I$1,MATCH(MIN(D401:I401),D401:I401,0)))</f>
        <v/>
      </c>
      <c r="O401" s="10" t="n">
        <v>10469.3</v>
      </c>
      <c r="P401" s="12" t="n">
        <v>1</v>
      </c>
    </row>
    <row r="402">
      <c r="A402" s="4" t="inlineStr">
        <is>
          <t>MAT-09-049</t>
        </is>
      </c>
      <c r="B402" s="5" t="inlineStr">
        <is>
          <t>Tinaco de 265 galones</t>
        </is>
      </c>
      <c r="C402" s="4" t="inlineStr">
        <is>
          <t>unidad</t>
        </is>
      </c>
      <c r="D402" s="10" t="n"/>
      <c r="E402" s="10" t="n">
        <v>9555</v>
      </c>
      <c r="F402" s="10" t="n"/>
      <c r="G402" s="10" t="n">
        <v>8585</v>
      </c>
      <c r="H402" s="10" t="n"/>
      <c r="I402" s="10" t="n"/>
      <c r="J402" s="10">
        <f>IF(COUNT(D402:I402)=0,"",MIN(D402:I402))</f>
        <v/>
      </c>
      <c r="K402" s="10">
        <f>IF(COUNT(D402:I402)=0,"",MEDIAN(D402:I402))</f>
        <v/>
      </c>
      <c r="L402" s="10">
        <f>IF(COUNT(D402:I402)=0,"",MAX(D402:I402))</f>
        <v/>
      </c>
      <c r="M402" s="11">
        <f>IF(OR(J402="",J402=0),"",(L402-J402)/J402)</f>
        <v/>
      </c>
      <c r="N402" s="4">
        <f>IF(COUNT(D402:I402)=0,"",INDEX($D$1:$I$1,MATCH(MIN(D402:I402),D402:I402,0)))</f>
        <v/>
      </c>
      <c r="O402" s="10" t="n">
        <v>9070</v>
      </c>
      <c r="P402" s="12" t="n">
        <v>2</v>
      </c>
    </row>
    <row r="403">
      <c r="A403" s="4" t="inlineStr">
        <is>
          <t>MAT-09-050</t>
        </is>
      </c>
      <c r="B403" s="5" t="inlineStr">
        <is>
          <t>Tinaco de 300 galones</t>
        </is>
      </c>
      <c r="C403" s="4" t="inlineStr">
        <is>
          <t>unidad</t>
        </is>
      </c>
      <c r="D403" s="10" t="n"/>
      <c r="E403" s="10" t="n"/>
      <c r="F403" s="10" t="n"/>
      <c r="G403" s="10" t="n">
        <v>9660</v>
      </c>
      <c r="H403" s="10" t="n"/>
      <c r="I403" s="10" t="n"/>
      <c r="J403" s="10">
        <f>IF(COUNT(D403:I403)=0,"",MIN(D403:I403))</f>
        <v/>
      </c>
      <c r="K403" s="10">
        <f>IF(COUNT(D403:I403)=0,"",MEDIAN(D403:I403))</f>
        <v/>
      </c>
      <c r="L403" s="10">
        <f>IF(COUNT(D403:I403)=0,"",MAX(D403:I403))</f>
        <v/>
      </c>
      <c r="M403" s="11">
        <f>IF(OR(J403="",J403=0),"",(L403-J403)/J403)</f>
        <v/>
      </c>
      <c r="N403" s="4">
        <f>IF(COUNT(D403:I403)=0,"",INDEX($D$1:$I$1,MATCH(MIN(D403:I403),D403:I403,0)))</f>
        <v/>
      </c>
      <c r="O403" s="10" t="n">
        <v>9660</v>
      </c>
      <c r="P403" s="12" t="n">
        <v>1</v>
      </c>
    </row>
    <row r="404">
      <c r="A404" s="4" t="inlineStr">
        <is>
          <t>MAT-09-051</t>
        </is>
      </c>
      <c r="B404" s="5" t="inlineStr">
        <is>
          <t>Tinaco de 400 galones</t>
        </is>
      </c>
      <c r="C404" s="4" t="inlineStr">
        <is>
          <t>unidad</t>
        </is>
      </c>
      <c r="D404" s="10" t="n"/>
      <c r="E404" s="10" t="n"/>
      <c r="F404" s="10" t="n"/>
      <c r="G404" s="10" t="n">
        <v>12125</v>
      </c>
      <c r="H404" s="10" t="n"/>
      <c r="I404" s="10" t="n"/>
      <c r="J404" s="10">
        <f>IF(COUNT(D404:I404)=0,"",MIN(D404:I404))</f>
        <v/>
      </c>
      <c r="K404" s="10">
        <f>IF(COUNT(D404:I404)=0,"",MEDIAN(D404:I404))</f>
        <v/>
      </c>
      <c r="L404" s="10">
        <f>IF(COUNT(D404:I404)=0,"",MAX(D404:I404))</f>
        <v/>
      </c>
      <c r="M404" s="11">
        <f>IF(OR(J404="",J404=0),"",(L404-J404)/J404)</f>
        <v/>
      </c>
      <c r="N404" s="4">
        <f>IF(COUNT(D404:I404)=0,"",INDEX($D$1:$I$1,MATCH(MIN(D404:I404),D404:I404,0)))</f>
        <v/>
      </c>
      <c r="O404" s="10" t="n">
        <v>12125</v>
      </c>
      <c r="P404" s="12" t="n">
        <v>1</v>
      </c>
    </row>
    <row r="405">
      <c r="A405" s="4" t="inlineStr">
        <is>
          <t>MAT-09-052</t>
        </is>
      </c>
      <c r="B405" s="5" t="inlineStr">
        <is>
          <t>Tinaco de 530 galones</t>
        </is>
      </c>
      <c r="C405" s="4" t="inlineStr">
        <is>
          <t>unidad</t>
        </is>
      </c>
      <c r="D405" s="10" t="n"/>
      <c r="E405" s="10" t="n">
        <v>18535</v>
      </c>
      <c r="F405" s="10" t="n"/>
      <c r="G405" s="10" t="n">
        <v>15331.46</v>
      </c>
      <c r="H405" s="10" t="n"/>
      <c r="I405" s="10" t="n"/>
      <c r="J405" s="10">
        <f>IF(COUNT(D405:I405)=0,"",MIN(D405:I405))</f>
        <v/>
      </c>
      <c r="K405" s="10">
        <f>IF(COUNT(D405:I405)=0,"",MEDIAN(D405:I405))</f>
        <v/>
      </c>
      <c r="L405" s="10">
        <f>IF(COUNT(D405:I405)=0,"",MAX(D405:I405))</f>
        <v/>
      </c>
      <c r="M405" s="11">
        <f>IF(OR(J405="",J405=0),"",(L405-J405)/J405)</f>
        <v/>
      </c>
      <c r="N405" s="4">
        <f>IF(COUNT(D405:I405)=0,"",INDEX($D$1:$I$1,MATCH(MIN(D405:I405),D405:I405,0)))</f>
        <v/>
      </c>
      <c r="O405" s="10" t="n">
        <v>16933.23</v>
      </c>
      <c r="P405" s="12" t="n">
        <v>2</v>
      </c>
    </row>
    <row r="406">
      <c r="A406" s="4" t="inlineStr">
        <is>
          <t>MAT-09-053</t>
        </is>
      </c>
      <c r="B406" s="5" t="inlineStr">
        <is>
          <t>Tapa de cisterna de aluminio 24 x 24 pulgadas</t>
        </is>
      </c>
      <c r="C406" s="4" t="inlineStr">
        <is>
          <t>unidad</t>
        </is>
      </c>
      <c r="D406" s="10" t="n"/>
      <c r="E406" s="10" t="n">
        <v>3313</v>
      </c>
      <c r="F406" s="10" t="n"/>
      <c r="G406" s="10" t="n">
        <v>3795</v>
      </c>
      <c r="H406" s="10" t="n"/>
      <c r="I406" s="10" t="n"/>
      <c r="J406" s="10">
        <f>IF(COUNT(D406:I406)=0,"",MIN(D406:I406))</f>
        <v/>
      </c>
      <c r="K406" s="10">
        <f>IF(COUNT(D406:I406)=0,"",MEDIAN(D406:I406))</f>
        <v/>
      </c>
      <c r="L406" s="10">
        <f>IF(COUNT(D406:I406)=0,"",MAX(D406:I406))</f>
        <v/>
      </c>
      <c r="M406" s="11">
        <f>IF(OR(J406="",J406=0),"",(L406-J406)/J406)</f>
        <v/>
      </c>
      <c r="N406" s="4">
        <f>IF(COUNT(D406:I406)=0,"",INDEX($D$1:$I$1,MATCH(MIN(D406:I406),D406:I406,0)))</f>
        <v/>
      </c>
      <c r="O406" s="10" t="n">
        <v>3554</v>
      </c>
      <c r="P406" s="12" t="n">
        <v>2</v>
      </c>
    </row>
    <row r="407">
      <c r="A407" s="4" t="inlineStr">
        <is>
          <t>MAT-09-054</t>
        </is>
      </c>
      <c r="B407" s="5" t="inlineStr">
        <is>
          <t>Tapa de cisterna de aluminio 30 x 30 pulgadas</t>
        </is>
      </c>
      <c r="C407" s="4" t="inlineStr">
        <is>
          <t>unidad</t>
        </is>
      </c>
      <c r="D407" s="10" t="n"/>
      <c r="E407" s="10" t="n">
        <v>4503</v>
      </c>
      <c r="F407" s="10" t="n"/>
      <c r="G407" s="10" t="n">
        <v>4745</v>
      </c>
      <c r="H407" s="10" t="n"/>
      <c r="I407" s="10" t="n"/>
      <c r="J407" s="10">
        <f>IF(COUNT(D407:I407)=0,"",MIN(D407:I407))</f>
        <v/>
      </c>
      <c r="K407" s="10">
        <f>IF(COUNT(D407:I407)=0,"",MEDIAN(D407:I407))</f>
        <v/>
      </c>
      <c r="L407" s="10">
        <f>IF(COUNT(D407:I407)=0,"",MAX(D407:I407))</f>
        <v/>
      </c>
      <c r="M407" s="11">
        <f>IF(OR(J407="",J407=0),"",(L407-J407)/J407)</f>
        <v/>
      </c>
      <c r="N407" s="4">
        <f>IF(COUNT(D407:I407)=0,"",INDEX($D$1:$I$1,MATCH(MIN(D407:I407),D407:I407,0)))</f>
        <v/>
      </c>
      <c r="O407" s="10" t="n">
        <v>4624</v>
      </c>
      <c r="P407" s="12" t="n">
        <v>2</v>
      </c>
    </row>
    <row r="408">
      <c r="A408" s="4" t="inlineStr">
        <is>
          <t>MAT-09-055</t>
        </is>
      </c>
      <c r="B408" s="5" t="inlineStr">
        <is>
          <t>Tapa de cisterna de aluminio 33 x 33 pulgadas</t>
        </is>
      </c>
      <c r="C408" s="4" t="inlineStr">
        <is>
          <t>unidad</t>
        </is>
      </c>
      <c r="D408" s="10" t="n"/>
      <c r="E408" s="10" t="n">
        <v>3995</v>
      </c>
      <c r="F408" s="10" t="n"/>
      <c r="G408" s="10" t="n"/>
      <c r="H408" s="10" t="n"/>
      <c r="I408" s="10" t="n"/>
      <c r="J408" s="10">
        <f>IF(COUNT(D408:I408)=0,"",MIN(D408:I408))</f>
        <v/>
      </c>
      <c r="K408" s="10">
        <f>IF(COUNT(D408:I408)=0,"",MEDIAN(D408:I408))</f>
        <v/>
      </c>
      <c r="L408" s="10">
        <f>IF(COUNT(D408:I408)=0,"",MAX(D408:I408))</f>
        <v/>
      </c>
      <c r="M408" s="11">
        <f>IF(OR(J408="",J408=0),"",(L408-J408)/J408)</f>
        <v/>
      </c>
      <c r="N408" s="4">
        <f>IF(COUNT(D408:I408)=0,"",INDEX($D$1:$I$1,MATCH(MIN(D408:I408),D408:I408,0)))</f>
        <v/>
      </c>
      <c r="O408" s="10" t="n">
        <v>3995</v>
      </c>
      <c r="P408" s="12" t="n">
        <v>1</v>
      </c>
    </row>
    <row r="409">
      <c r="A409" s="4" t="inlineStr">
        <is>
          <t>MAT-09-056</t>
        </is>
      </c>
      <c r="B409" s="5" t="inlineStr">
        <is>
          <t>Boya para válvula de cisterna, 120 mm</t>
        </is>
      </c>
      <c r="C409" s="4" t="inlineStr">
        <is>
          <t>unidad</t>
        </is>
      </c>
      <c r="D409" s="10" t="n"/>
      <c r="E409" s="10" t="n">
        <v>295</v>
      </c>
      <c r="F409" s="10" t="n"/>
      <c r="G409" s="10" t="n"/>
      <c r="H409" s="10" t="n"/>
      <c r="I409" s="10" t="n"/>
      <c r="J409" s="10">
        <f>IF(COUNT(D409:I409)=0,"",MIN(D409:I409))</f>
        <v/>
      </c>
      <c r="K409" s="10">
        <f>IF(COUNT(D409:I409)=0,"",MEDIAN(D409:I409))</f>
        <v/>
      </c>
      <c r="L409" s="10">
        <f>IF(COUNT(D409:I409)=0,"",MAX(D409:I409))</f>
        <v/>
      </c>
      <c r="M409" s="11">
        <f>IF(OR(J409="",J409=0),"",(L409-J409)/J409)</f>
        <v/>
      </c>
      <c r="N409" s="4">
        <f>IF(COUNT(D409:I409)=0,"",INDEX($D$1:$I$1,MATCH(MIN(D409:I409),D409:I409,0)))</f>
        <v/>
      </c>
      <c r="O409" s="10" t="n">
        <v>295</v>
      </c>
      <c r="P409" s="12" t="n">
        <v>1</v>
      </c>
    </row>
    <row r="410">
      <c r="A410" s="4" t="inlineStr">
        <is>
          <t>MAT-09-057</t>
        </is>
      </c>
      <c r="B410" s="5" t="inlineStr">
        <is>
          <t>Boya para válvula de cisterna, 150 mm</t>
        </is>
      </c>
      <c r="C410" s="4" t="inlineStr">
        <is>
          <t>unidad</t>
        </is>
      </c>
      <c r="D410" s="10" t="n"/>
      <c r="E410" s="10" t="n">
        <v>375</v>
      </c>
      <c r="F410" s="10" t="n"/>
      <c r="G410" s="10" t="n"/>
      <c r="H410" s="10" t="n"/>
      <c r="I410" s="10" t="n"/>
      <c r="J410" s="10">
        <f>IF(COUNT(D410:I410)=0,"",MIN(D410:I410))</f>
        <v/>
      </c>
      <c r="K410" s="10">
        <f>IF(COUNT(D410:I410)=0,"",MEDIAN(D410:I410))</f>
        <v/>
      </c>
      <c r="L410" s="10">
        <f>IF(COUNT(D410:I410)=0,"",MAX(D410:I410))</f>
        <v/>
      </c>
      <c r="M410" s="11">
        <f>IF(OR(J410="",J410=0),"",(L410-J410)/J410)</f>
        <v/>
      </c>
      <c r="N410" s="4">
        <f>IF(COUNT(D410:I410)=0,"",INDEX($D$1:$I$1,MATCH(MIN(D410:I410),D410:I410,0)))</f>
        <v/>
      </c>
      <c r="O410" s="10" t="n">
        <v>375</v>
      </c>
      <c r="P410" s="12" t="n">
        <v>1</v>
      </c>
    </row>
    <row r="411">
      <c r="A411" s="4" t="inlineStr">
        <is>
          <t>MAT-09-058</t>
        </is>
      </c>
      <c r="B411" s="5" t="inlineStr">
        <is>
          <t>Boya para válvula de cisterna, 90 mm</t>
        </is>
      </c>
      <c r="C411" s="4" t="inlineStr">
        <is>
          <t>unidad</t>
        </is>
      </c>
      <c r="D411" s="10" t="n"/>
      <c r="E411" s="10" t="n">
        <v>160</v>
      </c>
      <c r="F411" s="10" t="n"/>
      <c r="G411" s="10" t="n"/>
      <c r="H411" s="10" t="n"/>
      <c r="I411" s="10" t="n"/>
      <c r="J411" s="10">
        <f>IF(COUNT(D411:I411)=0,"",MIN(D411:I411))</f>
        <v/>
      </c>
      <c r="K411" s="10">
        <f>IF(COUNT(D411:I411)=0,"",MEDIAN(D411:I411))</f>
        <v/>
      </c>
      <c r="L411" s="10">
        <f>IF(COUNT(D411:I411)=0,"",MAX(D411:I411))</f>
        <v/>
      </c>
      <c r="M411" s="11">
        <f>IF(OR(J411="",J411=0),"",(L411-J411)/J411)</f>
        <v/>
      </c>
      <c r="N411" s="4">
        <f>IF(COUNT(D411:I411)=0,"",INDEX($D$1:$I$1,MATCH(MIN(D411:I411),D411:I411,0)))</f>
        <v/>
      </c>
      <c r="O411" s="10" t="n">
        <v>160</v>
      </c>
      <c r="P411" s="12" t="n">
        <v>1</v>
      </c>
    </row>
    <row r="412">
      <c r="A412" s="4" t="inlineStr">
        <is>
          <t>MAT-09-059</t>
        </is>
      </c>
      <c r="B412" s="5" t="inlineStr">
        <is>
          <t>Fregadero de un pozo, 15 x 15 pulgadas</t>
        </is>
      </c>
      <c r="C412" s="4" t="inlineStr">
        <is>
          <t>unidad</t>
        </is>
      </c>
      <c r="D412" s="10" t="n"/>
      <c r="E412" s="10" t="n">
        <v>1425</v>
      </c>
      <c r="F412" s="10" t="n"/>
      <c r="G412" s="10" t="n"/>
      <c r="H412" s="10" t="n"/>
      <c r="I412" s="10" t="n"/>
      <c r="J412" s="10">
        <f>IF(COUNT(D412:I412)=0,"",MIN(D412:I412))</f>
        <v/>
      </c>
      <c r="K412" s="10">
        <f>IF(COUNT(D412:I412)=0,"",MEDIAN(D412:I412))</f>
        <v/>
      </c>
      <c r="L412" s="10">
        <f>IF(COUNT(D412:I412)=0,"",MAX(D412:I412))</f>
        <v/>
      </c>
      <c r="M412" s="11">
        <f>IF(OR(J412="",J412=0),"",(L412-J412)/J412)</f>
        <v/>
      </c>
      <c r="N412" s="4">
        <f>IF(COUNT(D412:I412)=0,"",INDEX($D$1:$I$1,MATCH(MIN(D412:I412),D412:I412,0)))</f>
        <v/>
      </c>
      <c r="O412" s="10" t="n">
        <v>1425</v>
      </c>
      <c r="P412" s="12" t="n">
        <v>1</v>
      </c>
    </row>
    <row r="413">
      <c r="A413" s="4" t="inlineStr">
        <is>
          <t>MAT-09-060</t>
        </is>
      </c>
      <c r="B413" s="5" t="inlineStr">
        <is>
          <t>Fregadero de un pozo, medida estándar</t>
        </is>
      </c>
      <c r="C413" s="4" t="inlineStr">
        <is>
          <t>unidad</t>
        </is>
      </c>
      <c r="D413" s="10" t="n"/>
      <c r="E413" s="10" t="n">
        <v>3040</v>
      </c>
      <c r="F413" s="10" t="n"/>
      <c r="G413" s="10" t="n"/>
      <c r="H413" s="10" t="n"/>
      <c r="I413" s="10" t="n"/>
      <c r="J413" s="10">
        <f>IF(COUNT(D413:I413)=0,"",MIN(D413:I413))</f>
        <v/>
      </c>
      <c r="K413" s="10">
        <f>IF(COUNT(D413:I413)=0,"",MEDIAN(D413:I413))</f>
        <v/>
      </c>
      <c r="L413" s="10">
        <f>IF(COUNT(D413:I413)=0,"",MAX(D413:I413))</f>
        <v/>
      </c>
      <c r="M413" s="11">
        <f>IF(OR(J413="",J413=0),"",(L413-J413)/J413)</f>
        <v/>
      </c>
      <c r="N413" s="4">
        <f>IF(COUNT(D413:I413)=0,"",INDEX($D$1:$I$1,MATCH(MIN(D413:I413),D413:I413,0)))</f>
        <v/>
      </c>
      <c r="O413" s="10" t="n">
        <v>3040</v>
      </c>
      <c r="P413" s="12" t="n">
        <v>1</v>
      </c>
    </row>
    <row r="414">
      <c r="A414" s="4" t="inlineStr">
        <is>
          <t>MAT-09-061</t>
        </is>
      </c>
      <c r="B414" s="5" t="inlineStr">
        <is>
          <t>Fregadero de 2 pozos, 33 x 19 pulgadas</t>
        </is>
      </c>
      <c r="C414" s="4" t="inlineStr">
        <is>
          <t>unidad</t>
        </is>
      </c>
      <c r="D414" s="10" t="n"/>
      <c r="E414" s="10" t="n">
        <v>3285</v>
      </c>
      <c r="F414" s="10" t="n"/>
      <c r="G414" s="10" t="n"/>
      <c r="H414" s="10" t="n"/>
      <c r="I414" s="10" t="n"/>
      <c r="J414" s="10">
        <f>IF(COUNT(D414:I414)=0,"",MIN(D414:I414))</f>
        <v/>
      </c>
      <c r="K414" s="10">
        <f>IF(COUNT(D414:I414)=0,"",MEDIAN(D414:I414))</f>
        <v/>
      </c>
      <c r="L414" s="10">
        <f>IF(COUNT(D414:I414)=0,"",MAX(D414:I414))</f>
        <v/>
      </c>
      <c r="M414" s="11">
        <f>IF(OR(J414="",J414=0),"",(L414-J414)/J414)</f>
        <v/>
      </c>
      <c r="N414" s="4">
        <f>IF(COUNT(D414:I414)=0,"",INDEX($D$1:$I$1,MATCH(MIN(D414:I414),D414:I414,0)))</f>
        <v/>
      </c>
      <c r="O414" s="10" t="n">
        <v>3285</v>
      </c>
      <c r="P414" s="12" t="n">
        <v>1</v>
      </c>
    </row>
    <row r="415">
      <c r="A415" s="4" t="inlineStr">
        <is>
          <t>MAT-09-062</t>
        </is>
      </c>
      <c r="B415" s="5" t="inlineStr">
        <is>
          <t>Fregadero de 2 pozos, 33 x 22 pulgadas</t>
        </is>
      </c>
      <c r="C415" s="4" t="inlineStr">
        <is>
          <t>unidad</t>
        </is>
      </c>
      <c r="D415" s="10" t="n"/>
      <c r="E415" s="10" t="n">
        <v>6540</v>
      </c>
      <c r="F415" s="10" t="n"/>
      <c r="G415" s="10" t="n"/>
      <c r="H415" s="10" t="n"/>
      <c r="I415" s="10" t="n"/>
      <c r="J415" s="10">
        <f>IF(COUNT(D415:I415)=0,"",MIN(D415:I415))</f>
        <v/>
      </c>
      <c r="K415" s="10">
        <f>IF(COUNT(D415:I415)=0,"",MEDIAN(D415:I415))</f>
        <v/>
      </c>
      <c r="L415" s="10">
        <f>IF(COUNT(D415:I415)=0,"",MAX(D415:I415))</f>
        <v/>
      </c>
      <c r="M415" s="11">
        <f>IF(OR(J415="",J415=0),"",(L415-J415)/J415)</f>
        <v/>
      </c>
      <c r="N415" s="4">
        <f>IF(COUNT(D415:I415)=0,"",INDEX($D$1:$I$1,MATCH(MIN(D415:I415),D415:I415,0)))</f>
        <v/>
      </c>
      <c r="O415" s="10" t="n">
        <v>6540</v>
      </c>
      <c r="P415" s="12" t="n">
        <v>1</v>
      </c>
    </row>
    <row r="416">
      <c r="A416" s="4" t="inlineStr">
        <is>
          <t>MAT-09-063</t>
        </is>
      </c>
      <c r="B416" s="5" t="inlineStr">
        <is>
          <t>Llave de bebedero</t>
        </is>
      </c>
      <c r="C416" s="4" t="inlineStr">
        <is>
          <t>unidad</t>
        </is>
      </c>
      <c r="D416" s="10" t="n"/>
      <c r="E416" s="10" t="n">
        <v>205</v>
      </c>
      <c r="F416" s="10" t="n"/>
      <c r="G416" s="10" t="n"/>
      <c r="H416" s="10" t="n"/>
      <c r="I416" s="10" t="n"/>
      <c r="J416" s="10">
        <f>IF(COUNT(D416:I416)=0,"",MIN(D416:I416))</f>
        <v/>
      </c>
      <c r="K416" s="10">
        <f>IF(COUNT(D416:I416)=0,"",MEDIAN(D416:I416))</f>
        <v/>
      </c>
      <c r="L416" s="10">
        <f>IF(COUNT(D416:I416)=0,"",MAX(D416:I416))</f>
        <v/>
      </c>
      <c r="M416" s="11">
        <f>IF(OR(J416="",J416=0),"",(L416-J416)/J416)</f>
        <v/>
      </c>
      <c r="N416" s="4">
        <f>IF(COUNT(D416:I416)=0,"",INDEX($D$1:$I$1,MATCH(MIN(D416:I416),D416:I416,0)))</f>
        <v/>
      </c>
      <c r="O416" s="10" t="n">
        <v>217.5</v>
      </c>
      <c r="P416" s="12" t="n">
        <v>1</v>
      </c>
    </row>
    <row r="417">
      <c r="A417" s="4" t="inlineStr">
        <is>
          <t>MAT-10-017</t>
        </is>
      </c>
      <c r="B417" s="5" t="inlineStr">
        <is>
          <t>Bombillo ahorrador de 105 W</t>
        </is>
      </c>
      <c r="C417" s="4" t="inlineStr">
        <is>
          <t>unidad</t>
        </is>
      </c>
      <c r="D417" s="10" t="n"/>
      <c r="E417" s="10" t="n"/>
      <c r="F417" s="10" t="n"/>
      <c r="G417" s="10" t="n">
        <v>785</v>
      </c>
      <c r="H417" s="10" t="n"/>
      <c r="I417" s="10" t="n"/>
      <c r="J417" s="10">
        <f>IF(COUNT(D417:I417)=0,"",MIN(D417:I417))</f>
        <v/>
      </c>
      <c r="K417" s="10">
        <f>IF(COUNT(D417:I417)=0,"",MEDIAN(D417:I417))</f>
        <v/>
      </c>
      <c r="L417" s="10">
        <f>IF(COUNT(D417:I417)=0,"",MAX(D417:I417))</f>
        <v/>
      </c>
      <c r="M417" s="11">
        <f>IF(OR(J417="",J417=0),"",(L417-J417)/J417)</f>
        <v/>
      </c>
      <c r="N417" s="4">
        <f>IF(COUNT(D417:I417)=0,"",INDEX($D$1:$I$1,MATCH(MIN(D417:I417),D417:I417,0)))</f>
        <v/>
      </c>
      <c r="O417" s="10" t="n">
        <v>785</v>
      </c>
      <c r="P417" s="12" t="n">
        <v>1</v>
      </c>
    </row>
    <row r="418">
      <c r="A418" s="4" t="inlineStr">
        <is>
          <t>MAT-10-018</t>
        </is>
      </c>
      <c r="B418" s="5" t="inlineStr">
        <is>
          <t>Bombillo ahorrador de 11 W</t>
        </is>
      </c>
      <c r="C418" s="4" t="inlineStr">
        <is>
          <t>unidad</t>
        </is>
      </c>
      <c r="D418" s="10" t="n"/>
      <c r="E418" s="10" t="n"/>
      <c r="F418" s="10" t="n"/>
      <c r="G418" s="10" t="n">
        <v>100</v>
      </c>
      <c r="H418" s="10" t="n"/>
      <c r="I418" s="10" t="n"/>
      <c r="J418" s="10">
        <f>IF(COUNT(D418:I418)=0,"",MIN(D418:I418))</f>
        <v/>
      </c>
      <c r="K418" s="10">
        <f>IF(COUNT(D418:I418)=0,"",MEDIAN(D418:I418))</f>
        <v/>
      </c>
      <c r="L418" s="10">
        <f>IF(COUNT(D418:I418)=0,"",MAX(D418:I418))</f>
        <v/>
      </c>
      <c r="M418" s="11">
        <f>IF(OR(J418="",J418=0),"",(L418-J418)/J418)</f>
        <v/>
      </c>
      <c r="N418" s="4">
        <f>IF(COUNT(D418:I418)=0,"",INDEX($D$1:$I$1,MATCH(MIN(D418:I418),D418:I418,0)))</f>
        <v/>
      </c>
      <c r="O418" s="10" t="n">
        <v>100</v>
      </c>
      <c r="P418" s="12" t="n">
        <v>1</v>
      </c>
    </row>
    <row r="419">
      <c r="A419" s="4" t="inlineStr">
        <is>
          <t>MAT-10-019</t>
        </is>
      </c>
      <c r="B419" s="5" t="inlineStr">
        <is>
          <t>Bombillo ahorrador de 15 W</t>
        </is>
      </c>
      <c r="C419" s="4" t="inlineStr">
        <is>
          <t>unidad</t>
        </is>
      </c>
      <c r="D419" s="10" t="n"/>
      <c r="E419" s="10" t="n"/>
      <c r="F419" s="10" t="n"/>
      <c r="G419" s="10" t="n">
        <v>100</v>
      </c>
      <c r="H419" s="10" t="n"/>
      <c r="I419" s="10" t="n"/>
      <c r="J419" s="10">
        <f>IF(COUNT(D419:I419)=0,"",MIN(D419:I419))</f>
        <v/>
      </c>
      <c r="K419" s="10">
        <f>IF(COUNT(D419:I419)=0,"",MEDIAN(D419:I419))</f>
        <v/>
      </c>
      <c r="L419" s="10">
        <f>IF(COUNT(D419:I419)=0,"",MAX(D419:I419))</f>
        <v/>
      </c>
      <c r="M419" s="11">
        <f>IF(OR(J419="",J419=0),"",(L419-J419)/J419)</f>
        <v/>
      </c>
      <c r="N419" s="4">
        <f>IF(COUNT(D419:I419)=0,"",INDEX($D$1:$I$1,MATCH(MIN(D419:I419),D419:I419,0)))</f>
        <v/>
      </c>
      <c r="O419" s="10" t="n">
        <v>100</v>
      </c>
      <c r="P419" s="12" t="n">
        <v>1</v>
      </c>
    </row>
    <row r="420">
      <c r="A420" s="4" t="inlineStr">
        <is>
          <t>MAT-10-020</t>
        </is>
      </c>
      <c r="B420" s="5" t="inlineStr">
        <is>
          <t>Bombillo ahorrador de 25 W</t>
        </is>
      </c>
      <c r="C420" s="4" t="inlineStr">
        <is>
          <t>unidad</t>
        </is>
      </c>
      <c r="D420" s="10" t="n"/>
      <c r="E420" s="10" t="n"/>
      <c r="F420" s="10" t="n"/>
      <c r="G420" s="10" t="n">
        <v>100</v>
      </c>
      <c r="H420" s="10" t="n"/>
      <c r="I420" s="10" t="n"/>
      <c r="J420" s="10">
        <f>IF(COUNT(D420:I420)=0,"",MIN(D420:I420))</f>
        <v/>
      </c>
      <c r="K420" s="10">
        <f>IF(COUNT(D420:I420)=0,"",MEDIAN(D420:I420))</f>
        <v/>
      </c>
      <c r="L420" s="10">
        <f>IF(COUNT(D420:I420)=0,"",MAX(D420:I420))</f>
        <v/>
      </c>
      <c r="M420" s="11">
        <f>IF(OR(J420="",J420=0),"",(L420-J420)/J420)</f>
        <v/>
      </c>
      <c r="N420" s="4">
        <f>IF(COUNT(D420:I420)=0,"",INDEX($D$1:$I$1,MATCH(MIN(D420:I420),D420:I420,0)))</f>
        <v/>
      </c>
      <c r="O420" s="10" t="n">
        <v>113.56</v>
      </c>
      <c r="P420" s="12" t="n">
        <v>1</v>
      </c>
    </row>
    <row r="421">
      <c r="A421" s="4" t="inlineStr">
        <is>
          <t>MAT-10-021</t>
        </is>
      </c>
      <c r="B421" s="5" t="inlineStr">
        <is>
          <t>Bombillo ahorrador de 45 W</t>
        </is>
      </c>
      <c r="C421" s="4" t="inlineStr">
        <is>
          <t>unidad</t>
        </is>
      </c>
      <c r="D421" s="10" t="n"/>
      <c r="E421" s="10" t="n"/>
      <c r="F421" s="10" t="n"/>
      <c r="G421" s="10" t="n">
        <v>313.56</v>
      </c>
      <c r="H421" s="10" t="n"/>
      <c r="I421" s="10" t="n"/>
      <c r="J421" s="10">
        <f>IF(COUNT(D421:I421)=0,"",MIN(D421:I421))</f>
        <v/>
      </c>
      <c r="K421" s="10">
        <f>IF(COUNT(D421:I421)=0,"",MEDIAN(D421:I421))</f>
        <v/>
      </c>
      <c r="L421" s="10">
        <f>IF(COUNT(D421:I421)=0,"",MAX(D421:I421))</f>
        <v/>
      </c>
      <c r="M421" s="11">
        <f>IF(OR(J421="",J421=0),"",(L421-J421)/J421)</f>
        <v/>
      </c>
      <c r="N421" s="4">
        <f>IF(COUNT(D421:I421)=0,"",INDEX($D$1:$I$1,MATCH(MIN(D421:I421),D421:I421,0)))</f>
        <v/>
      </c>
      <c r="O421" s="10" t="n">
        <v>313.56</v>
      </c>
      <c r="P421" s="12" t="n">
        <v>1</v>
      </c>
    </row>
    <row r="422">
      <c r="A422" s="4" t="inlineStr">
        <is>
          <t>MAT-10-022</t>
        </is>
      </c>
      <c r="B422" s="5" t="inlineStr">
        <is>
          <t>Bombillo ahorrador de 7 W</t>
        </is>
      </c>
      <c r="C422" s="4" t="inlineStr">
        <is>
          <t>unidad</t>
        </is>
      </c>
      <c r="D422" s="10" t="n"/>
      <c r="E422" s="10" t="n"/>
      <c r="F422" s="10" t="n"/>
      <c r="G422" s="10" t="n">
        <v>100</v>
      </c>
      <c r="H422" s="10" t="n"/>
      <c r="I422" s="10" t="n"/>
      <c r="J422" s="10">
        <f>IF(COUNT(D422:I422)=0,"",MIN(D422:I422))</f>
        <v/>
      </c>
      <c r="K422" s="10">
        <f>IF(COUNT(D422:I422)=0,"",MEDIAN(D422:I422))</f>
        <v/>
      </c>
      <c r="L422" s="10">
        <f>IF(COUNT(D422:I422)=0,"",MAX(D422:I422))</f>
        <v/>
      </c>
      <c r="M422" s="11">
        <f>IF(OR(J422="",J422=0),"",(L422-J422)/J422)</f>
        <v/>
      </c>
      <c r="N422" s="4">
        <f>IF(COUNT(D422:I422)=0,"",INDEX($D$1:$I$1,MATCH(MIN(D422:I422),D422:I422,0)))</f>
        <v/>
      </c>
      <c r="O422" s="10" t="n">
        <v>100</v>
      </c>
      <c r="P422" s="12" t="n">
        <v>1</v>
      </c>
    </row>
    <row r="423">
      <c r="A423" s="4" t="inlineStr">
        <is>
          <t>MAT-10-023</t>
        </is>
      </c>
      <c r="B423" s="5" t="inlineStr">
        <is>
          <t>Bombillo ahorrador de 85 W</t>
        </is>
      </c>
      <c r="C423" s="4" t="inlineStr">
        <is>
          <t>unidad</t>
        </is>
      </c>
      <c r="D423" s="10" t="n"/>
      <c r="E423" s="10" t="n"/>
      <c r="F423" s="10" t="n"/>
      <c r="G423" s="10" t="n">
        <v>795</v>
      </c>
      <c r="H423" s="10" t="n"/>
      <c r="I423" s="10" t="n"/>
      <c r="J423" s="10">
        <f>IF(COUNT(D423:I423)=0,"",MIN(D423:I423))</f>
        <v/>
      </c>
      <c r="K423" s="10">
        <f>IF(COUNT(D423:I423)=0,"",MEDIAN(D423:I423))</f>
        <v/>
      </c>
      <c r="L423" s="10">
        <f>IF(COUNT(D423:I423)=0,"",MAX(D423:I423))</f>
        <v/>
      </c>
      <c r="M423" s="11">
        <f>IF(OR(J423="",J423=0),"",(L423-J423)/J423)</f>
        <v/>
      </c>
      <c r="N423" s="4">
        <f>IF(COUNT(D423:I423)=0,"",INDEX($D$1:$I$1,MATCH(MIN(D423:I423),D423:I423,0)))</f>
        <v/>
      </c>
      <c r="O423" s="10" t="n">
        <v>795</v>
      </c>
      <c r="P423" s="12" t="n">
        <v>1</v>
      </c>
    </row>
    <row r="424">
      <c r="A424" s="4" t="inlineStr">
        <is>
          <t>MAT-10-024</t>
        </is>
      </c>
      <c r="B424" s="5" t="inlineStr">
        <is>
          <t>Bombillo incandescente de 25 W</t>
        </is>
      </c>
      <c r="C424" s="4" t="inlineStr">
        <is>
          <t>unidad</t>
        </is>
      </c>
      <c r="D424" s="10" t="n"/>
      <c r="E424" s="10" t="n"/>
      <c r="F424" s="10" t="n"/>
      <c r="G424" s="10" t="n">
        <v>85</v>
      </c>
      <c r="H424" s="10" t="n"/>
      <c r="I424" s="10" t="n"/>
      <c r="J424" s="10">
        <f>IF(COUNT(D424:I424)=0,"",MIN(D424:I424))</f>
        <v/>
      </c>
      <c r="K424" s="10">
        <f>IF(COUNT(D424:I424)=0,"",MEDIAN(D424:I424))</f>
        <v/>
      </c>
      <c r="L424" s="10">
        <f>IF(COUNT(D424:I424)=0,"",MAX(D424:I424))</f>
        <v/>
      </c>
      <c r="M424" s="11">
        <f>IF(OR(J424="",J424=0),"",(L424-J424)/J424)</f>
        <v/>
      </c>
      <c r="N424" s="4">
        <f>IF(COUNT(D424:I424)=0,"",INDEX($D$1:$I$1,MATCH(MIN(D424:I424),D424:I424,0)))</f>
        <v/>
      </c>
      <c r="O424" s="10" t="n">
        <v>100</v>
      </c>
      <c r="P424" s="12" t="n">
        <v>1</v>
      </c>
    </row>
    <row r="425">
      <c r="A425" s="4" t="inlineStr">
        <is>
          <t>MAT-10-025</t>
        </is>
      </c>
      <c r="B425" s="5" t="inlineStr">
        <is>
          <t>Bombillo incandescente de 40 W</t>
        </is>
      </c>
      <c r="C425" s="4" t="inlineStr">
        <is>
          <t>unidad</t>
        </is>
      </c>
      <c r="D425" s="10" t="n"/>
      <c r="E425" s="10" t="n"/>
      <c r="F425" s="10" t="n"/>
      <c r="G425" s="10" t="n">
        <v>80</v>
      </c>
      <c r="H425" s="10" t="n"/>
      <c r="I425" s="10" t="n"/>
      <c r="J425" s="10">
        <f>IF(COUNT(D425:I425)=0,"",MIN(D425:I425))</f>
        <v/>
      </c>
      <c r="K425" s="10">
        <f>IF(COUNT(D425:I425)=0,"",MEDIAN(D425:I425))</f>
        <v/>
      </c>
      <c r="L425" s="10">
        <f>IF(COUNT(D425:I425)=0,"",MAX(D425:I425))</f>
        <v/>
      </c>
      <c r="M425" s="11">
        <f>IF(OR(J425="",J425=0),"",(L425-J425)/J425)</f>
        <v/>
      </c>
      <c r="N425" s="4">
        <f>IF(COUNT(D425:I425)=0,"",INDEX($D$1:$I$1,MATCH(MIN(D425:I425),D425:I425,0)))</f>
        <v/>
      </c>
      <c r="O425" s="10" t="n">
        <v>110</v>
      </c>
      <c r="P425" s="12" t="n">
        <v>1</v>
      </c>
    </row>
    <row r="426">
      <c r="A426" s="4" t="inlineStr">
        <is>
          <t>MAT-10-026</t>
        </is>
      </c>
      <c r="B426" s="5" t="inlineStr">
        <is>
          <t>Bombillo incandescente de 50 W</t>
        </is>
      </c>
      <c r="C426" s="4" t="inlineStr">
        <is>
          <t>unidad</t>
        </is>
      </c>
      <c r="D426" s="10" t="n"/>
      <c r="E426" s="10" t="n"/>
      <c r="F426" s="10" t="n"/>
      <c r="G426" s="10" t="n">
        <v>235.06</v>
      </c>
      <c r="H426" s="10" t="n"/>
      <c r="I426" s="10" t="n"/>
      <c r="J426" s="10">
        <f>IF(COUNT(D426:I426)=0,"",MIN(D426:I426))</f>
        <v/>
      </c>
      <c r="K426" s="10">
        <f>IF(COUNT(D426:I426)=0,"",MEDIAN(D426:I426))</f>
        <v/>
      </c>
      <c r="L426" s="10">
        <f>IF(COUNT(D426:I426)=0,"",MAX(D426:I426))</f>
        <v/>
      </c>
      <c r="M426" s="11">
        <f>IF(OR(J426="",J426=0),"",(L426-J426)/J426)</f>
        <v/>
      </c>
      <c r="N426" s="4">
        <f>IF(COUNT(D426:I426)=0,"",INDEX($D$1:$I$1,MATCH(MIN(D426:I426),D426:I426,0)))</f>
        <v/>
      </c>
      <c r="O426" s="10" t="n">
        <v>235.06</v>
      </c>
      <c r="P426" s="12" t="n">
        <v>1</v>
      </c>
    </row>
    <row r="427">
      <c r="A427" s="4" t="inlineStr">
        <is>
          <t>MAT-10-027</t>
        </is>
      </c>
      <c r="B427" s="5" t="inlineStr">
        <is>
          <t>Bombillo LED de 1 W</t>
        </is>
      </c>
      <c r="C427" s="4" t="inlineStr">
        <is>
          <t>unidad</t>
        </is>
      </c>
      <c r="D427" s="10" t="n"/>
      <c r="E427" s="10" t="n"/>
      <c r="F427" s="10" t="n"/>
      <c r="G427" s="10" t="n">
        <v>60</v>
      </c>
      <c r="H427" s="10" t="n"/>
      <c r="I427" s="10" t="n"/>
      <c r="J427" s="10">
        <f>IF(COUNT(D427:I427)=0,"",MIN(D427:I427))</f>
        <v/>
      </c>
      <c r="K427" s="10">
        <f>IF(COUNT(D427:I427)=0,"",MEDIAN(D427:I427))</f>
        <v/>
      </c>
      <c r="L427" s="10">
        <f>IF(COUNT(D427:I427)=0,"",MAX(D427:I427))</f>
        <v/>
      </c>
      <c r="M427" s="11">
        <f>IF(OR(J427="",J427=0),"",(L427-J427)/J427)</f>
        <v/>
      </c>
      <c r="N427" s="4">
        <f>IF(COUNT(D427:I427)=0,"",INDEX($D$1:$I$1,MATCH(MIN(D427:I427),D427:I427,0)))</f>
        <v/>
      </c>
      <c r="O427" s="10" t="n">
        <v>60</v>
      </c>
      <c r="P427" s="12" t="n">
        <v>1</v>
      </c>
    </row>
    <row r="428">
      <c r="A428" s="4" t="inlineStr">
        <is>
          <t>MAT-10-028</t>
        </is>
      </c>
      <c r="B428" s="5" t="inlineStr">
        <is>
          <t>Bombillo LED de 1.2 W</t>
        </is>
      </c>
      <c r="C428" s="4" t="inlineStr">
        <is>
          <t>unidad</t>
        </is>
      </c>
      <c r="D428" s="10" t="n"/>
      <c r="E428" s="10" t="n"/>
      <c r="F428" s="10" t="n"/>
      <c r="G428" s="10" t="n">
        <v>40</v>
      </c>
      <c r="H428" s="10" t="n"/>
      <c r="I428" s="10" t="n"/>
      <c r="J428" s="10">
        <f>IF(COUNT(D428:I428)=0,"",MIN(D428:I428))</f>
        <v/>
      </c>
      <c r="K428" s="10">
        <f>IF(COUNT(D428:I428)=0,"",MEDIAN(D428:I428))</f>
        <v/>
      </c>
      <c r="L428" s="10">
        <f>IF(COUNT(D428:I428)=0,"",MAX(D428:I428))</f>
        <v/>
      </c>
      <c r="M428" s="11">
        <f>IF(OR(J428="",J428=0),"",(L428-J428)/J428)</f>
        <v/>
      </c>
      <c r="N428" s="4">
        <f>IF(COUNT(D428:I428)=0,"",INDEX($D$1:$I$1,MATCH(MIN(D428:I428),D428:I428,0)))</f>
        <v/>
      </c>
      <c r="O428" s="10" t="n">
        <v>40</v>
      </c>
      <c r="P428" s="12" t="n">
        <v>1</v>
      </c>
    </row>
    <row r="429">
      <c r="A429" s="4" t="inlineStr">
        <is>
          <t>MAT-10-029</t>
        </is>
      </c>
      <c r="B429" s="5" t="inlineStr">
        <is>
          <t>Bombillo LED de 10 W</t>
        </is>
      </c>
      <c r="C429" s="4" t="inlineStr">
        <is>
          <t>unidad</t>
        </is>
      </c>
      <c r="D429" s="10" t="n"/>
      <c r="E429" s="10" t="n"/>
      <c r="F429" s="10" t="n"/>
      <c r="G429" s="10" t="n">
        <v>170</v>
      </c>
      <c r="H429" s="10" t="n"/>
      <c r="I429" s="10" t="n"/>
      <c r="J429" s="10">
        <f>IF(COUNT(D429:I429)=0,"",MIN(D429:I429))</f>
        <v/>
      </c>
      <c r="K429" s="10">
        <f>IF(COUNT(D429:I429)=0,"",MEDIAN(D429:I429))</f>
        <v/>
      </c>
      <c r="L429" s="10">
        <f>IF(COUNT(D429:I429)=0,"",MAX(D429:I429))</f>
        <v/>
      </c>
      <c r="M429" s="11">
        <f>IF(OR(J429="",J429=0),"",(L429-J429)/J429)</f>
        <v/>
      </c>
      <c r="N429" s="4">
        <f>IF(COUNT(D429:I429)=0,"",INDEX($D$1:$I$1,MATCH(MIN(D429:I429),D429:I429,0)))</f>
        <v/>
      </c>
      <c r="O429" s="10" t="n">
        <v>190</v>
      </c>
      <c r="P429" s="12" t="n">
        <v>1</v>
      </c>
    </row>
    <row r="430">
      <c r="A430" s="4" t="inlineStr">
        <is>
          <t>MAT-10-030</t>
        </is>
      </c>
      <c r="B430" s="5" t="inlineStr">
        <is>
          <t>Bombillo LED de 11 W</t>
        </is>
      </c>
      <c r="C430" s="4" t="inlineStr">
        <is>
          <t>unidad</t>
        </is>
      </c>
      <c r="D430" s="10" t="n"/>
      <c r="E430" s="10" t="n"/>
      <c r="F430" s="10" t="n"/>
      <c r="G430" s="10" t="n">
        <v>190</v>
      </c>
      <c r="H430" s="10" t="n"/>
      <c r="I430" s="10" t="n"/>
      <c r="J430" s="10">
        <f>IF(COUNT(D430:I430)=0,"",MIN(D430:I430))</f>
        <v/>
      </c>
      <c r="K430" s="10">
        <f>IF(COUNT(D430:I430)=0,"",MEDIAN(D430:I430))</f>
        <v/>
      </c>
      <c r="L430" s="10">
        <f>IF(COUNT(D430:I430)=0,"",MAX(D430:I430))</f>
        <v/>
      </c>
      <c r="M430" s="11">
        <f>IF(OR(J430="",J430=0),"",(L430-J430)/J430)</f>
        <v/>
      </c>
      <c r="N430" s="4">
        <f>IF(COUNT(D430:I430)=0,"",INDEX($D$1:$I$1,MATCH(MIN(D430:I430),D430:I430,0)))</f>
        <v/>
      </c>
      <c r="O430" s="10" t="n">
        <v>560.01</v>
      </c>
      <c r="P430" s="12" t="n">
        <v>1</v>
      </c>
    </row>
    <row r="431">
      <c r="A431" s="4" t="inlineStr">
        <is>
          <t>MAT-10-031</t>
        </is>
      </c>
      <c r="B431" s="5" t="inlineStr">
        <is>
          <t>Bombillo LED de 12 W</t>
        </is>
      </c>
      <c r="C431" s="4" t="inlineStr">
        <is>
          <t>unidad</t>
        </is>
      </c>
      <c r="D431" s="10" t="n"/>
      <c r="E431" s="10" t="n"/>
      <c r="F431" s="10" t="n"/>
      <c r="G431" s="10" t="n">
        <v>60</v>
      </c>
      <c r="H431" s="10" t="n"/>
      <c r="I431" s="10" t="n"/>
      <c r="J431" s="10">
        <f>IF(COUNT(D431:I431)=0,"",MIN(D431:I431))</f>
        <v/>
      </c>
      <c r="K431" s="10">
        <f>IF(COUNT(D431:I431)=0,"",MEDIAN(D431:I431))</f>
        <v/>
      </c>
      <c r="L431" s="10">
        <f>IF(COUNT(D431:I431)=0,"",MAX(D431:I431))</f>
        <v/>
      </c>
      <c r="M431" s="11">
        <f>IF(OR(J431="",J431=0),"",(L431-J431)/J431)</f>
        <v/>
      </c>
      <c r="N431" s="4">
        <f>IF(COUNT(D431:I431)=0,"",INDEX($D$1:$I$1,MATCH(MIN(D431:I431),D431:I431,0)))</f>
        <v/>
      </c>
      <c r="O431" s="10" t="n">
        <v>130</v>
      </c>
      <c r="P431" s="12" t="n">
        <v>1</v>
      </c>
    </row>
    <row r="432">
      <c r="A432" s="4" t="inlineStr">
        <is>
          <t>MAT-10-032</t>
        </is>
      </c>
      <c r="B432" s="5" t="inlineStr">
        <is>
          <t>Bombillo LED de 14 W</t>
        </is>
      </c>
      <c r="C432" s="4" t="inlineStr">
        <is>
          <t>unidad</t>
        </is>
      </c>
      <c r="D432" s="10" t="n"/>
      <c r="E432" s="10" t="n"/>
      <c r="F432" s="10" t="n"/>
      <c r="G432" s="10" t="n">
        <v>240</v>
      </c>
      <c r="H432" s="10" t="n"/>
      <c r="I432" s="10" t="n"/>
      <c r="J432" s="10">
        <f>IF(COUNT(D432:I432)=0,"",MIN(D432:I432))</f>
        <v/>
      </c>
      <c r="K432" s="10">
        <f>IF(COUNT(D432:I432)=0,"",MEDIAN(D432:I432))</f>
        <v/>
      </c>
      <c r="L432" s="10">
        <f>IF(COUNT(D432:I432)=0,"",MAX(D432:I432))</f>
        <v/>
      </c>
      <c r="M432" s="11">
        <f>IF(OR(J432="",J432=0),"",(L432-J432)/J432)</f>
        <v/>
      </c>
      <c r="N432" s="4">
        <f>IF(COUNT(D432:I432)=0,"",INDEX($D$1:$I$1,MATCH(MIN(D432:I432),D432:I432,0)))</f>
        <v/>
      </c>
      <c r="O432" s="10" t="n">
        <v>295</v>
      </c>
      <c r="P432" s="12" t="n">
        <v>1</v>
      </c>
    </row>
    <row r="433">
      <c r="A433" s="4" t="inlineStr">
        <is>
          <t>MAT-10-033</t>
        </is>
      </c>
      <c r="B433" s="5" t="inlineStr">
        <is>
          <t>Bombillo LED de 15 W</t>
        </is>
      </c>
      <c r="C433" s="4" t="inlineStr">
        <is>
          <t>unidad</t>
        </is>
      </c>
      <c r="D433" s="10" t="n"/>
      <c r="E433" s="10" t="n"/>
      <c r="F433" s="10" t="n"/>
      <c r="G433" s="10" t="n">
        <v>130</v>
      </c>
      <c r="H433" s="10" t="n"/>
      <c r="I433" s="10" t="n"/>
      <c r="J433" s="10">
        <f>IF(COUNT(D433:I433)=0,"",MIN(D433:I433))</f>
        <v/>
      </c>
      <c r="K433" s="10">
        <f>IF(COUNT(D433:I433)=0,"",MEDIAN(D433:I433))</f>
        <v/>
      </c>
      <c r="L433" s="10">
        <f>IF(COUNT(D433:I433)=0,"",MAX(D433:I433))</f>
        <v/>
      </c>
      <c r="M433" s="11">
        <f>IF(OR(J433="",J433=0),"",(L433-J433)/J433)</f>
        <v/>
      </c>
      <c r="N433" s="4">
        <f>IF(COUNT(D433:I433)=0,"",INDEX($D$1:$I$1,MATCH(MIN(D433:I433),D433:I433,0)))</f>
        <v/>
      </c>
      <c r="O433" s="10" t="n">
        <v>135</v>
      </c>
      <c r="P433" s="12" t="n">
        <v>1</v>
      </c>
    </row>
    <row r="434">
      <c r="A434" s="4" t="inlineStr">
        <is>
          <t>MAT-10-034</t>
        </is>
      </c>
      <c r="B434" s="5" t="inlineStr">
        <is>
          <t>Bombillo LED de 18 W</t>
        </is>
      </c>
      <c r="C434" s="4" t="inlineStr">
        <is>
          <t>unidad</t>
        </is>
      </c>
      <c r="D434" s="10" t="n"/>
      <c r="E434" s="10" t="n"/>
      <c r="F434" s="10" t="n"/>
      <c r="G434" s="10" t="n">
        <v>260</v>
      </c>
      <c r="H434" s="10" t="n"/>
      <c r="I434" s="10" t="n"/>
      <c r="J434" s="10">
        <f>IF(COUNT(D434:I434)=0,"",MIN(D434:I434))</f>
        <v/>
      </c>
      <c r="K434" s="10">
        <f>IF(COUNT(D434:I434)=0,"",MEDIAN(D434:I434))</f>
        <v/>
      </c>
      <c r="L434" s="10">
        <f>IF(COUNT(D434:I434)=0,"",MAX(D434:I434))</f>
        <v/>
      </c>
      <c r="M434" s="11">
        <f>IF(OR(J434="",J434=0),"",(L434-J434)/J434)</f>
        <v/>
      </c>
      <c r="N434" s="4">
        <f>IF(COUNT(D434:I434)=0,"",INDEX($D$1:$I$1,MATCH(MIN(D434:I434),D434:I434,0)))</f>
        <v/>
      </c>
      <c r="O434" s="10" t="n">
        <v>260</v>
      </c>
      <c r="P434" s="12" t="n">
        <v>1</v>
      </c>
    </row>
    <row r="435">
      <c r="A435" s="4" t="inlineStr">
        <is>
          <t>MAT-10-035</t>
        </is>
      </c>
      <c r="B435" s="5" t="inlineStr">
        <is>
          <t>Bombillo LED de 2.5 W</t>
        </is>
      </c>
      <c r="C435" s="4" t="inlineStr">
        <is>
          <t>unidad</t>
        </is>
      </c>
      <c r="D435" s="10" t="n"/>
      <c r="E435" s="10" t="n"/>
      <c r="F435" s="10" t="n"/>
      <c r="G435" s="10" t="n">
        <v>310</v>
      </c>
      <c r="H435" s="10" t="n"/>
      <c r="I435" s="10" t="n"/>
      <c r="J435" s="10">
        <f>IF(COUNT(D435:I435)=0,"",MIN(D435:I435))</f>
        <v/>
      </c>
      <c r="K435" s="10">
        <f>IF(COUNT(D435:I435)=0,"",MEDIAN(D435:I435))</f>
        <v/>
      </c>
      <c r="L435" s="10">
        <f>IF(COUNT(D435:I435)=0,"",MAX(D435:I435))</f>
        <v/>
      </c>
      <c r="M435" s="11">
        <f>IF(OR(J435="",J435=0),"",(L435-J435)/J435)</f>
        <v/>
      </c>
      <c r="N435" s="4">
        <f>IF(COUNT(D435:I435)=0,"",INDEX($D$1:$I$1,MATCH(MIN(D435:I435),D435:I435,0)))</f>
        <v/>
      </c>
      <c r="O435" s="10" t="n">
        <v>310</v>
      </c>
      <c r="P435" s="12" t="n">
        <v>1</v>
      </c>
    </row>
    <row r="436">
      <c r="A436" s="4" t="inlineStr">
        <is>
          <t>MAT-10-036</t>
        </is>
      </c>
      <c r="B436" s="5" t="inlineStr">
        <is>
          <t>Bombillo LED de 3 W</t>
        </is>
      </c>
      <c r="C436" s="4" t="inlineStr">
        <is>
          <t>unidad</t>
        </is>
      </c>
      <c r="D436" s="10" t="n"/>
      <c r="E436" s="10" t="n"/>
      <c r="F436" s="10" t="n"/>
      <c r="G436" s="10" t="n">
        <v>150</v>
      </c>
      <c r="H436" s="10" t="n"/>
      <c r="I436" s="10" t="n"/>
      <c r="J436" s="10">
        <f>IF(COUNT(D436:I436)=0,"",MIN(D436:I436))</f>
        <v/>
      </c>
      <c r="K436" s="10">
        <f>IF(COUNT(D436:I436)=0,"",MEDIAN(D436:I436))</f>
        <v/>
      </c>
      <c r="L436" s="10">
        <f>IF(COUNT(D436:I436)=0,"",MAX(D436:I436))</f>
        <v/>
      </c>
      <c r="M436" s="11">
        <f>IF(OR(J436="",J436=0),"",(L436-J436)/J436)</f>
        <v/>
      </c>
      <c r="N436" s="4">
        <f>IF(COUNT(D436:I436)=0,"",INDEX($D$1:$I$1,MATCH(MIN(D436:I436),D436:I436,0)))</f>
        <v/>
      </c>
      <c r="O436" s="10" t="n">
        <v>157.5</v>
      </c>
      <c r="P436" s="12" t="n">
        <v>1</v>
      </c>
    </row>
    <row r="437">
      <c r="A437" s="4" t="inlineStr">
        <is>
          <t>MAT-10-037</t>
        </is>
      </c>
      <c r="B437" s="5" t="inlineStr">
        <is>
          <t>Bombillo LED de 30 W</t>
        </is>
      </c>
      <c r="C437" s="4" t="inlineStr">
        <is>
          <t>unidad</t>
        </is>
      </c>
      <c r="D437" s="10" t="n"/>
      <c r="E437" s="10" t="n"/>
      <c r="F437" s="10" t="n"/>
      <c r="G437" s="10" t="n">
        <v>595</v>
      </c>
      <c r="H437" s="10" t="n"/>
      <c r="I437" s="10" t="n"/>
      <c r="J437" s="10">
        <f>IF(COUNT(D437:I437)=0,"",MIN(D437:I437))</f>
        <v/>
      </c>
      <c r="K437" s="10">
        <f>IF(COUNT(D437:I437)=0,"",MEDIAN(D437:I437))</f>
        <v/>
      </c>
      <c r="L437" s="10">
        <f>IF(COUNT(D437:I437)=0,"",MAX(D437:I437))</f>
        <v/>
      </c>
      <c r="M437" s="11">
        <f>IF(OR(J437="",J437=0),"",(L437-J437)/J437)</f>
        <v/>
      </c>
      <c r="N437" s="4">
        <f>IF(COUNT(D437:I437)=0,"",INDEX($D$1:$I$1,MATCH(MIN(D437:I437),D437:I437,0)))</f>
        <v/>
      </c>
      <c r="O437" s="10" t="n">
        <v>595</v>
      </c>
      <c r="P437" s="12" t="n">
        <v>1</v>
      </c>
    </row>
    <row r="438">
      <c r="A438" s="4" t="inlineStr">
        <is>
          <t>MAT-10-038</t>
        </is>
      </c>
      <c r="B438" s="5" t="inlineStr">
        <is>
          <t>Bombillo LED de 35 W</t>
        </is>
      </c>
      <c r="C438" s="4" t="inlineStr">
        <is>
          <t>unidad</t>
        </is>
      </c>
      <c r="D438" s="10" t="n"/>
      <c r="E438" s="10" t="n"/>
      <c r="F438" s="10" t="n"/>
      <c r="G438" s="10" t="n">
        <v>1195</v>
      </c>
      <c r="H438" s="10" t="n"/>
      <c r="I438" s="10" t="n"/>
      <c r="J438" s="10">
        <f>IF(COUNT(D438:I438)=0,"",MIN(D438:I438))</f>
        <v/>
      </c>
      <c r="K438" s="10">
        <f>IF(COUNT(D438:I438)=0,"",MEDIAN(D438:I438))</f>
        <v/>
      </c>
      <c r="L438" s="10">
        <f>IF(COUNT(D438:I438)=0,"",MAX(D438:I438))</f>
        <v/>
      </c>
      <c r="M438" s="11">
        <f>IF(OR(J438="",J438=0),"",(L438-J438)/J438)</f>
        <v/>
      </c>
      <c r="N438" s="4">
        <f>IF(COUNT(D438:I438)=0,"",INDEX($D$1:$I$1,MATCH(MIN(D438:I438),D438:I438,0)))</f>
        <v/>
      </c>
      <c r="O438" s="10" t="n">
        <v>1195</v>
      </c>
      <c r="P438" s="12" t="n">
        <v>1</v>
      </c>
    </row>
    <row r="439">
      <c r="A439" s="4" t="inlineStr">
        <is>
          <t>MAT-10-039</t>
        </is>
      </c>
      <c r="B439" s="5" t="inlineStr">
        <is>
          <t>Bombillo LED de 4 W</t>
        </is>
      </c>
      <c r="C439" s="4" t="inlineStr">
        <is>
          <t>unidad</t>
        </is>
      </c>
      <c r="D439" s="10" t="n"/>
      <c r="E439" s="10" t="n"/>
      <c r="F439" s="10" t="n"/>
      <c r="G439" s="10" t="n">
        <v>64.98999999999999</v>
      </c>
      <c r="H439" s="10" t="n"/>
      <c r="I439" s="10" t="n"/>
      <c r="J439" s="10">
        <f>IF(COUNT(D439:I439)=0,"",MIN(D439:I439))</f>
        <v/>
      </c>
      <c r="K439" s="10">
        <f>IF(COUNT(D439:I439)=0,"",MEDIAN(D439:I439))</f>
        <v/>
      </c>
      <c r="L439" s="10">
        <f>IF(COUNT(D439:I439)=0,"",MAX(D439:I439))</f>
        <v/>
      </c>
      <c r="M439" s="11">
        <f>IF(OR(J439="",J439=0),"",(L439-J439)/J439)</f>
        <v/>
      </c>
      <c r="N439" s="4">
        <f>IF(COUNT(D439:I439)=0,"",INDEX($D$1:$I$1,MATCH(MIN(D439:I439),D439:I439,0)))</f>
        <v/>
      </c>
      <c r="O439" s="10" t="n">
        <v>162.5</v>
      </c>
      <c r="P439" s="12" t="n">
        <v>1</v>
      </c>
    </row>
    <row r="440">
      <c r="A440" s="4" t="inlineStr">
        <is>
          <t>MAT-10-040</t>
        </is>
      </c>
      <c r="B440" s="5" t="inlineStr">
        <is>
          <t>Bombillo LED de 4.9 W</t>
        </is>
      </c>
      <c r="C440" s="4" t="inlineStr">
        <is>
          <t>unidad</t>
        </is>
      </c>
      <c r="D440" s="10" t="n"/>
      <c r="E440" s="10" t="n"/>
      <c r="F440" s="10" t="n"/>
      <c r="G440" s="10" t="n">
        <v>105</v>
      </c>
      <c r="H440" s="10" t="n"/>
      <c r="I440" s="10" t="n"/>
      <c r="J440" s="10">
        <f>IF(COUNT(D440:I440)=0,"",MIN(D440:I440))</f>
        <v/>
      </c>
      <c r="K440" s="10">
        <f>IF(COUNT(D440:I440)=0,"",MEDIAN(D440:I440))</f>
        <v/>
      </c>
      <c r="L440" s="10">
        <f>IF(COUNT(D440:I440)=0,"",MAX(D440:I440))</f>
        <v/>
      </c>
      <c r="M440" s="11">
        <f>IF(OR(J440="",J440=0),"",(L440-J440)/J440)</f>
        <v/>
      </c>
      <c r="N440" s="4">
        <f>IF(COUNT(D440:I440)=0,"",INDEX($D$1:$I$1,MATCH(MIN(D440:I440),D440:I440,0)))</f>
        <v/>
      </c>
      <c r="O440" s="10" t="n">
        <v>105</v>
      </c>
      <c r="P440" s="12" t="n">
        <v>1</v>
      </c>
    </row>
    <row r="441">
      <c r="A441" s="4" t="inlineStr">
        <is>
          <t>MAT-10-041</t>
        </is>
      </c>
      <c r="B441" s="5" t="inlineStr">
        <is>
          <t>Bombillo LED de 40 W</t>
        </is>
      </c>
      <c r="C441" s="4" t="inlineStr">
        <is>
          <t>unidad</t>
        </is>
      </c>
      <c r="D441" s="10" t="n"/>
      <c r="E441" s="10" t="n"/>
      <c r="F441" s="10" t="n"/>
      <c r="G441" s="10" t="n">
        <v>709.99</v>
      </c>
      <c r="H441" s="10" t="n"/>
      <c r="I441" s="10" t="n"/>
      <c r="J441" s="10">
        <f>IF(COUNT(D441:I441)=0,"",MIN(D441:I441))</f>
        <v/>
      </c>
      <c r="K441" s="10">
        <f>IF(COUNT(D441:I441)=0,"",MEDIAN(D441:I441))</f>
        <v/>
      </c>
      <c r="L441" s="10">
        <f>IF(COUNT(D441:I441)=0,"",MAX(D441:I441))</f>
        <v/>
      </c>
      <c r="M441" s="11">
        <f>IF(OR(J441="",J441=0),"",(L441-J441)/J441)</f>
        <v/>
      </c>
      <c r="N441" s="4">
        <f>IF(COUNT(D441:I441)=0,"",INDEX($D$1:$I$1,MATCH(MIN(D441:I441),D441:I441,0)))</f>
        <v/>
      </c>
      <c r="O441" s="10" t="n">
        <v>709.99</v>
      </c>
      <c r="P441" s="12" t="n">
        <v>1</v>
      </c>
    </row>
    <row r="442">
      <c r="A442" s="4" t="inlineStr">
        <is>
          <t>MAT-10-042</t>
        </is>
      </c>
      <c r="B442" s="5" t="inlineStr">
        <is>
          <t>Bombillo LED de 5 W</t>
        </is>
      </c>
      <c r="C442" s="4" t="inlineStr">
        <is>
          <t>unidad</t>
        </is>
      </c>
      <c r="D442" s="10" t="n"/>
      <c r="E442" s="10" t="n"/>
      <c r="F442" s="10" t="n"/>
      <c r="G442" s="10" t="n">
        <v>272.01</v>
      </c>
      <c r="H442" s="10" t="n"/>
      <c r="I442" s="10" t="n"/>
      <c r="J442" s="10">
        <f>IF(COUNT(D442:I442)=0,"",MIN(D442:I442))</f>
        <v/>
      </c>
      <c r="K442" s="10">
        <f>IF(COUNT(D442:I442)=0,"",MEDIAN(D442:I442))</f>
        <v/>
      </c>
      <c r="L442" s="10">
        <f>IF(COUNT(D442:I442)=0,"",MAX(D442:I442))</f>
        <v/>
      </c>
      <c r="M442" s="11">
        <f>IF(OR(J442="",J442=0),"",(L442-J442)/J442)</f>
        <v/>
      </c>
      <c r="N442" s="4">
        <f>IF(COUNT(D442:I442)=0,"",INDEX($D$1:$I$1,MATCH(MIN(D442:I442),D442:I442,0)))</f>
        <v/>
      </c>
      <c r="O442" s="10" t="n">
        <v>272.01</v>
      </c>
      <c r="P442" s="12" t="n">
        <v>1</v>
      </c>
    </row>
    <row r="443">
      <c r="A443" s="4" t="inlineStr">
        <is>
          <t>MAT-10-043</t>
        </is>
      </c>
      <c r="B443" s="5" t="inlineStr">
        <is>
          <t>Bombillo LED de 50 W</t>
        </is>
      </c>
      <c r="C443" s="4" t="inlineStr">
        <is>
          <t>unidad</t>
        </is>
      </c>
      <c r="D443" s="10" t="n"/>
      <c r="E443" s="10" t="n"/>
      <c r="F443" s="10" t="n"/>
      <c r="G443" s="10" t="n">
        <v>990</v>
      </c>
      <c r="H443" s="10" t="n"/>
      <c r="I443" s="10" t="n"/>
      <c r="J443" s="10">
        <f>IF(COUNT(D443:I443)=0,"",MIN(D443:I443))</f>
        <v/>
      </c>
      <c r="K443" s="10">
        <f>IF(COUNT(D443:I443)=0,"",MEDIAN(D443:I443))</f>
        <v/>
      </c>
      <c r="L443" s="10">
        <f>IF(COUNT(D443:I443)=0,"",MAX(D443:I443))</f>
        <v/>
      </c>
      <c r="M443" s="11">
        <f>IF(OR(J443="",J443=0),"",(L443-J443)/J443)</f>
        <v/>
      </c>
      <c r="N443" s="4">
        <f>IF(COUNT(D443:I443)=0,"",INDEX($D$1:$I$1,MATCH(MIN(D443:I443),D443:I443,0)))</f>
        <v/>
      </c>
      <c r="O443" s="10" t="n">
        <v>990</v>
      </c>
      <c r="P443" s="12" t="n">
        <v>1</v>
      </c>
    </row>
    <row r="444">
      <c r="A444" s="4" t="inlineStr">
        <is>
          <t>MAT-10-044</t>
        </is>
      </c>
      <c r="B444" s="5" t="inlineStr">
        <is>
          <t>Bombillo LED de 55 W</t>
        </is>
      </c>
      <c r="C444" s="4" t="inlineStr">
        <is>
          <t>unidad</t>
        </is>
      </c>
      <c r="D444" s="10" t="n"/>
      <c r="E444" s="10" t="n"/>
      <c r="F444" s="10" t="n"/>
      <c r="G444" s="10" t="n">
        <v>1724.99</v>
      </c>
      <c r="H444" s="10" t="n"/>
      <c r="I444" s="10" t="n"/>
      <c r="J444" s="10">
        <f>IF(COUNT(D444:I444)=0,"",MIN(D444:I444))</f>
        <v/>
      </c>
      <c r="K444" s="10">
        <f>IF(COUNT(D444:I444)=0,"",MEDIAN(D444:I444))</f>
        <v/>
      </c>
      <c r="L444" s="10">
        <f>IF(COUNT(D444:I444)=0,"",MAX(D444:I444))</f>
        <v/>
      </c>
      <c r="M444" s="11">
        <f>IF(OR(J444="",J444=0),"",(L444-J444)/J444)</f>
        <v/>
      </c>
      <c r="N444" s="4">
        <f>IF(COUNT(D444:I444)=0,"",INDEX($D$1:$I$1,MATCH(MIN(D444:I444),D444:I444,0)))</f>
        <v/>
      </c>
      <c r="O444" s="10" t="n">
        <v>1724.99</v>
      </c>
      <c r="P444" s="12" t="n">
        <v>1</v>
      </c>
    </row>
    <row r="445">
      <c r="A445" s="4" t="inlineStr">
        <is>
          <t>MAT-10-045</t>
        </is>
      </c>
      <c r="B445" s="5" t="inlineStr">
        <is>
          <t>Bombillo LED de 6 W</t>
        </is>
      </c>
      <c r="C445" s="4" t="inlineStr">
        <is>
          <t>unidad</t>
        </is>
      </c>
      <c r="D445" s="10" t="n"/>
      <c r="E445" s="10" t="n"/>
      <c r="F445" s="10" t="n"/>
      <c r="G445" s="10" t="n">
        <v>70</v>
      </c>
      <c r="H445" s="10" t="n"/>
      <c r="I445" s="10" t="n"/>
      <c r="J445" s="10">
        <f>IF(COUNT(D445:I445)=0,"",MIN(D445:I445))</f>
        <v/>
      </c>
      <c r="K445" s="10">
        <f>IF(COUNT(D445:I445)=0,"",MEDIAN(D445:I445))</f>
        <v/>
      </c>
      <c r="L445" s="10">
        <f>IF(COUNT(D445:I445)=0,"",MAX(D445:I445))</f>
        <v/>
      </c>
      <c r="M445" s="11">
        <f>IF(OR(J445="",J445=0),"",(L445-J445)/J445)</f>
        <v/>
      </c>
      <c r="N445" s="4">
        <f>IF(COUNT(D445:I445)=0,"",INDEX($D$1:$I$1,MATCH(MIN(D445:I445),D445:I445,0)))</f>
        <v/>
      </c>
      <c r="O445" s="10" t="n">
        <v>200</v>
      </c>
      <c r="P445" s="12" t="n">
        <v>1</v>
      </c>
    </row>
    <row r="446">
      <c r="A446" s="4" t="inlineStr">
        <is>
          <t>MAT-10-046</t>
        </is>
      </c>
      <c r="B446" s="5" t="inlineStr">
        <is>
          <t>Bombillo LED de 7 W</t>
        </is>
      </c>
      <c r="C446" s="4" t="inlineStr">
        <is>
          <t>unidad</t>
        </is>
      </c>
      <c r="D446" s="10" t="n"/>
      <c r="E446" s="10" t="n"/>
      <c r="F446" s="10" t="n"/>
      <c r="G446" s="10" t="n">
        <v>105</v>
      </c>
      <c r="H446" s="10" t="n"/>
      <c r="I446" s="10" t="n"/>
      <c r="J446" s="10">
        <f>IF(COUNT(D446:I446)=0,"",MIN(D446:I446))</f>
        <v/>
      </c>
      <c r="K446" s="10">
        <f>IF(COUNT(D446:I446)=0,"",MEDIAN(D446:I446))</f>
        <v/>
      </c>
      <c r="L446" s="10">
        <f>IF(COUNT(D446:I446)=0,"",MAX(D446:I446))</f>
        <v/>
      </c>
      <c r="M446" s="11">
        <f>IF(OR(J446="",J446=0),"",(L446-J446)/J446)</f>
        <v/>
      </c>
      <c r="N446" s="4">
        <f>IF(COUNT(D446:I446)=0,"",INDEX($D$1:$I$1,MATCH(MIN(D446:I446),D446:I446,0)))</f>
        <v/>
      </c>
      <c r="O446" s="10" t="n">
        <v>105</v>
      </c>
      <c r="P446" s="12" t="n">
        <v>1</v>
      </c>
    </row>
    <row r="447">
      <c r="A447" s="4" t="inlineStr">
        <is>
          <t>MAT-10-047</t>
        </is>
      </c>
      <c r="B447" s="5" t="inlineStr">
        <is>
          <t>Bombillo LED de 9 W</t>
        </is>
      </c>
      <c r="C447" s="4" t="inlineStr">
        <is>
          <t>unidad</t>
        </is>
      </c>
      <c r="D447" s="10" t="n"/>
      <c r="E447" s="10" t="n"/>
      <c r="F447" s="10" t="n"/>
      <c r="G447" s="10" t="n">
        <v>105</v>
      </c>
      <c r="H447" s="10" t="n"/>
      <c r="I447" s="10" t="n"/>
      <c r="J447" s="10">
        <f>IF(COUNT(D447:I447)=0,"",MIN(D447:I447))</f>
        <v/>
      </c>
      <c r="K447" s="10">
        <f>IF(COUNT(D447:I447)=0,"",MEDIAN(D447:I447))</f>
        <v/>
      </c>
      <c r="L447" s="10">
        <f>IF(COUNT(D447:I447)=0,"",MAX(D447:I447))</f>
        <v/>
      </c>
      <c r="M447" s="11">
        <f>IF(OR(J447="",J447=0),"",(L447-J447)/J447)</f>
        <v/>
      </c>
      <c r="N447" s="4">
        <f>IF(COUNT(D447:I447)=0,"",INDEX($D$1:$I$1,MATCH(MIN(D447:I447),D447:I447,0)))</f>
        <v/>
      </c>
      <c r="O447" s="10" t="n">
        <v>105</v>
      </c>
      <c r="P447" s="12" t="n">
        <v>1</v>
      </c>
    </row>
    <row r="448">
      <c r="A448" s="4" t="inlineStr">
        <is>
          <t>MAT-10-048</t>
        </is>
      </c>
      <c r="B448" s="5" t="inlineStr">
        <is>
          <t>Panel LED empotrado cuadrado de 18 W</t>
        </is>
      </c>
      <c r="C448" s="4" t="inlineStr">
        <is>
          <t>unidad</t>
        </is>
      </c>
      <c r="D448" s="10" t="n"/>
      <c r="E448" s="10" t="n"/>
      <c r="F448" s="10" t="n"/>
      <c r="G448" s="10" t="n">
        <v>340.01</v>
      </c>
      <c r="H448" s="10" t="n"/>
      <c r="I448" s="10" t="n"/>
      <c r="J448" s="10">
        <f>IF(COUNT(D448:I448)=0,"",MIN(D448:I448))</f>
        <v/>
      </c>
      <c r="K448" s="10">
        <f>IF(COUNT(D448:I448)=0,"",MEDIAN(D448:I448))</f>
        <v/>
      </c>
      <c r="L448" s="10">
        <f>IF(COUNT(D448:I448)=0,"",MAX(D448:I448))</f>
        <v/>
      </c>
      <c r="M448" s="11">
        <f>IF(OR(J448="",J448=0),"",(L448-J448)/J448)</f>
        <v/>
      </c>
      <c r="N448" s="4">
        <f>IF(COUNT(D448:I448)=0,"",INDEX($D$1:$I$1,MATCH(MIN(D448:I448),D448:I448,0)))</f>
        <v/>
      </c>
      <c r="O448" s="10" t="n">
        <v>340.01</v>
      </c>
      <c r="P448" s="12" t="n">
        <v>1</v>
      </c>
    </row>
    <row r="449">
      <c r="A449" s="4" t="inlineStr">
        <is>
          <t>MAT-10-049</t>
        </is>
      </c>
      <c r="B449" s="5" t="inlineStr">
        <is>
          <t>Panel LED empotrado cuadrado de 3 W</t>
        </is>
      </c>
      <c r="C449" s="4" t="inlineStr">
        <is>
          <t>unidad</t>
        </is>
      </c>
      <c r="D449" s="10" t="n"/>
      <c r="E449" s="10" t="n"/>
      <c r="F449" s="10" t="n"/>
      <c r="G449" s="10" t="n">
        <v>240</v>
      </c>
      <c r="H449" s="10" t="n"/>
      <c r="I449" s="10" t="n"/>
      <c r="J449" s="10">
        <f>IF(COUNT(D449:I449)=0,"",MIN(D449:I449))</f>
        <v/>
      </c>
      <c r="K449" s="10">
        <f>IF(COUNT(D449:I449)=0,"",MEDIAN(D449:I449))</f>
        <v/>
      </c>
      <c r="L449" s="10">
        <f>IF(COUNT(D449:I449)=0,"",MAX(D449:I449))</f>
        <v/>
      </c>
      <c r="M449" s="11">
        <f>IF(OR(J449="",J449=0),"",(L449-J449)/J449)</f>
        <v/>
      </c>
      <c r="N449" s="4">
        <f>IF(COUNT(D449:I449)=0,"",INDEX($D$1:$I$1,MATCH(MIN(D449:I449),D449:I449,0)))</f>
        <v/>
      </c>
      <c r="O449" s="10" t="n">
        <v>240</v>
      </c>
      <c r="P449" s="12" t="n">
        <v>1</v>
      </c>
    </row>
    <row r="450">
      <c r="A450" s="4" t="inlineStr">
        <is>
          <t>MAT-10-050</t>
        </is>
      </c>
      <c r="B450" s="5" t="inlineStr">
        <is>
          <t>Panel LED empotrado redondo de 12 W</t>
        </is>
      </c>
      <c r="C450" s="4" t="inlineStr">
        <is>
          <t>unidad</t>
        </is>
      </c>
      <c r="D450" s="10" t="n"/>
      <c r="E450" s="10" t="n"/>
      <c r="F450" s="10" t="n"/>
      <c r="G450" s="10" t="n">
        <v>304.99</v>
      </c>
      <c r="H450" s="10" t="n"/>
      <c r="I450" s="10" t="n"/>
      <c r="J450" s="10">
        <f>IF(COUNT(D450:I450)=0,"",MIN(D450:I450))</f>
        <v/>
      </c>
      <c r="K450" s="10">
        <f>IF(COUNT(D450:I450)=0,"",MEDIAN(D450:I450))</f>
        <v/>
      </c>
      <c r="L450" s="10">
        <f>IF(COUNT(D450:I450)=0,"",MAX(D450:I450))</f>
        <v/>
      </c>
      <c r="M450" s="11">
        <f>IF(OR(J450="",J450=0),"",(L450-J450)/J450)</f>
        <v/>
      </c>
      <c r="N450" s="4">
        <f>IF(COUNT(D450:I450)=0,"",INDEX($D$1:$I$1,MATCH(MIN(D450:I450),D450:I450,0)))</f>
        <v/>
      </c>
      <c r="O450" s="10" t="n">
        <v>304.99</v>
      </c>
      <c r="P450" s="12" t="n">
        <v>1</v>
      </c>
    </row>
    <row r="451">
      <c r="A451" s="4" t="inlineStr">
        <is>
          <t>MAT-10-051</t>
        </is>
      </c>
      <c r="B451" s="5" t="inlineStr">
        <is>
          <t>Panel LED empotrado redondo de 18 W</t>
        </is>
      </c>
      <c r="C451" s="4" t="inlineStr">
        <is>
          <t>unidad</t>
        </is>
      </c>
      <c r="D451" s="10" t="n"/>
      <c r="E451" s="10" t="n"/>
      <c r="F451" s="10" t="n"/>
      <c r="G451" s="10" t="n">
        <v>290</v>
      </c>
      <c r="H451" s="10" t="n"/>
      <c r="I451" s="10" t="n"/>
      <c r="J451" s="10">
        <f>IF(COUNT(D451:I451)=0,"",MIN(D451:I451))</f>
        <v/>
      </c>
      <c r="K451" s="10">
        <f>IF(COUNT(D451:I451)=0,"",MEDIAN(D451:I451))</f>
        <v/>
      </c>
      <c r="L451" s="10">
        <f>IF(COUNT(D451:I451)=0,"",MAX(D451:I451))</f>
        <v/>
      </c>
      <c r="M451" s="11">
        <f>IF(OR(J451="",J451=0),"",(L451-J451)/J451)</f>
        <v/>
      </c>
      <c r="N451" s="4">
        <f>IF(COUNT(D451:I451)=0,"",INDEX($D$1:$I$1,MATCH(MIN(D451:I451),D451:I451,0)))</f>
        <v/>
      </c>
      <c r="O451" s="10" t="n">
        <v>290</v>
      </c>
      <c r="P451" s="12" t="n">
        <v>1</v>
      </c>
    </row>
    <row r="452">
      <c r="A452" s="4" t="inlineStr">
        <is>
          <t>MAT-10-052</t>
        </is>
      </c>
      <c r="B452" s="5" t="inlineStr">
        <is>
          <t>Panel LED empotrado redondo de 24 W</t>
        </is>
      </c>
      <c r="C452" s="4" t="inlineStr">
        <is>
          <t>unidad</t>
        </is>
      </c>
      <c r="D452" s="10" t="n"/>
      <c r="E452" s="10" t="n"/>
      <c r="F452" s="10" t="n"/>
      <c r="G452" s="10" t="n">
        <v>650</v>
      </c>
      <c r="H452" s="10" t="n"/>
      <c r="I452" s="10" t="n"/>
      <c r="J452" s="10">
        <f>IF(COUNT(D452:I452)=0,"",MIN(D452:I452))</f>
        <v/>
      </c>
      <c r="K452" s="10">
        <f>IF(COUNT(D452:I452)=0,"",MEDIAN(D452:I452))</f>
        <v/>
      </c>
      <c r="L452" s="10">
        <f>IF(COUNT(D452:I452)=0,"",MAX(D452:I452))</f>
        <v/>
      </c>
      <c r="M452" s="11">
        <f>IF(OR(J452="",J452=0),"",(L452-J452)/J452)</f>
        <v/>
      </c>
      <c r="N452" s="4">
        <f>IF(COUNT(D452:I452)=0,"",INDEX($D$1:$I$1,MATCH(MIN(D452:I452),D452:I452,0)))</f>
        <v/>
      </c>
      <c r="O452" s="10" t="n">
        <v>650</v>
      </c>
      <c r="P452" s="12" t="n">
        <v>1</v>
      </c>
    </row>
    <row r="453">
      <c r="A453" s="4" t="inlineStr">
        <is>
          <t>MAT-10-053</t>
        </is>
      </c>
      <c r="B453" s="5" t="inlineStr">
        <is>
          <t>Luminaria empotrada dirigible cuadrada</t>
        </is>
      </c>
      <c r="C453" s="4" t="inlineStr">
        <is>
          <t>unidad</t>
        </is>
      </c>
      <c r="D453" s="10" t="n"/>
      <c r="E453" s="10" t="n"/>
      <c r="F453" s="10" t="n"/>
      <c r="G453" s="10" t="n">
        <v>190</v>
      </c>
      <c r="H453" s="10" t="n"/>
      <c r="I453" s="10" t="n"/>
      <c r="J453" s="10">
        <f>IF(COUNT(D453:I453)=0,"",MIN(D453:I453))</f>
        <v/>
      </c>
      <c r="K453" s="10">
        <f>IF(COUNT(D453:I453)=0,"",MEDIAN(D453:I453))</f>
        <v/>
      </c>
      <c r="L453" s="10">
        <f>IF(COUNT(D453:I453)=0,"",MAX(D453:I453))</f>
        <v/>
      </c>
      <c r="M453" s="11">
        <f>IF(OR(J453="",J453=0),"",(L453-J453)/J453)</f>
        <v/>
      </c>
      <c r="N453" s="4">
        <f>IF(COUNT(D453:I453)=0,"",INDEX($D$1:$I$1,MATCH(MIN(D453:I453),D453:I453,0)))</f>
        <v/>
      </c>
      <c r="O453" s="10" t="n">
        <v>222.5</v>
      </c>
      <c r="P453" s="12" t="n">
        <v>1</v>
      </c>
    </row>
    <row r="454">
      <c r="A454" s="4" t="inlineStr">
        <is>
          <t>MAT-10-054</t>
        </is>
      </c>
      <c r="B454" s="5" t="inlineStr">
        <is>
          <t>Luminaria empotrada dirigible redonda</t>
        </is>
      </c>
      <c r="C454" s="4" t="inlineStr">
        <is>
          <t>unidad</t>
        </is>
      </c>
      <c r="D454" s="10" t="n"/>
      <c r="E454" s="10" t="n"/>
      <c r="F454" s="10" t="n"/>
      <c r="G454" s="10" t="n">
        <v>190</v>
      </c>
      <c r="H454" s="10" t="n"/>
      <c r="I454" s="10" t="n"/>
      <c r="J454" s="10">
        <f>IF(COUNT(D454:I454)=0,"",MIN(D454:I454))</f>
        <v/>
      </c>
      <c r="K454" s="10">
        <f>IF(COUNT(D454:I454)=0,"",MEDIAN(D454:I454))</f>
        <v/>
      </c>
      <c r="L454" s="10">
        <f>IF(COUNT(D454:I454)=0,"",MAX(D454:I454))</f>
        <v/>
      </c>
      <c r="M454" s="11">
        <f>IF(OR(J454="",J454=0),"",(L454-J454)/J454)</f>
        <v/>
      </c>
      <c r="N454" s="4">
        <f>IF(COUNT(D454:I454)=0,"",INDEX($D$1:$I$1,MATCH(MIN(D454:I454),D454:I454,0)))</f>
        <v/>
      </c>
      <c r="O454" s="10" t="n">
        <v>252.5</v>
      </c>
      <c r="P454" s="12" t="n">
        <v>1</v>
      </c>
    </row>
    <row r="455">
      <c r="A455" s="4" t="inlineStr">
        <is>
          <t>MAT-10-055</t>
        </is>
      </c>
      <c r="B455" s="5" t="inlineStr">
        <is>
          <t>Lámpara de emergencia recargable</t>
        </is>
      </c>
      <c r="C455" s="4" t="inlineStr">
        <is>
          <t>unidad</t>
        </is>
      </c>
      <c r="D455" s="10" t="n"/>
      <c r="E455" s="10" t="n"/>
      <c r="F455" s="10" t="n"/>
      <c r="G455" s="10" t="n">
        <v>1015</v>
      </c>
      <c r="H455" s="10" t="n"/>
      <c r="I455" s="10" t="n"/>
      <c r="J455" s="10">
        <f>IF(COUNT(D455:I455)=0,"",MIN(D455:I455))</f>
        <v/>
      </c>
      <c r="K455" s="10">
        <f>IF(COUNT(D455:I455)=0,"",MEDIAN(D455:I455))</f>
        <v/>
      </c>
      <c r="L455" s="10">
        <f>IF(COUNT(D455:I455)=0,"",MAX(D455:I455))</f>
        <v/>
      </c>
      <c r="M455" s="11">
        <f>IF(OR(J455="",J455=0),"",(L455-J455)/J455)</f>
        <v/>
      </c>
      <c r="N455" s="4">
        <f>IF(COUNT(D455:I455)=0,"",INDEX($D$1:$I$1,MATCH(MIN(D455:I455),D455:I455,0)))</f>
        <v/>
      </c>
      <c r="O455" s="10" t="n">
        <v>1015</v>
      </c>
      <c r="P455" s="12" t="n">
        <v>1</v>
      </c>
    </row>
    <row r="456">
      <c r="A456" s="4" t="inlineStr">
        <is>
          <t>MAT-10-056</t>
        </is>
      </c>
      <c r="B456" s="5" t="inlineStr">
        <is>
          <t>Reflector LED de 10 W</t>
        </is>
      </c>
      <c r="C456" s="4" t="inlineStr">
        <is>
          <t>unidad</t>
        </is>
      </c>
      <c r="D456" s="10" t="n"/>
      <c r="E456" s="10" t="n"/>
      <c r="F456" s="10" t="n"/>
      <c r="G456" s="10" t="n">
        <v>475</v>
      </c>
      <c r="H456" s="10" t="n"/>
      <c r="I456" s="10" t="n"/>
      <c r="J456" s="10">
        <f>IF(COUNT(D456:I456)=0,"",MIN(D456:I456))</f>
        <v/>
      </c>
      <c r="K456" s="10">
        <f>IF(COUNT(D456:I456)=0,"",MEDIAN(D456:I456))</f>
        <v/>
      </c>
      <c r="L456" s="10">
        <f>IF(COUNT(D456:I456)=0,"",MAX(D456:I456))</f>
        <v/>
      </c>
      <c r="M456" s="11">
        <f>IF(OR(J456="",J456=0),"",(L456-J456)/J456)</f>
        <v/>
      </c>
      <c r="N456" s="4">
        <f>IF(COUNT(D456:I456)=0,"",INDEX($D$1:$I$1,MATCH(MIN(D456:I456),D456:I456,0)))</f>
        <v/>
      </c>
      <c r="O456" s="10" t="n">
        <v>605</v>
      </c>
      <c r="P456" s="12" t="n">
        <v>1</v>
      </c>
    </row>
    <row r="457">
      <c r="A457" s="4" t="inlineStr">
        <is>
          <t>MAT-10-057</t>
        </is>
      </c>
      <c r="B457" s="5" t="inlineStr">
        <is>
          <t>Reflector LED de 100 W</t>
        </is>
      </c>
      <c r="C457" s="4" t="inlineStr">
        <is>
          <t>unidad</t>
        </is>
      </c>
      <c r="D457" s="10" t="n"/>
      <c r="E457" s="10" t="n"/>
      <c r="F457" s="10" t="n"/>
      <c r="G457" s="10" t="n">
        <v>1940</v>
      </c>
      <c r="H457" s="10" t="n"/>
      <c r="I457" s="10" t="n"/>
      <c r="J457" s="10">
        <f>IF(COUNT(D457:I457)=0,"",MIN(D457:I457))</f>
        <v/>
      </c>
      <c r="K457" s="10">
        <f>IF(COUNT(D457:I457)=0,"",MEDIAN(D457:I457))</f>
        <v/>
      </c>
      <c r="L457" s="10">
        <f>IF(COUNT(D457:I457)=0,"",MAX(D457:I457))</f>
        <v/>
      </c>
      <c r="M457" s="11">
        <f>IF(OR(J457="",J457=0),"",(L457-J457)/J457)</f>
        <v/>
      </c>
      <c r="N457" s="4">
        <f>IF(COUNT(D457:I457)=0,"",INDEX($D$1:$I$1,MATCH(MIN(D457:I457),D457:I457,0)))</f>
        <v/>
      </c>
      <c r="O457" s="10" t="n">
        <v>1945</v>
      </c>
      <c r="P457" s="12" t="n">
        <v>1</v>
      </c>
    </row>
    <row r="458">
      <c r="A458" s="4" t="inlineStr">
        <is>
          <t>MAT-10-058</t>
        </is>
      </c>
      <c r="B458" s="5" t="inlineStr">
        <is>
          <t>Reflector LED de 200 W</t>
        </is>
      </c>
      <c r="C458" s="4" t="inlineStr">
        <is>
          <t>unidad</t>
        </is>
      </c>
      <c r="D458" s="10" t="n"/>
      <c r="E458" s="10" t="n"/>
      <c r="F458" s="10" t="n"/>
      <c r="G458" s="10" t="n">
        <v>2335</v>
      </c>
      <c r="H458" s="10" t="n"/>
      <c r="I458" s="10" t="n"/>
      <c r="J458" s="10">
        <f>IF(COUNT(D458:I458)=0,"",MIN(D458:I458))</f>
        <v/>
      </c>
      <c r="K458" s="10">
        <f>IF(COUNT(D458:I458)=0,"",MEDIAN(D458:I458))</f>
        <v/>
      </c>
      <c r="L458" s="10">
        <f>IF(COUNT(D458:I458)=0,"",MAX(D458:I458))</f>
        <v/>
      </c>
      <c r="M458" s="11">
        <f>IF(OR(J458="",J458=0),"",(L458-J458)/J458)</f>
        <v/>
      </c>
      <c r="N458" s="4">
        <f>IF(COUNT(D458:I458)=0,"",INDEX($D$1:$I$1,MATCH(MIN(D458:I458),D458:I458,0)))</f>
        <v/>
      </c>
      <c r="O458" s="10" t="n">
        <v>2335</v>
      </c>
      <c r="P458" s="12" t="n">
        <v>1</v>
      </c>
    </row>
    <row r="459">
      <c r="A459" s="4" t="inlineStr">
        <is>
          <t>MAT-10-059</t>
        </is>
      </c>
      <c r="B459" s="5" t="inlineStr">
        <is>
          <t>Reflector LED de 23 W</t>
        </is>
      </c>
      <c r="C459" s="4" t="inlineStr">
        <is>
          <t>unidad</t>
        </is>
      </c>
      <c r="D459" s="10" t="n"/>
      <c r="E459" s="10" t="n"/>
      <c r="F459" s="10" t="n"/>
      <c r="G459" s="10" t="n">
        <v>455</v>
      </c>
      <c r="H459" s="10" t="n"/>
      <c r="I459" s="10" t="n"/>
      <c r="J459" s="10">
        <f>IF(COUNT(D459:I459)=0,"",MIN(D459:I459))</f>
        <v/>
      </c>
      <c r="K459" s="10">
        <f>IF(COUNT(D459:I459)=0,"",MEDIAN(D459:I459))</f>
        <v/>
      </c>
      <c r="L459" s="10">
        <f>IF(COUNT(D459:I459)=0,"",MAX(D459:I459))</f>
        <v/>
      </c>
      <c r="M459" s="11">
        <f>IF(OR(J459="",J459=0),"",(L459-J459)/J459)</f>
        <v/>
      </c>
      <c r="N459" s="4">
        <f>IF(COUNT(D459:I459)=0,"",INDEX($D$1:$I$1,MATCH(MIN(D459:I459),D459:I459,0)))</f>
        <v/>
      </c>
      <c r="O459" s="10" t="n">
        <v>455</v>
      </c>
      <c r="P459" s="12" t="n">
        <v>1</v>
      </c>
    </row>
    <row r="460">
      <c r="A460" s="4" t="inlineStr">
        <is>
          <t>MAT-10-060</t>
        </is>
      </c>
      <c r="B460" s="5" t="inlineStr">
        <is>
          <t>Reflector LED de 250 W</t>
        </is>
      </c>
      <c r="C460" s="4" t="inlineStr">
        <is>
          <t>unidad</t>
        </is>
      </c>
      <c r="D460" s="10" t="n"/>
      <c r="E460" s="10" t="n"/>
      <c r="F460" s="10" t="n"/>
      <c r="G460" s="10" t="n">
        <v>280</v>
      </c>
      <c r="H460" s="10" t="n"/>
      <c r="I460" s="10" t="n"/>
      <c r="J460" s="10">
        <f>IF(COUNT(D460:I460)=0,"",MIN(D460:I460))</f>
        <v/>
      </c>
      <c r="K460" s="10">
        <f>IF(COUNT(D460:I460)=0,"",MEDIAN(D460:I460))</f>
        <v/>
      </c>
      <c r="L460" s="10">
        <f>IF(COUNT(D460:I460)=0,"",MAX(D460:I460))</f>
        <v/>
      </c>
      <c r="M460" s="11">
        <f>IF(OR(J460="",J460=0),"",(L460-J460)/J460)</f>
        <v/>
      </c>
      <c r="N460" s="4">
        <f>IF(COUNT(D460:I460)=0,"",INDEX($D$1:$I$1,MATCH(MIN(D460:I460),D460:I460,0)))</f>
        <v/>
      </c>
      <c r="O460" s="10" t="n">
        <v>580</v>
      </c>
      <c r="P460" s="12" t="n">
        <v>1</v>
      </c>
    </row>
    <row r="461">
      <c r="A461" s="4" t="inlineStr">
        <is>
          <t>MAT-10-061</t>
        </is>
      </c>
      <c r="B461" s="5" t="inlineStr">
        <is>
          <t>Reflector LED de 30 W</t>
        </is>
      </c>
      <c r="C461" s="4" t="inlineStr">
        <is>
          <t>unidad</t>
        </is>
      </c>
      <c r="D461" s="10" t="n"/>
      <c r="E461" s="10" t="n"/>
      <c r="F461" s="10" t="n"/>
      <c r="G461" s="10" t="n">
        <v>620</v>
      </c>
      <c r="H461" s="10" t="n"/>
      <c r="I461" s="10" t="n"/>
      <c r="J461" s="10">
        <f>IF(COUNT(D461:I461)=0,"",MIN(D461:I461))</f>
        <v/>
      </c>
      <c r="K461" s="10">
        <f>IF(COUNT(D461:I461)=0,"",MEDIAN(D461:I461))</f>
        <v/>
      </c>
      <c r="L461" s="10">
        <f>IF(COUNT(D461:I461)=0,"",MAX(D461:I461))</f>
        <v/>
      </c>
      <c r="M461" s="11">
        <f>IF(OR(J461="",J461=0),"",(L461-J461)/J461)</f>
        <v/>
      </c>
      <c r="N461" s="4">
        <f>IF(COUNT(D461:I461)=0,"",INDEX($D$1:$I$1,MATCH(MIN(D461:I461),D461:I461,0)))</f>
        <v/>
      </c>
      <c r="O461" s="10" t="n">
        <v>972.5</v>
      </c>
      <c r="P461" s="12" t="n">
        <v>1</v>
      </c>
    </row>
    <row r="462">
      <c r="A462" s="4" t="inlineStr">
        <is>
          <t>MAT-10-062</t>
        </is>
      </c>
      <c r="B462" s="5" t="inlineStr">
        <is>
          <t>Reflector LED de 50 W</t>
        </is>
      </c>
      <c r="C462" s="4" t="inlineStr">
        <is>
          <t>unidad</t>
        </is>
      </c>
      <c r="D462" s="10" t="n"/>
      <c r="E462" s="10" t="n"/>
      <c r="F462" s="10" t="n"/>
      <c r="G462" s="10" t="n">
        <v>970</v>
      </c>
      <c r="H462" s="10" t="n"/>
      <c r="I462" s="10" t="n"/>
      <c r="J462" s="10">
        <f>IF(COUNT(D462:I462)=0,"",MIN(D462:I462))</f>
        <v/>
      </c>
      <c r="K462" s="10">
        <f>IF(COUNT(D462:I462)=0,"",MEDIAN(D462:I462))</f>
        <v/>
      </c>
      <c r="L462" s="10">
        <f>IF(COUNT(D462:I462)=0,"",MAX(D462:I462))</f>
        <v/>
      </c>
      <c r="M462" s="11">
        <f>IF(OR(J462="",J462=0),"",(L462-J462)/J462)</f>
        <v/>
      </c>
      <c r="N462" s="4">
        <f>IF(COUNT(D462:I462)=0,"",INDEX($D$1:$I$1,MATCH(MIN(D462:I462),D462:I462,0)))</f>
        <v/>
      </c>
      <c r="O462" s="10" t="n">
        <v>970</v>
      </c>
      <c r="P462" s="12" t="n">
        <v>1</v>
      </c>
    </row>
    <row r="463">
      <c r="A463" s="4" t="inlineStr">
        <is>
          <t>MAT-10-063</t>
        </is>
      </c>
      <c r="B463" s="5" t="inlineStr">
        <is>
          <t>Tubo LED de 16 W</t>
        </is>
      </c>
      <c r="C463" s="4" t="inlineStr">
        <is>
          <t>unidad</t>
        </is>
      </c>
      <c r="D463" s="10" t="n"/>
      <c r="E463" s="10" t="n"/>
      <c r="F463" s="10" t="n"/>
      <c r="G463" s="10" t="n">
        <v>249.99</v>
      </c>
      <c r="H463" s="10" t="n"/>
      <c r="I463" s="10" t="n"/>
      <c r="J463" s="10">
        <f>IF(COUNT(D463:I463)=0,"",MIN(D463:I463))</f>
        <v/>
      </c>
      <c r="K463" s="10">
        <f>IF(COUNT(D463:I463)=0,"",MEDIAN(D463:I463))</f>
        <v/>
      </c>
      <c r="L463" s="10">
        <f>IF(COUNT(D463:I463)=0,"",MAX(D463:I463))</f>
        <v/>
      </c>
      <c r="M463" s="11">
        <f>IF(OR(J463="",J463=0),"",(L463-J463)/J463)</f>
        <v/>
      </c>
      <c r="N463" s="4">
        <f>IF(COUNT(D463:I463)=0,"",INDEX($D$1:$I$1,MATCH(MIN(D463:I463),D463:I463,0)))</f>
        <v/>
      </c>
      <c r="O463" s="10" t="n">
        <v>249.99</v>
      </c>
      <c r="P463" s="12" t="n">
        <v>1</v>
      </c>
    </row>
    <row r="464">
      <c r="A464" s="4" t="inlineStr">
        <is>
          <t>MAT-10-064</t>
        </is>
      </c>
      <c r="B464" s="5" t="inlineStr">
        <is>
          <t>Tubo LED de 20.5 W</t>
        </is>
      </c>
      <c r="C464" s="4" t="inlineStr">
        <is>
          <t>unidad</t>
        </is>
      </c>
      <c r="D464" s="10" t="n"/>
      <c r="E464" s="10" t="n"/>
      <c r="F464" s="10" t="n"/>
      <c r="G464" s="10" t="n">
        <v>264.99</v>
      </c>
      <c r="H464" s="10" t="n"/>
      <c r="I464" s="10" t="n"/>
      <c r="J464" s="10">
        <f>IF(COUNT(D464:I464)=0,"",MIN(D464:I464))</f>
        <v/>
      </c>
      <c r="K464" s="10">
        <f>IF(COUNT(D464:I464)=0,"",MEDIAN(D464:I464))</f>
        <v/>
      </c>
      <c r="L464" s="10">
        <f>IF(COUNT(D464:I464)=0,"",MAX(D464:I464))</f>
        <v/>
      </c>
      <c r="M464" s="11">
        <f>IF(OR(J464="",J464=0),"",(L464-J464)/J464)</f>
        <v/>
      </c>
      <c r="N464" s="4">
        <f>IF(COUNT(D464:I464)=0,"",INDEX($D$1:$I$1,MATCH(MIN(D464:I464),D464:I464,0)))</f>
        <v/>
      </c>
      <c r="O464" s="10" t="n">
        <v>264.99</v>
      </c>
      <c r="P464" s="12" t="n">
        <v>1</v>
      </c>
    </row>
    <row r="465">
      <c r="A465" s="4" t="inlineStr">
        <is>
          <t>MAT-10-065</t>
        </is>
      </c>
      <c r="B465" s="5" t="inlineStr">
        <is>
          <t>Tubo LED de 9.9 W</t>
        </is>
      </c>
      <c r="C465" s="4" t="inlineStr">
        <is>
          <t>unidad</t>
        </is>
      </c>
      <c r="D465" s="10" t="n"/>
      <c r="E465" s="10" t="n"/>
      <c r="F465" s="10" t="n"/>
      <c r="G465" s="10" t="n">
        <v>210</v>
      </c>
      <c r="H465" s="10" t="n"/>
      <c r="I465" s="10" t="n"/>
      <c r="J465" s="10">
        <f>IF(COUNT(D465:I465)=0,"",MIN(D465:I465))</f>
        <v/>
      </c>
      <c r="K465" s="10">
        <f>IF(COUNT(D465:I465)=0,"",MEDIAN(D465:I465))</f>
        <v/>
      </c>
      <c r="L465" s="10">
        <f>IF(COUNT(D465:I465)=0,"",MAX(D465:I465))</f>
        <v/>
      </c>
      <c r="M465" s="11">
        <f>IF(OR(J465="",J465=0),"",(L465-J465)/J465)</f>
        <v/>
      </c>
      <c r="N465" s="4">
        <f>IF(COUNT(D465:I465)=0,"",INDEX($D$1:$I$1,MATCH(MIN(D465:I465),D465:I465,0)))</f>
        <v/>
      </c>
      <c r="O465" s="10" t="n">
        <v>210</v>
      </c>
      <c r="P465" s="12" t="n">
        <v>1</v>
      </c>
    </row>
    <row r="466">
      <c r="A466" s="4" t="inlineStr">
        <is>
          <t>MAT-10-066</t>
        </is>
      </c>
      <c r="B466" s="5" t="inlineStr">
        <is>
          <t>Fotocelda</t>
        </is>
      </c>
      <c r="C466" s="4" t="inlineStr">
        <is>
          <t>unidad</t>
        </is>
      </c>
      <c r="D466" s="10" t="n"/>
      <c r="E466" s="10" t="n"/>
      <c r="F466" s="10" t="n"/>
      <c r="G466" s="10" t="n">
        <v>150</v>
      </c>
      <c r="H466" s="10" t="n"/>
      <c r="I466" s="10" t="n"/>
      <c r="J466" s="10">
        <f>IF(COUNT(D466:I466)=0,"",MIN(D466:I466))</f>
        <v/>
      </c>
      <c r="K466" s="10">
        <f>IF(COUNT(D466:I466)=0,"",MEDIAN(D466:I466))</f>
        <v/>
      </c>
      <c r="L466" s="10">
        <f>IF(COUNT(D466:I466)=0,"",MAX(D466:I466))</f>
        <v/>
      </c>
      <c r="M466" s="11">
        <f>IF(OR(J466="",J466=0),"",(L466-J466)/J466)</f>
        <v/>
      </c>
      <c r="N466" s="4">
        <f>IF(COUNT(D466:I466)=0,"",INDEX($D$1:$I$1,MATCH(MIN(D466:I466),D466:I466,0)))</f>
        <v/>
      </c>
      <c r="O466" s="10" t="n">
        <v>235</v>
      </c>
      <c r="P466" s="12" t="n">
        <v>1</v>
      </c>
    </row>
    <row r="467">
      <c r="A467" s="4" t="inlineStr">
        <is>
          <t>MAT-10-067</t>
        </is>
      </c>
      <c r="B467" s="5" t="inlineStr">
        <is>
          <t>Roseta de techo</t>
        </is>
      </c>
      <c r="C467" s="4" t="inlineStr">
        <is>
          <t>unidad</t>
        </is>
      </c>
      <c r="D467" s="10" t="n"/>
      <c r="E467" s="10" t="n"/>
      <c r="F467" s="10" t="n"/>
      <c r="G467" s="10" t="n">
        <v>115</v>
      </c>
      <c r="H467" s="10" t="n"/>
      <c r="I467" s="10" t="n"/>
      <c r="J467" s="10">
        <f>IF(COUNT(D467:I467)=0,"",MIN(D467:I467))</f>
        <v/>
      </c>
      <c r="K467" s="10">
        <f>IF(COUNT(D467:I467)=0,"",MEDIAN(D467:I467))</f>
        <v/>
      </c>
      <c r="L467" s="10">
        <f>IF(COUNT(D467:I467)=0,"",MAX(D467:I467))</f>
        <v/>
      </c>
      <c r="M467" s="11">
        <f>IF(OR(J467="",J467=0),"",(L467-J467)/J467)</f>
        <v/>
      </c>
      <c r="N467" s="4">
        <f>IF(COUNT(D467:I467)=0,"",INDEX($D$1:$I$1,MATCH(MIN(D467:I467),D467:I467,0)))</f>
        <v/>
      </c>
      <c r="O467" s="10" t="n">
        <v>120</v>
      </c>
      <c r="P467" s="12" t="n">
        <v>1</v>
      </c>
    </row>
    <row r="468">
      <c r="A468" s="4" t="inlineStr">
        <is>
          <t>MAT-10-068</t>
        </is>
      </c>
      <c r="B468" s="5" t="inlineStr">
        <is>
          <t>Zócalo para bombillo</t>
        </is>
      </c>
      <c r="C468" s="4" t="inlineStr">
        <is>
          <t>unidad</t>
        </is>
      </c>
      <c r="D468" s="10" t="n"/>
      <c r="E468" s="10" t="n"/>
      <c r="F468" s="10" t="n"/>
      <c r="G468" s="10" t="n">
        <v>30</v>
      </c>
      <c r="H468" s="10" t="n"/>
      <c r="I468" s="10" t="n"/>
      <c r="J468" s="10">
        <f>IF(COUNT(D468:I468)=0,"",MIN(D468:I468))</f>
        <v/>
      </c>
      <c r="K468" s="10">
        <f>IF(COUNT(D468:I468)=0,"",MEDIAN(D468:I468))</f>
        <v/>
      </c>
      <c r="L468" s="10">
        <f>IF(COUNT(D468:I468)=0,"",MAX(D468:I468))</f>
        <v/>
      </c>
      <c r="M468" s="11">
        <f>IF(OR(J468="",J468=0),"",(L468-J468)/J468)</f>
        <v/>
      </c>
      <c r="N468" s="4">
        <f>IF(COUNT(D468:I468)=0,"",INDEX($D$1:$I$1,MATCH(MIN(D468:I468),D468:I468,0)))</f>
        <v/>
      </c>
      <c r="O468" s="10" t="n">
        <v>55</v>
      </c>
      <c r="P468" s="12" t="n">
        <v>1</v>
      </c>
    </row>
    <row r="469">
      <c r="A469" s="4" t="inlineStr">
        <is>
          <t>MAT-10-069</t>
        </is>
      </c>
      <c r="B469" s="5" t="inlineStr">
        <is>
          <t>Interruptor con tomacorriente</t>
        </is>
      </c>
      <c r="C469" s="4" t="inlineStr">
        <is>
          <t>unidad</t>
        </is>
      </c>
      <c r="D469" s="10" t="n"/>
      <c r="E469" s="10" t="n"/>
      <c r="F469" s="10" t="n"/>
      <c r="G469" s="10" t="n">
        <v>465</v>
      </c>
      <c r="H469" s="10" t="n"/>
      <c r="I469" s="10" t="n"/>
      <c r="J469" s="10">
        <f>IF(COUNT(D469:I469)=0,"",MIN(D469:I469))</f>
        <v/>
      </c>
      <c r="K469" s="10">
        <f>IF(COUNT(D469:I469)=0,"",MEDIAN(D469:I469))</f>
        <v/>
      </c>
      <c r="L469" s="10">
        <f>IF(COUNT(D469:I469)=0,"",MAX(D469:I469))</f>
        <v/>
      </c>
      <c r="M469" s="11">
        <f>IF(OR(J469="",J469=0),"",(L469-J469)/J469)</f>
        <v/>
      </c>
      <c r="N469" s="4">
        <f>IF(COUNT(D469:I469)=0,"",INDEX($D$1:$I$1,MATCH(MIN(D469:I469),D469:I469,0)))</f>
        <v/>
      </c>
      <c r="O469" s="10" t="n">
        <v>500</v>
      </c>
      <c r="P469" s="12" t="n">
        <v>1</v>
      </c>
    </row>
    <row r="470">
      <c r="A470" s="4" t="inlineStr">
        <is>
          <t>MAT-10-070</t>
        </is>
      </c>
      <c r="B470" s="5" t="inlineStr">
        <is>
          <t>Interruptor de 3 vías</t>
        </is>
      </c>
      <c r="C470" s="4" t="inlineStr">
        <is>
          <t>unidad</t>
        </is>
      </c>
      <c r="D470" s="10" t="n"/>
      <c r="E470" s="10" t="n"/>
      <c r="F470" s="10" t="n"/>
      <c r="G470" s="10" t="n">
        <v>395</v>
      </c>
      <c r="H470" s="10" t="n"/>
      <c r="I470" s="10" t="n"/>
      <c r="J470" s="10">
        <f>IF(COUNT(D470:I470)=0,"",MIN(D470:I470))</f>
        <v/>
      </c>
      <c r="K470" s="10">
        <f>IF(COUNT(D470:I470)=0,"",MEDIAN(D470:I470))</f>
        <v/>
      </c>
      <c r="L470" s="10">
        <f>IF(COUNT(D470:I470)=0,"",MAX(D470:I470))</f>
        <v/>
      </c>
      <c r="M470" s="11">
        <f>IF(OR(J470="",J470=0),"",(L470-J470)/J470)</f>
        <v/>
      </c>
      <c r="N470" s="4">
        <f>IF(COUNT(D470:I470)=0,"",INDEX($D$1:$I$1,MATCH(MIN(D470:I470),D470:I470,0)))</f>
        <v/>
      </c>
      <c r="O470" s="10" t="n">
        <v>542.5</v>
      </c>
      <c r="P470" s="12" t="n">
        <v>1</v>
      </c>
    </row>
    <row r="471">
      <c r="A471" s="4" t="inlineStr">
        <is>
          <t>MAT-10-071</t>
        </is>
      </c>
      <c r="B471" s="5" t="inlineStr">
        <is>
          <t>Interruptor de 4 vías</t>
        </is>
      </c>
      <c r="C471" s="4" t="inlineStr">
        <is>
          <t>unidad</t>
        </is>
      </c>
      <c r="D471" s="10" t="n"/>
      <c r="E471" s="10" t="n"/>
      <c r="F471" s="10" t="n"/>
      <c r="G471" s="10" t="n">
        <v>390</v>
      </c>
      <c r="H471" s="10" t="n"/>
      <c r="I471" s="10" t="n"/>
      <c r="J471" s="10">
        <f>IF(COUNT(D471:I471)=0,"",MIN(D471:I471))</f>
        <v/>
      </c>
      <c r="K471" s="10">
        <f>IF(COUNT(D471:I471)=0,"",MEDIAN(D471:I471))</f>
        <v/>
      </c>
      <c r="L471" s="10">
        <f>IF(COUNT(D471:I471)=0,"",MAX(D471:I471))</f>
        <v/>
      </c>
      <c r="M471" s="11">
        <f>IF(OR(J471="",J471=0),"",(L471-J471)/J471)</f>
        <v/>
      </c>
      <c r="N471" s="4">
        <f>IF(COUNT(D471:I471)=0,"",INDEX($D$1:$I$1,MATCH(MIN(D471:I471),D471:I471,0)))</f>
        <v/>
      </c>
      <c r="O471" s="10" t="n">
        <v>467.5</v>
      </c>
      <c r="P471" s="12" t="n">
        <v>1</v>
      </c>
    </row>
    <row r="472">
      <c r="A472" s="4" t="inlineStr">
        <is>
          <t>MAT-10-072</t>
        </is>
      </c>
      <c r="B472" s="5" t="inlineStr">
        <is>
          <t>Interruptor dimmer</t>
        </is>
      </c>
      <c r="C472" s="4" t="inlineStr">
        <is>
          <t>unidad</t>
        </is>
      </c>
      <c r="D472" s="10" t="n"/>
      <c r="E472" s="10" t="n"/>
      <c r="F472" s="10" t="n"/>
      <c r="G472" s="10" t="n">
        <v>960</v>
      </c>
      <c r="H472" s="10" t="n"/>
      <c r="I472" s="10" t="n"/>
      <c r="J472" s="10">
        <f>IF(COUNT(D472:I472)=0,"",MIN(D472:I472))</f>
        <v/>
      </c>
      <c r="K472" s="10">
        <f>IF(COUNT(D472:I472)=0,"",MEDIAN(D472:I472))</f>
        <v/>
      </c>
      <c r="L472" s="10">
        <f>IF(COUNT(D472:I472)=0,"",MAX(D472:I472))</f>
        <v/>
      </c>
      <c r="M472" s="11">
        <f>IF(OR(J472="",J472=0),"",(L472-J472)/J472)</f>
        <v/>
      </c>
      <c r="N472" s="4">
        <f>IF(COUNT(D472:I472)=0,"",INDEX($D$1:$I$1,MATCH(MIN(D472:I472),D472:I472,0)))</f>
        <v/>
      </c>
      <c r="O472" s="10" t="n">
        <v>1112.5</v>
      </c>
      <c r="P472" s="12" t="n">
        <v>1</v>
      </c>
    </row>
    <row r="473">
      <c r="A473" s="4" t="inlineStr">
        <is>
          <t>MAT-10-073</t>
        </is>
      </c>
      <c r="B473" s="5" t="inlineStr">
        <is>
          <t>Interruptor doble</t>
        </is>
      </c>
      <c r="C473" s="4" t="inlineStr">
        <is>
          <t>unidad</t>
        </is>
      </c>
      <c r="D473" s="10" t="n"/>
      <c r="E473" s="10" t="n"/>
      <c r="F473" s="10" t="n"/>
      <c r="G473" s="10" t="n">
        <v>145</v>
      </c>
      <c r="H473" s="10" t="n"/>
      <c r="I473" s="10" t="n"/>
      <c r="J473" s="10">
        <f>IF(COUNT(D473:I473)=0,"",MIN(D473:I473))</f>
        <v/>
      </c>
      <c r="K473" s="10">
        <f>IF(COUNT(D473:I473)=0,"",MEDIAN(D473:I473))</f>
        <v/>
      </c>
      <c r="L473" s="10">
        <f>IF(COUNT(D473:I473)=0,"",MAX(D473:I473))</f>
        <v/>
      </c>
      <c r="M473" s="11">
        <f>IF(OR(J473="",J473=0),"",(L473-J473)/J473)</f>
        <v/>
      </c>
      <c r="N473" s="4">
        <f>IF(COUNT(D473:I473)=0,"",INDEX($D$1:$I$1,MATCH(MIN(D473:I473),D473:I473,0)))</f>
        <v/>
      </c>
      <c r="O473" s="10" t="n">
        <v>332.5</v>
      </c>
      <c r="P473" s="12" t="n">
        <v>1</v>
      </c>
    </row>
    <row r="474">
      <c r="A474" s="4" t="inlineStr">
        <is>
          <t>MAT-10-074</t>
        </is>
      </c>
      <c r="B474" s="5" t="inlineStr">
        <is>
          <t>Interruptor triple</t>
        </is>
      </c>
      <c r="C474" s="4" t="inlineStr">
        <is>
          <t>unidad</t>
        </is>
      </c>
      <c r="D474" s="10" t="n"/>
      <c r="E474" s="10" t="n"/>
      <c r="F474" s="10" t="n"/>
      <c r="G474" s="10" t="n">
        <v>325</v>
      </c>
      <c r="H474" s="10" t="n"/>
      <c r="I474" s="10" t="n"/>
      <c r="J474" s="10">
        <f>IF(COUNT(D474:I474)=0,"",MIN(D474:I474))</f>
        <v/>
      </c>
      <c r="K474" s="10">
        <f>IF(COUNT(D474:I474)=0,"",MEDIAN(D474:I474))</f>
        <v/>
      </c>
      <c r="L474" s="10">
        <f>IF(COUNT(D474:I474)=0,"",MAX(D474:I474))</f>
        <v/>
      </c>
      <c r="M474" s="11">
        <f>IF(OR(J474="",J474=0),"",(L474-J474)/J474)</f>
        <v/>
      </c>
      <c r="N474" s="4">
        <f>IF(COUNT(D474:I474)=0,"",INDEX($D$1:$I$1,MATCH(MIN(D474:I474),D474:I474,0)))</f>
        <v/>
      </c>
      <c r="O474" s="10" t="n">
        <v>470.01</v>
      </c>
      <c r="P474" s="12" t="n">
        <v>1</v>
      </c>
    </row>
    <row r="475">
      <c r="A475" s="4" t="inlineStr">
        <is>
          <t>MAT-10-075</t>
        </is>
      </c>
      <c r="B475" s="5" t="inlineStr">
        <is>
          <t>Tomacorriente con USB</t>
        </is>
      </c>
      <c r="C475" s="4" t="inlineStr">
        <is>
          <t>unidad</t>
        </is>
      </c>
      <c r="D475" s="10" t="n"/>
      <c r="E475" s="10" t="n"/>
      <c r="F475" s="10" t="n"/>
      <c r="G475" s="10" t="n">
        <v>1085</v>
      </c>
      <c r="H475" s="10" t="n"/>
      <c r="I475" s="10" t="n"/>
      <c r="J475" s="10">
        <f>IF(COUNT(D475:I475)=0,"",MIN(D475:I475))</f>
        <v/>
      </c>
      <c r="K475" s="10">
        <f>IF(COUNT(D475:I475)=0,"",MEDIAN(D475:I475))</f>
        <v/>
      </c>
      <c r="L475" s="10">
        <f>IF(COUNT(D475:I475)=0,"",MAX(D475:I475))</f>
        <v/>
      </c>
      <c r="M475" s="11">
        <f>IF(OR(J475="",J475=0),"",(L475-J475)/J475)</f>
        <v/>
      </c>
      <c r="N475" s="4">
        <f>IF(COUNT(D475:I475)=0,"",INDEX($D$1:$I$1,MATCH(MIN(D475:I475),D475:I475,0)))</f>
        <v/>
      </c>
      <c r="O475" s="10" t="n">
        <v>1440</v>
      </c>
      <c r="P475" s="12" t="n">
        <v>1</v>
      </c>
    </row>
    <row r="476">
      <c r="A476" s="4" t="inlineStr">
        <is>
          <t>MAT-10-076</t>
        </is>
      </c>
      <c r="B476" s="5" t="inlineStr">
        <is>
          <t>Placa de 3 módulos</t>
        </is>
      </c>
      <c r="C476" s="4" t="inlineStr">
        <is>
          <t>unidad</t>
        </is>
      </c>
      <c r="D476" s="10" t="n"/>
      <c r="E476" s="10" t="n"/>
      <c r="F476" s="10" t="n"/>
      <c r="G476" s="10" t="n">
        <v>85</v>
      </c>
      <c r="H476" s="10" t="n"/>
      <c r="I476" s="10" t="n"/>
      <c r="J476" s="10">
        <f>IF(COUNT(D476:I476)=0,"",MIN(D476:I476))</f>
        <v/>
      </c>
      <c r="K476" s="10">
        <f>IF(COUNT(D476:I476)=0,"",MEDIAN(D476:I476))</f>
        <v/>
      </c>
      <c r="L476" s="10">
        <f>IF(COUNT(D476:I476)=0,"",MAX(D476:I476))</f>
        <v/>
      </c>
      <c r="M476" s="11">
        <f>IF(OR(J476="",J476=0),"",(L476-J476)/J476)</f>
        <v/>
      </c>
      <c r="N476" s="4">
        <f>IF(COUNT(D476:I476)=0,"",INDEX($D$1:$I$1,MATCH(MIN(D476:I476),D476:I476,0)))</f>
        <v/>
      </c>
      <c r="O476" s="10" t="n">
        <v>85</v>
      </c>
      <c r="P476" s="12" t="n">
        <v>1</v>
      </c>
    </row>
    <row r="477">
      <c r="A477" s="4" t="inlineStr">
        <is>
          <t>MAT-10-077</t>
        </is>
      </c>
      <c r="B477" s="5" t="inlineStr">
        <is>
          <t>Placa de 7 módulos</t>
        </is>
      </c>
      <c r="C477" s="4" t="inlineStr">
        <is>
          <t>unidad</t>
        </is>
      </c>
      <c r="D477" s="10" t="n"/>
      <c r="E477" s="10" t="n"/>
      <c r="F477" s="10" t="n"/>
      <c r="G477" s="10" t="n">
        <v>1620</v>
      </c>
      <c r="H477" s="10" t="n"/>
      <c r="I477" s="10" t="n"/>
      <c r="J477" s="10">
        <f>IF(COUNT(D477:I477)=0,"",MIN(D477:I477))</f>
        <v/>
      </c>
      <c r="K477" s="10">
        <f>IF(COUNT(D477:I477)=0,"",MEDIAN(D477:I477))</f>
        <v/>
      </c>
      <c r="L477" s="10">
        <f>IF(COUNT(D477:I477)=0,"",MAX(D477:I477))</f>
        <v/>
      </c>
      <c r="M477" s="11">
        <f>IF(OR(J477="",J477=0),"",(L477-J477)/J477)</f>
        <v/>
      </c>
      <c r="N477" s="4">
        <f>IF(COUNT(D477:I477)=0,"",INDEX($D$1:$I$1,MATCH(MIN(D477:I477),D477:I477,0)))</f>
        <v/>
      </c>
      <c r="O477" s="10" t="n">
        <v>1620</v>
      </c>
      <c r="P477" s="12" t="n">
        <v>1</v>
      </c>
    </row>
    <row r="478">
      <c r="A478" s="4" t="inlineStr">
        <is>
          <t>MAT-10-078</t>
        </is>
      </c>
      <c r="B478" s="5" t="inlineStr">
        <is>
          <t>Placa de pared de 2 huecos</t>
        </is>
      </c>
      <c r="C478" s="4" t="inlineStr">
        <is>
          <t>unidad</t>
        </is>
      </c>
      <c r="D478" s="10" t="n"/>
      <c r="E478" s="10" t="n"/>
      <c r="F478" s="10" t="n"/>
      <c r="G478" s="10" t="n">
        <v>9.99</v>
      </c>
      <c r="H478" s="10" t="n"/>
      <c r="I478" s="10" t="n"/>
      <c r="J478" s="10">
        <f>IF(COUNT(D478:I478)=0,"",MIN(D478:I478))</f>
        <v/>
      </c>
      <c r="K478" s="10">
        <f>IF(COUNT(D478:I478)=0,"",MEDIAN(D478:I478))</f>
        <v/>
      </c>
      <c r="L478" s="10">
        <f>IF(COUNT(D478:I478)=0,"",MAX(D478:I478))</f>
        <v/>
      </c>
      <c r="M478" s="11">
        <f>IF(OR(J478="",J478=0),"",(L478-J478)/J478)</f>
        <v/>
      </c>
      <c r="N478" s="4">
        <f>IF(COUNT(D478:I478)=0,"",INDEX($D$1:$I$1,MATCH(MIN(D478:I478),D478:I478,0)))</f>
        <v/>
      </c>
      <c r="O478" s="10" t="n">
        <v>9.99</v>
      </c>
      <c r="P478" s="12" t="n">
        <v>1</v>
      </c>
    </row>
    <row r="479">
      <c r="A479" s="4" t="inlineStr">
        <is>
          <t>MAT-10-079</t>
        </is>
      </c>
      <c r="B479" s="5" t="inlineStr">
        <is>
          <t>Tapa ciega</t>
        </is>
      </c>
      <c r="C479" s="4" t="inlineStr">
        <is>
          <t>unidad</t>
        </is>
      </c>
      <c r="D479" s="10" t="n"/>
      <c r="E479" s="10" t="n"/>
      <c r="F479" s="10" t="n"/>
      <c r="G479" s="10" t="n">
        <v>115</v>
      </c>
      <c r="H479" s="10" t="n"/>
      <c r="I479" s="10" t="n"/>
      <c r="J479" s="10">
        <f>IF(COUNT(D479:I479)=0,"",MIN(D479:I479))</f>
        <v/>
      </c>
      <c r="K479" s="10">
        <f>IF(COUNT(D479:I479)=0,"",MEDIAN(D479:I479))</f>
        <v/>
      </c>
      <c r="L479" s="10">
        <f>IF(COUNT(D479:I479)=0,"",MAX(D479:I479))</f>
        <v/>
      </c>
      <c r="M479" s="11">
        <f>IF(OR(J479="",J479=0),"",(L479-J479)/J479)</f>
        <v/>
      </c>
      <c r="N479" s="4">
        <f>IF(COUNT(D479:I479)=0,"",INDEX($D$1:$I$1,MATCH(MIN(D479:I479),D479:I479,0)))</f>
        <v/>
      </c>
      <c r="O479" s="10" t="n">
        <v>200</v>
      </c>
      <c r="P479" s="12" t="n">
        <v>1</v>
      </c>
    </row>
    <row r="480">
      <c r="A480" s="4" t="inlineStr">
        <is>
          <t>MAT-10-080</t>
        </is>
      </c>
      <c r="B480" s="5" t="inlineStr">
        <is>
          <t>Tapa para tomacorriente</t>
        </is>
      </c>
      <c r="C480" s="4" t="inlineStr">
        <is>
          <t>unidad</t>
        </is>
      </c>
      <c r="D480" s="10" t="n"/>
      <c r="E480" s="10" t="n"/>
      <c r="F480" s="10" t="n"/>
      <c r="G480" s="10" t="n">
        <v>25</v>
      </c>
      <c r="H480" s="10" t="n"/>
      <c r="I480" s="10" t="n"/>
      <c r="J480" s="10">
        <f>IF(COUNT(D480:I480)=0,"",MIN(D480:I480))</f>
        <v/>
      </c>
      <c r="K480" s="10">
        <f>IF(COUNT(D480:I480)=0,"",MEDIAN(D480:I480))</f>
        <v/>
      </c>
      <c r="L480" s="10">
        <f>IF(COUNT(D480:I480)=0,"",MAX(D480:I480))</f>
        <v/>
      </c>
      <c r="M480" s="11">
        <f>IF(OR(J480="",J480=0),"",(L480-J480)/J480)</f>
        <v/>
      </c>
      <c r="N480" s="4">
        <f>IF(COUNT(D480:I480)=0,"",INDEX($D$1:$I$1,MATCH(MIN(D480:I480),D480:I480,0)))</f>
        <v/>
      </c>
      <c r="O480" s="10" t="n">
        <v>95</v>
      </c>
      <c r="P480" s="12" t="n">
        <v>1</v>
      </c>
    </row>
    <row r="481">
      <c r="A481" s="4" t="inlineStr">
        <is>
          <t>MAT-10-081</t>
        </is>
      </c>
      <c r="B481" s="5" t="inlineStr">
        <is>
          <t>Adaptador de enchufe</t>
        </is>
      </c>
      <c r="C481" s="4" t="inlineStr">
        <is>
          <t>unidad</t>
        </is>
      </c>
      <c r="D481" s="10" t="n"/>
      <c r="E481" s="10" t="n"/>
      <c r="F481" s="10" t="n"/>
      <c r="G481" s="10" t="n">
        <v>45.01</v>
      </c>
      <c r="H481" s="10" t="n"/>
      <c r="I481" s="10" t="n"/>
      <c r="J481" s="10">
        <f>IF(COUNT(D481:I481)=0,"",MIN(D481:I481))</f>
        <v/>
      </c>
      <c r="K481" s="10">
        <f>IF(COUNT(D481:I481)=0,"",MEDIAN(D481:I481))</f>
        <v/>
      </c>
      <c r="L481" s="10">
        <f>IF(COUNT(D481:I481)=0,"",MAX(D481:I481))</f>
        <v/>
      </c>
      <c r="M481" s="11">
        <f>IF(OR(J481="",J481=0),"",(L481-J481)/J481)</f>
        <v/>
      </c>
      <c r="N481" s="4">
        <f>IF(COUNT(D481:I481)=0,"",INDEX($D$1:$I$1,MATCH(MIN(D481:I481),D481:I481,0)))</f>
        <v/>
      </c>
      <c r="O481" s="10" t="n">
        <v>217.51</v>
      </c>
      <c r="P481" s="12" t="n">
        <v>1</v>
      </c>
    </row>
    <row r="482">
      <c r="A482" s="4" t="inlineStr">
        <is>
          <t>MAT-10-082</t>
        </is>
      </c>
      <c r="B482" s="5" t="inlineStr">
        <is>
          <t>Enchufe</t>
        </is>
      </c>
      <c r="C482" s="4" t="inlineStr">
        <is>
          <t>unidad</t>
        </is>
      </c>
      <c r="D482" s="10" t="n"/>
      <c r="E482" s="10" t="n"/>
      <c r="F482" s="10" t="n"/>
      <c r="G482" s="10" t="n">
        <v>50</v>
      </c>
      <c r="H482" s="10" t="n"/>
      <c r="I482" s="10" t="n"/>
      <c r="J482" s="10">
        <f>IF(COUNT(D482:I482)=0,"",MIN(D482:I482))</f>
        <v/>
      </c>
      <c r="K482" s="10">
        <f>IF(COUNT(D482:I482)=0,"",MEDIAN(D482:I482))</f>
        <v/>
      </c>
      <c r="L482" s="10">
        <f>IF(COUNT(D482:I482)=0,"",MAX(D482:I482))</f>
        <v/>
      </c>
      <c r="M482" s="11">
        <f>IF(OR(J482="",J482=0),"",(L482-J482)/J482)</f>
        <v/>
      </c>
      <c r="N482" s="4">
        <f>IF(COUNT(D482:I482)=0,"",INDEX($D$1:$I$1,MATCH(MIN(D482:I482),D482:I482,0)))</f>
        <v/>
      </c>
      <c r="O482" s="10" t="n">
        <v>92.5</v>
      </c>
      <c r="P482" s="12" t="n">
        <v>1</v>
      </c>
    </row>
    <row r="483">
      <c r="A483" s="4" t="inlineStr">
        <is>
          <t>MAT-10-083</t>
        </is>
      </c>
      <c r="B483" s="5" t="inlineStr">
        <is>
          <t>Breaker enchufable 1P de 15 A, formato fino</t>
        </is>
      </c>
      <c r="C483" s="4" t="inlineStr">
        <is>
          <t>unidad</t>
        </is>
      </c>
      <c r="D483" s="10" t="n"/>
      <c r="E483" s="10" t="n"/>
      <c r="F483" s="10" t="n"/>
      <c r="G483" s="10" t="n">
        <v>485</v>
      </c>
      <c r="H483" s="10" t="n"/>
      <c r="I483" s="10" t="n"/>
      <c r="J483" s="10">
        <f>IF(COUNT(D483:I483)=0,"",MIN(D483:I483))</f>
        <v/>
      </c>
      <c r="K483" s="10">
        <f>IF(COUNT(D483:I483)=0,"",MEDIAN(D483:I483))</f>
        <v/>
      </c>
      <c r="L483" s="10">
        <f>IF(COUNT(D483:I483)=0,"",MAX(D483:I483))</f>
        <v/>
      </c>
      <c r="M483" s="11">
        <f>IF(OR(J483="",J483=0),"",(L483-J483)/J483)</f>
        <v/>
      </c>
      <c r="N483" s="4">
        <f>IF(COUNT(D483:I483)=0,"",INDEX($D$1:$I$1,MATCH(MIN(D483:I483),D483:I483,0)))</f>
        <v/>
      </c>
      <c r="O483" s="10" t="n">
        <v>485</v>
      </c>
      <c r="P483" s="12" t="n">
        <v>1</v>
      </c>
    </row>
    <row r="484">
      <c r="A484" s="4" t="inlineStr">
        <is>
          <t>MAT-10-084</t>
        </is>
      </c>
      <c r="B484" s="5" t="inlineStr">
        <is>
          <t>Breaker enchufable 1P de 20 A, formato fino</t>
        </is>
      </c>
      <c r="C484" s="4" t="inlineStr">
        <is>
          <t>unidad</t>
        </is>
      </c>
      <c r="D484" s="10" t="n"/>
      <c r="E484" s="10" t="n"/>
      <c r="F484" s="10" t="n"/>
      <c r="G484" s="10" t="n">
        <v>500</v>
      </c>
      <c r="H484" s="10" t="n"/>
      <c r="I484" s="10" t="n"/>
      <c r="J484" s="10">
        <f>IF(COUNT(D484:I484)=0,"",MIN(D484:I484))</f>
        <v/>
      </c>
      <c r="K484" s="10">
        <f>IF(COUNT(D484:I484)=0,"",MEDIAN(D484:I484))</f>
        <v/>
      </c>
      <c r="L484" s="10">
        <f>IF(COUNT(D484:I484)=0,"",MAX(D484:I484))</f>
        <v/>
      </c>
      <c r="M484" s="11">
        <f>IF(OR(J484="",J484=0),"",(L484-J484)/J484)</f>
        <v/>
      </c>
      <c r="N484" s="4">
        <f>IF(COUNT(D484:I484)=0,"",INDEX($D$1:$I$1,MATCH(MIN(D484:I484),D484:I484,0)))</f>
        <v/>
      </c>
      <c r="O484" s="10" t="n">
        <v>500</v>
      </c>
      <c r="P484" s="12" t="n">
        <v>1</v>
      </c>
    </row>
    <row r="485">
      <c r="A485" s="4" t="inlineStr">
        <is>
          <t>MAT-10-085</t>
        </is>
      </c>
      <c r="B485" s="5" t="inlineStr">
        <is>
          <t>Breaker enchufable 1P de 30 A</t>
        </is>
      </c>
      <c r="C485" s="4" t="inlineStr">
        <is>
          <t>unidad</t>
        </is>
      </c>
      <c r="D485" s="10" t="n"/>
      <c r="E485" s="10" t="n"/>
      <c r="F485" s="10" t="n"/>
      <c r="G485" s="10" t="n">
        <v>470.01</v>
      </c>
      <c r="H485" s="10" t="n"/>
      <c r="I485" s="10" t="n"/>
      <c r="J485" s="10">
        <f>IF(COUNT(D485:I485)=0,"",MIN(D485:I485))</f>
        <v/>
      </c>
      <c r="K485" s="10">
        <f>IF(COUNT(D485:I485)=0,"",MEDIAN(D485:I485))</f>
        <v/>
      </c>
      <c r="L485" s="10">
        <f>IF(COUNT(D485:I485)=0,"",MAX(D485:I485))</f>
        <v/>
      </c>
      <c r="M485" s="11">
        <f>IF(OR(J485="",J485=0),"",(L485-J485)/J485)</f>
        <v/>
      </c>
      <c r="N485" s="4">
        <f>IF(COUNT(D485:I485)=0,"",INDEX($D$1:$I$1,MATCH(MIN(D485:I485),D485:I485,0)))</f>
        <v/>
      </c>
      <c r="O485" s="10" t="n">
        <v>470.01</v>
      </c>
      <c r="P485" s="12" t="n">
        <v>1</v>
      </c>
    </row>
    <row r="486">
      <c r="A486" s="4" t="inlineStr">
        <is>
          <t>MAT-10-086</t>
        </is>
      </c>
      <c r="B486" s="5" t="inlineStr">
        <is>
          <t>Breaker enchufable 1P de 30 A, formato fino</t>
        </is>
      </c>
      <c r="C486" s="4" t="inlineStr">
        <is>
          <t>unidad</t>
        </is>
      </c>
      <c r="D486" s="10" t="n"/>
      <c r="E486" s="10" t="n"/>
      <c r="F486" s="10" t="n"/>
      <c r="G486" s="10" t="n">
        <v>505</v>
      </c>
      <c r="H486" s="10" t="n"/>
      <c r="I486" s="10" t="n"/>
      <c r="J486" s="10">
        <f>IF(COUNT(D486:I486)=0,"",MIN(D486:I486))</f>
        <v/>
      </c>
      <c r="K486" s="10">
        <f>IF(COUNT(D486:I486)=0,"",MEDIAN(D486:I486))</f>
        <v/>
      </c>
      <c r="L486" s="10">
        <f>IF(COUNT(D486:I486)=0,"",MAX(D486:I486))</f>
        <v/>
      </c>
      <c r="M486" s="11">
        <f>IF(OR(J486="",J486=0),"",(L486-J486)/J486)</f>
        <v/>
      </c>
      <c r="N486" s="4">
        <f>IF(COUNT(D486:I486)=0,"",INDEX($D$1:$I$1,MATCH(MIN(D486:I486),D486:I486,0)))</f>
        <v/>
      </c>
      <c r="O486" s="10" t="n">
        <v>505</v>
      </c>
      <c r="P486" s="12" t="n">
        <v>1</v>
      </c>
    </row>
    <row r="487">
      <c r="A487" s="4" t="inlineStr">
        <is>
          <t>MAT-10-087</t>
        </is>
      </c>
      <c r="B487" s="5" t="inlineStr">
        <is>
          <t>Breaker enchufable 1P de 60 A</t>
        </is>
      </c>
      <c r="C487" s="4" t="inlineStr">
        <is>
          <t>unidad</t>
        </is>
      </c>
      <c r="D487" s="10" t="n"/>
      <c r="E487" s="10" t="n"/>
      <c r="F487" s="10" t="n"/>
      <c r="G487" s="10" t="n">
        <v>815</v>
      </c>
      <c r="H487" s="10" t="n"/>
      <c r="I487" s="10" t="n"/>
      <c r="J487" s="10">
        <f>IF(COUNT(D487:I487)=0,"",MIN(D487:I487))</f>
        <v/>
      </c>
      <c r="K487" s="10">
        <f>IF(COUNT(D487:I487)=0,"",MEDIAN(D487:I487))</f>
        <v/>
      </c>
      <c r="L487" s="10">
        <f>IF(COUNT(D487:I487)=0,"",MAX(D487:I487))</f>
        <v/>
      </c>
      <c r="M487" s="11">
        <f>IF(OR(J487="",J487=0),"",(L487-J487)/J487)</f>
        <v/>
      </c>
      <c r="N487" s="4">
        <f>IF(COUNT(D487:I487)=0,"",INDEX($D$1:$I$1,MATCH(MIN(D487:I487),D487:I487,0)))</f>
        <v/>
      </c>
      <c r="O487" s="10" t="n">
        <v>815</v>
      </c>
      <c r="P487" s="12" t="n">
        <v>1</v>
      </c>
    </row>
    <row r="488">
      <c r="A488" s="4" t="inlineStr">
        <is>
          <t>MAT-10-088</t>
        </is>
      </c>
      <c r="B488" s="5" t="inlineStr">
        <is>
          <t>Breaker enchufable 2P de 20 A</t>
        </is>
      </c>
      <c r="C488" s="4" t="inlineStr">
        <is>
          <t>unidad</t>
        </is>
      </c>
      <c r="D488" s="10" t="n"/>
      <c r="E488" s="10" t="n"/>
      <c r="F488" s="10" t="n"/>
      <c r="G488" s="10" t="n">
        <v>1134.99</v>
      </c>
      <c r="H488" s="10" t="n"/>
      <c r="I488" s="10" t="n"/>
      <c r="J488" s="10">
        <f>IF(COUNT(D488:I488)=0,"",MIN(D488:I488))</f>
        <v/>
      </c>
      <c r="K488" s="10">
        <f>IF(COUNT(D488:I488)=0,"",MEDIAN(D488:I488))</f>
        <v/>
      </c>
      <c r="L488" s="10">
        <f>IF(COUNT(D488:I488)=0,"",MAX(D488:I488))</f>
        <v/>
      </c>
      <c r="M488" s="11">
        <f>IF(OR(J488="",J488=0),"",(L488-J488)/J488)</f>
        <v/>
      </c>
      <c r="N488" s="4">
        <f>IF(COUNT(D488:I488)=0,"",INDEX($D$1:$I$1,MATCH(MIN(D488:I488),D488:I488,0)))</f>
        <v/>
      </c>
      <c r="O488" s="10" t="n">
        <v>1134.99</v>
      </c>
      <c r="P488" s="12" t="n">
        <v>1</v>
      </c>
    </row>
    <row r="489">
      <c r="A489" s="4" t="inlineStr">
        <is>
          <t>MAT-10-089</t>
        </is>
      </c>
      <c r="B489" s="5" t="inlineStr">
        <is>
          <t>Breaker enchufable 2P de 20 A, formato fino</t>
        </is>
      </c>
      <c r="C489" s="4" t="inlineStr">
        <is>
          <t>unidad</t>
        </is>
      </c>
      <c r="D489" s="10" t="n"/>
      <c r="E489" s="10" t="n"/>
      <c r="F489" s="10" t="n"/>
      <c r="G489" s="10" t="n">
        <v>1195</v>
      </c>
      <c r="H489" s="10" t="n"/>
      <c r="I489" s="10" t="n"/>
      <c r="J489" s="10">
        <f>IF(COUNT(D489:I489)=0,"",MIN(D489:I489))</f>
        <v/>
      </c>
      <c r="K489" s="10">
        <f>IF(COUNT(D489:I489)=0,"",MEDIAN(D489:I489))</f>
        <v/>
      </c>
      <c r="L489" s="10">
        <f>IF(COUNT(D489:I489)=0,"",MAX(D489:I489))</f>
        <v/>
      </c>
      <c r="M489" s="11">
        <f>IF(OR(J489="",J489=0),"",(L489-J489)/J489)</f>
        <v/>
      </c>
      <c r="N489" s="4">
        <f>IF(COUNT(D489:I489)=0,"",INDEX($D$1:$I$1,MATCH(MIN(D489:I489),D489:I489,0)))</f>
        <v/>
      </c>
      <c r="O489" s="10" t="n">
        <v>1195</v>
      </c>
      <c r="P489" s="12" t="n">
        <v>1</v>
      </c>
    </row>
    <row r="490">
      <c r="A490" s="4" t="inlineStr">
        <is>
          <t>MAT-10-090</t>
        </is>
      </c>
      <c r="B490" s="5" t="inlineStr">
        <is>
          <t>Breaker enchufable 2P de 30 A</t>
        </is>
      </c>
      <c r="C490" s="4" t="inlineStr">
        <is>
          <t>unidad</t>
        </is>
      </c>
      <c r="D490" s="10" t="n"/>
      <c r="E490" s="10" t="n"/>
      <c r="F490" s="10" t="n"/>
      <c r="G490" s="10" t="n">
        <v>1134.99</v>
      </c>
      <c r="H490" s="10" t="n"/>
      <c r="I490" s="10" t="n"/>
      <c r="J490" s="10">
        <f>IF(COUNT(D490:I490)=0,"",MIN(D490:I490))</f>
        <v/>
      </c>
      <c r="K490" s="10">
        <f>IF(COUNT(D490:I490)=0,"",MEDIAN(D490:I490))</f>
        <v/>
      </c>
      <c r="L490" s="10">
        <f>IF(COUNT(D490:I490)=0,"",MAX(D490:I490))</f>
        <v/>
      </c>
      <c r="M490" s="11">
        <f>IF(OR(J490="",J490=0),"",(L490-J490)/J490)</f>
        <v/>
      </c>
      <c r="N490" s="4">
        <f>IF(COUNT(D490:I490)=0,"",INDEX($D$1:$I$1,MATCH(MIN(D490:I490),D490:I490,0)))</f>
        <v/>
      </c>
      <c r="O490" s="10" t="n">
        <v>1134.99</v>
      </c>
      <c r="P490" s="12" t="n">
        <v>1</v>
      </c>
    </row>
    <row r="491">
      <c r="A491" s="4" t="inlineStr">
        <is>
          <t>MAT-10-091</t>
        </is>
      </c>
      <c r="B491" s="5" t="inlineStr">
        <is>
          <t>Breaker enchufable 2P de 30 A, formato fino</t>
        </is>
      </c>
      <c r="C491" s="4" t="inlineStr">
        <is>
          <t>unidad</t>
        </is>
      </c>
      <c r="D491" s="10" t="n"/>
      <c r="E491" s="10" t="n"/>
      <c r="F491" s="10" t="n"/>
      <c r="G491" s="10" t="n">
        <v>1165</v>
      </c>
      <c r="H491" s="10" t="n"/>
      <c r="I491" s="10" t="n"/>
      <c r="J491" s="10">
        <f>IF(COUNT(D491:I491)=0,"",MIN(D491:I491))</f>
        <v/>
      </c>
      <c r="K491" s="10">
        <f>IF(COUNT(D491:I491)=0,"",MEDIAN(D491:I491))</f>
        <v/>
      </c>
      <c r="L491" s="10">
        <f>IF(COUNT(D491:I491)=0,"",MAX(D491:I491))</f>
        <v/>
      </c>
      <c r="M491" s="11">
        <f>IF(OR(J491="",J491=0),"",(L491-J491)/J491)</f>
        <v/>
      </c>
      <c r="N491" s="4">
        <f>IF(COUNT(D491:I491)=0,"",INDEX($D$1:$I$1,MATCH(MIN(D491:I491),D491:I491,0)))</f>
        <v/>
      </c>
      <c r="O491" s="10" t="n">
        <v>1165</v>
      </c>
      <c r="P491" s="12" t="n">
        <v>1</v>
      </c>
    </row>
    <row r="492">
      <c r="A492" s="4" t="inlineStr">
        <is>
          <t>MAT-10-092</t>
        </is>
      </c>
      <c r="B492" s="5" t="inlineStr">
        <is>
          <t>Breaker enchufable 2P de 40 A</t>
        </is>
      </c>
      <c r="C492" s="4" t="inlineStr">
        <is>
          <t>unidad</t>
        </is>
      </c>
      <c r="D492" s="10" t="n"/>
      <c r="E492" s="10" t="n"/>
      <c r="F492" s="10" t="n"/>
      <c r="G492" s="10" t="n">
        <v>1134.99</v>
      </c>
      <c r="H492" s="10" t="n"/>
      <c r="I492" s="10" t="n"/>
      <c r="J492" s="10">
        <f>IF(COUNT(D492:I492)=0,"",MIN(D492:I492))</f>
        <v/>
      </c>
      <c r="K492" s="10">
        <f>IF(COUNT(D492:I492)=0,"",MEDIAN(D492:I492))</f>
        <v/>
      </c>
      <c r="L492" s="10">
        <f>IF(COUNT(D492:I492)=0,"",MAX(D492:I492))</f>
        <v/>
      </c>
      <c r="M492" s="11">
        <f>IF(OR(J492="",J492=0),"",(L492-J492)/J492)</f>
        <v/>
      </c>
      <c r="N492" s="4">
        <f>IF(COUNT(D492:I492)=0,"",INDEX($D$1:$I$1,MATCH(MIN(D492:I492),D492:I492,0)))</f>
        <v/>
      </c>
      <c r="O492" s="10" t="n">
        <v>1134.99</v>
      </c>
      <c r="P492" s="12" t="n">
        <v>1</v>
      </c>
    </row>
    <row r="493">
      <c r="A493" s="4" t="inlineStr">
        <is>
          <t>MAT-10-093</t>
        </is>
      </c>
      <c r="B493" s="5" t="inlineStr">
        <is>
          <t>Breaker enchufable 2P de 60 A</t>
        </is>
      </c>
      <c r="C493" s="4" t="inlineStr">
        <is>
          <t>unidad</t>
        </is>
      </c>
      <c r="D493" s="10" t="n"/>
      <c r="E493" s="10" t="n"/>
      <c r="F493" s="10" t="n"/>
      <c r="G493" s="10" t="n">
        <v>1189.99</v>
      </c>
      <c r="H493" s="10" t="n"/>
      <c r="I493" s="10" t="n"/>
      <c r="J493" s="10">
        <f>IF(COUNT(D493:I493)=0,"",MIN(D493:I493))</f>
        <v/>
      </c>
      <c r="K493" s="10">
        <f>IF(COUNT(D493:I493)=0,"",MEDIAN(D493:I493))</f>
        <v/>
      </c>
      <c r="L493" s="10">
        <f>IF(COUNT(D493:I493)=0,"",MAX(D493:I493))</f>
        <v/>
      </c>
      <c r="M493" s="11">
        <f>IF(OR(J493="",J493=0),"",(L493-J493)/J493)</f>
        <v/>
      </c>
      <c r="N493" s="4">
        <f>IF(COUNT(D493:I493)=0,"",INDEX($D$1:$I$1,MATCH(MIN(D493:I493),D493:I493,0)))</f>
        <v/>
      </c>
      <c r="O493" s="10" t="n">
        <v>1189.99</v>
      </c>
      <c r="P493" s="12" t="n">
        <v>1</v>
      </c>
    </row>
    <row r="494">
      <c r="A494" s="4" t="inlineStr">
        <is>
          <t>MAT-10-094</t>
        </is>
      </c>
      <c r="B494" s="5" t="inlineStr">
        <is>
          <t>Panel de breakers de 16 espacios</t>
        </is>
      </c>
      <c r="C494" s="4" t="inlineStr">
        <is>
          <t>unidad</t>
        </is>
      </c>
      <c r="D494" s="10" t="n"/>
      <c r="E494" s="10" t="n"/>
      <c r="F494" s="10" t="n"/>
      <c r="G494" s="10" t="n">
        <v>4755</v>
      </c>
      <c r="H494" s="10" t="n"/>
      <c r="I494" s="10" t="n"/>
      <c r="J494" s="10">
        <f>IF(COUNT(D494:I494)=0,"",MIN(D494:I494))</f>
        <v/>
      </c>
      <c r="K494" s="10">
        <f>IF(COUNT(D494:I494)=0,"",MEDIAN(D494:I494))</f>
        <v/>
      </c>
      <c r="L494" s="10">
        <f>IF(COUNT(D494:I494)=0,"",MAX(D494:I494))</f>
        <v/>
      </c>
      <c r="M494" s="11">
        <f>IF(OR(J494="",J494=0),"",(L494-J494)/J494)</f>
        <v/>
      </c>
      <c r="N494" s="4">
        <f>IF(COUNT(D494:I494)=0,"",INDEX($D$1:$I$1,MATCH(MIN(D494:I494),D494:I494,0)))</f>
        <v/>
      </c>
      <c r="O494" s="10" t="n">
        <v>4755</v>
      </c>
      <c r="P494" s="12" t="n">
        <v>1</v>
      </c>
    </row>
    <row r="495">
      <c r="A495" s="4" t="inlineStr">
        <is>
          <t>MAT-10-095</t>
        </is>
      </c>
      <c r="B495" s="5" t="inlineStr">
        <is>
          <t>Panel de breakers de 8 espacios</t>
        </is>
      </c>
      <c r="C495" s="4" t="inlineStr">
        <is>
          <t>unidad</t>
        </is>
      </c>
      <c r="D495" s="10" t="n"/>
      <c r="E495" s="10" t="n"/>
      <c r="F495" s="10" t="n"/>
      <c r="G495" s="10" t="n">
        <v>566</v>
      </c>
      <c r="H495" s="10" t="n"/>
      <c r="I495" s="10" t="n"/>
      <c r="J495" s="10">
        <f>IF(COUNT(D495:I495)=0,"",MIN(D495:I495))</f>
        <v/>
      </c>
      <c r="K495" s="10">
        <f>IF(COUNT(D495:I495)=0,"",MEDIAN(D495:I495))</f>
        <v/>
      </c>
      <c r="L495" s="10">
        <f>IF(COUNT(D495:I495)=0,"",MAX(D495:I495))</f>
        <v/>
      </c>
      <c r="M495" s="11">
        <f>IF(OR(J495="",J495=0),"",(L495-J495)/J495)</f>
        <v/>
      </c>
      <c r="N495" s="4">
        <f>IF(COUNT(D495:I495)=0,"",INDEX($D$1:$I$1,MATCH(MIN(D495:I495),D495:I495,0)))</f>
        <v/>
      </c>
      <c r="O495" s="10" t="n">
        <v>566</v>
      </c>
      <c r="P495" s="12" t="n">
        <v>1</v>
      </c>
    </row>
    <row r="496">
      <c r="A496" s="4" t="inlineStr">
        <is>
          <t>MAT-10-096</t>
        </is>
      </c>
      <c r="B496" s="5" t="inlineStr">
        <is>
          <t>Caja de breaker principal de 125 A</t>
        </is>
      </c>
      <c r="C496" s="4" t="inlineStr">
        <is>
          <t>unidad</t>
        </is>
      </c>
      <c r="D496" s="10" t="n"/>
      <c r="E496" s="10" t="n"/>
      <c r="F496" s="10" t="n"/>
      <c r="G496" s="10" t="n">
        <v>6160</v>
      </c>
      <c r="H496" s="10" t="n"/>
      <c r="I496" s="10" t="n"/>
      <c r="J496" s="10">
        <f>IF(COUNT(D496:I496)=0,"",MIN(D496:I496))</f>
        <v/>
      </c>
      <c r="K496" s="10">
        <f>IF(COUNT(D496:I496)=0,"",MEDIAN(D496:I496))</f>
        <v/>
      </c>
      <c r="L496" s="10">
        <f>IF(COUNT(D496:I496)=0,"",MAX(D496:I496))</f>
        <v/>
      </c>
      <c r="M496" s="11">
        <f>IF(OR(J496="",J496=0),"",(L496-J496)/J496)</f>
        <v/>
      </c>
      <c r="N496" s="4">
        <f>IF(COUNT(D496:I496)=0,"",INDEX($D$1:$I$1,MATCH(MIN(D496:I496),D496:I496,0)))</f>
        <v/>
      </c>
      <c r="O496" s="10" t="n">
        <v>6160</v>
      </c>
      <c r="P496" s="12" t="n">
        <v>1</v>
      </c>
    </row>
    <row r="497">
      <c r="A497" s="4" t="inlineStr">
        <is>
          <t>MAT-10-097</t>
        </is>
      </c>
      <c r="B497" s="5" t="inlineStr">
        <is>
          <t>Caja de breaker principal de 25 A</t>
        </is>
      </c>
      <c r="C497" s="4" t="inlineStr">
        <is>
          <t>unidad</t>
        </is>
      </c>
      <c r="D497" s="10" t="n"/>
      <c r="E497" s="10" t="n"/>
      <c r="F497" s="10" t="n"/>
      <c r="G497" s="10" t="n">
        <v>815</v>
      </c>
      <c r="H497" s="10" t="n"/>
      <c r="I497" s="10" t="n"/>
      <c r="J497" s="10">
        <f>IF(COUNT(D497:I497)=0,"",MIN(D497:I497))</f>
        <v/>
      </c>
      <c r="K497" s="10">
        <f>IF(COUNT(D497:I497)=0,"",MEDIAN(D497:I497))</f>
        <v/>
      </c>
      <c r="L497" s="10">
        <f>IF(COUNT(D497:I497)=0,"",MAX(D497:I497))</f>
        <v/>
      </c>
      <c r="M497" s="11">
        <f>IF(OR(J497="",J497=0),"",(L497-J497)/J497)</f>
        <v/>
      </c>
      <c r="N497" s="4">
        <f>IF(COUNT(D497:I497)=0,"",INDEX($D$1:$I$1,MATCH(MIN(D497:I497),D497:I497,0)))</f>
        <v/>
      </c>
      <c r="O497" s="10" t="n">
        <v>815</v>
      </c>
      <c r="P497" s="12" t="n">
        <v>1</v>
      </c>
    </row>
    <row r="498">
      <c r="A498" s="4" t="inlineStr">
        <is>
          <t>MAT-10-098</t>
        </is>
      </c>
      <c r="B498" s="5" t="inlineStr">
        <is>
          <t>Caja de breaker principal de 32 A</t>
        </is>
      </c>
      <c r="C498" s="4" t="inlineStr">
        <is>
          <t>unidad</t>
        </is>
      </c>
      <c r="D498" s="10" t="n"/>
      <c r="E498" s="10" t="n"/>
      <c r="F498" s="10" t="n"/>
      <c r="G498" s="10" t="n">
        <v>700</v>
      </c>
      <c r="H498" s="10" t="n"/>
      <c r="I498" s="10" t="n"/>
      <c r="J498" s="10">
        <f>IF(COUNT(D498:I498)=0,"",MIN(D498:I498))</f>
        <v/>
      </c>
      <c r="K498" s="10">
        <f>IF(COUNT(D498:I498)=0,"",MEDIAN(D498:I498))</f>
        <v/>
      </c>
      <c r="L498" s="10">
        <f>IF(COUNT(D498:I498)=0,"",MAX(D498:I498))</f>
        <v/>
      </c>
      <c r="M498" s="11">
        <f>IF(OR(J498="",J498=0),"",(L498-J498)/J498)</f>
        <v/>
      </c>
      <c r="N498" s="4">
        <f>IF(COUNT(D498:I498)=0,"",INDEX($D$1:$I$1,MATCH(MIN(D498:I498),D498:I498,0)))</f>
        <v/>
      </c>
      <c r="O498" s="10" t="n">
        <v>700</v>
      </c>
      <c r="P498" s="12" t="n">
        <v>1</v>
      </c>
    </row>
    <row r="499">
      <c r="A499" s="4" t="inlineStr">
        <is>
          <t>MAT-10-099</t>
        </is>
      </c>
      <c r="B499" s="5" t="inlineStr">
        <is>
          <t>Switch de doble tiro 2P de 30 A</t>
        </is>
      </c>
      <c r="C499" s="4" t="inlineStr">
        <is>
          <t>unidad</t>
        </is>
      </c>
      <c r="D499" s="10" t="n"/>
      <c r="E499" s="10" t="n"/>
      <c r="F499" s="10" t="n"/>
      <c r="G499" s="10" t="n">
        <v>675</v>
      </c>
      <c r="H499" s="10" t="n"/>
      <c r="I499" s="10" t="n"/>
      <c r="J499" s="10">
        <f>IF(COUNT(D499:I499)=0,"",MIN(D499:I499))</f>
        <v/>
      </c>
      <c r="K499" s="10">
        <f>IF(COUNT(D499:I499)=0,"",MEDIAN(D499:I499))</f>
        <v/>
      </c>
      <c r="L499" s="10">
        <f>IF(COUNT(D499:I499)=0,"",MAX(D499:I499))</f>
        <v/>
      </c>
      <c r="M499" s="11">
        <f>IF(OR(J499="",J499=0),"",(L499-J499)/J499)</f>
        <v/>
      </c>
      <c r="N499" s="4">
        <f>IF(COUNT(D499:I499)=0,"",INDEX($D$1:$I$1,MATCH(MIN(D499:I499),D499:I499,0)))</f>
        <v/>
      </c>
      <c r="O499" s="10" t="n">
        <v>675</v>
      </c>
      <c r="P499" s="12" t="n">
        <v>1</v>
      </c>
    </row>
    <row r="500">
      <c r="A500" s="4" t="inlineStr">
        <is>
          <t>MAT-10-100</t>
        </is>
      </c>
      <c r="B500" s="5" t="inlineStr">
        <is>
          <t>Switch de doble tiro 2P de 60 A</t>
        </is>
      </c>
      <c r="C500" s="4" t="inlineStr">
        <is>
          <t>unidad</t>
        </is>
      </c>
      <c r="D500" s="10" t="n"/>
      <c r="E500" s="10" t="n"/>
      <c r="F500" s="10" t="n"/>
      <c r="G500" s="10" t="n">
        <v>1805</v>
      </c>
      <c r="H500" s="10" t="n"/>
      <c r="I500" s="10" t="n"/>
      <c r="J500" s="10">
        <f>IF(COUNT(D500:I500)=0,"",MIN(D500:I500))</f>
        <v/>
      </c>
      <c r="K500" s="10">
        <f>IF(COUNT(D500:I500)=0,"",MEDIAN(D500:I500))</f>
        <v/>
      </c>
      <c r="L500" s="10">
        <f>IF(COUNT(D500:I500)=0,"",MAX(D500:I500))</f>
        <v/>
      </c>
      <c r="M500" s="11">
        <f>IF(OR(J500="",J500=0),"",(L500-J500)/J500)</f>
        <v/>
      </c>
      <c r="N500" s="4">
        <f>IF(COUNT(D500:I500)=0,"",INDEX($D$1:$I$1,MATCH(MIN(D500:I500),D500:I500,0)))</f>
        <v/>
      </c>
      <c r="O500" s="10" t="n">
        <v>1805</v>
      </c>
      <c r="P500" s="12" t="n">
        <v>1</v>
      </c>
    </row>
    <row r="501">
      <c r="A501" s="4" t="inlineStr">
        <is>
          <t>MAT-10-101</t>
        </is>
      </c>
      <c r="B501" s="5" t="inlineStr">
        <is>
          <t>Fusible de 30 A</t>
        </is>
      </c>
      <c r="C501" s="4" t="inlineStr">
        <is>
          <t>unidad</t>
        </is>
      </c>
      <c r="D501" s="10" t="n"/>
      <c r="E501" s="10" t="n"/>
      <c r="F501" s="10" t="n"/>
      <c r="G501" s="10" t="n">
        <v>50</v>
      </c>
      <c r="H501" s="10" t="n"/>
      <c r="I501" s="10" t="n"/>
      <c r="J501" s="10">
        <f>IF(COUNT(D501:I501)=0,"",MIN(D501:I501))</f>
        <v/>
      </c>
      <c r="K501" s="10">
        <f>IF(COUNT(D501:I501)=0,"",MEDIAN(D501:I501))</f>
        <v/>
      </c>
      <c r="L501" s="10">
        <f>IF(COUNT(D501:I501)=0,"",MAX(D501:I501))</f>
        <v/>
      </c>
      <c r="M501" s="11">
        <f>IF(OR(J501="",J501=0),"",(L501-J501)/J501)</f>
        <v/>
      </c>
      <c r="N501" s="4">
        <f>IF(COUNT(D501:I501)=0,"",INDEX($D$1:$I$1,MATCH(MIN(D501:I501),D501:I501,0)))</f>
        <v/>
      </c>
      <c r="O501" s="10" t="n">
        <v>50</v>
      </c>
      <c r="P501" s="12" t="n">
        <v>1</v>
      </c>
    </row>
    <row r="502">
      <c r="A502" s="4" t="inlineStr">
        <is>
          <t>MAT-10-102</t>
        </is>
      </c>
      <c r="B502" s="5" t="inlineStr">
        <is>
          <t>Fusible de 60 A</t>
        </is>
      </c>
      <c r="C502" s="4" t="inlineStr">
        <is>
          <t>unidad</t>
        </is>
      </c>
      <c r="D502" s="10" t="n"/>
      <c r="E502" s="10" t="n"/>
      <c r="F502" s="10" t="n"/>
      <c r="G502" s="10" t="n">
        <v>140</v>
      </c>
      <c r="H502" s="10" t="n"/>
      <c r="I502" s="10" t="n"/>
      <c r="J502" s="10">
        <f>IF(COUNT(D502:I502)=0,"",MIN(D502:I502))</f>
        <v/>
      </c>
      <c r="K502" s="10">
        <f>IF(COUNT(D502:I502)=0,"",MEDIAN(D502:I502))</f>
        <v/>
      </c>
      <c r="L502" s="10">
        <f>IF(COUNT(D502:I502)=0,"",MAX(D502:I502))</f>
        <v/>
      </c>
      <c r="M502" s="11">
        <f>IF(OR(J502="",J502=0),"",(L502-J502)/J502)</f>
        <v/>
      </c>
      <c r="N502" s="4">
        <f>IF(COUNT(D502:I502)=0,"",INDEX($D$1:$I$1,MATCH(MIN(D502:I502),D502:I502,0)))</f>
        <v/>
      </c>
      <c r="O502" s="10" t="n">
        <v>140</v>
      </c>
      <c r="P502" s="12" t="n">
        <v>1</v>
      </c>
    </row>
    <row r="503">
      <c r="A503" s="4" t="inlineStr">
        <is>
          <t>MAT-10-103</t>
        </is>
      </c>
      <c r="B503" s="5" t="inlineStr">
        <is>
          <t>Protector de voltaje</t>
        </is>
      </c>
      <c r="C503" s="4" t="inlineStr">
        <is>
          <t>unidad</t>
        </is>
      </c>
      <c r="D503" s="10" t="n"/>
      <c r="E503" s="10" t="n"/>
      <c r="F503" s="10" t="n"/>
      <c r="G503" s="10" t="n">
        <v>745</v>
      </c>
      <c r="H503" s="10" t="n"/>
      <c r="I503" s="10" t="n"/>
      <c r="J503" s="10">
        <f>IF(COUNT(D503:I503)=0,"",MIN(D503:I503))</f>
        <v/>
      </c>
      <c r="K503" s="10">
        <f>IF(COUNT(D503:I503)=0,"",MEDIAN(D503:I503))</f>
        <v/>
      </c>
      <c r="L503" s="10">
        <f>IF(COUNT(D503:I503)=0,"",MAX(D503:I503))</f>
        <v/>
      </c>
      <c r="M503" s="11">
        <f>IF(OR(J503="",J503=0),"",(L503-J503)/J503)</f>
        <v/>
      </c>
      <c r="N503" s="4">
        <f>IF(COUNT(D503:I503)=0,"",INDEX($D$1:$I$1,MATCH(MIN(D503:I503),D503:I503,0)))</f>
        <v/>
      </c>
      <c r="O503" s="10" t="n">
        <v>950.01</v>
      </c>
      <c r="P503" s="12" t="n">
        <v>1</v>
      </c>
    </row>
    <row r="504">
      <c r="A504" s="4" t="inlineStr">
        <is>
          <t>MAT-10-104</t>
        </is>
      </c>
      <c r="B504" s="5" t="inlineStr">
        <is>
          <t>Regulador de voltaje</t>
        </is>
      </c>
      <c r="C504" s="4" t="inlineStr">
        <is>
          <t>unidad</t>
        </is>
      </c>
      <c r="D504" s="10" t="n"/>
      <c r="E504" s="10" t="n"/>
      <c r="F504" s="10" t="n"/>
      <c r="G504" s="10" t="n">
        <v>1395</v>
      </c>
      <c r="H504" s="10" t="n"/>
      <c r="I504" s="10" t="n"/>
      <c r="J504" s="10">
        <f>IF(COUNT(D504:I504)=0,"",MIN(D504:I504))</f>
        <v/>
      </c>
      <c r="K504" s="10">
        <f>IF(COUNT(D504:I504)=0,"",MEDIAN(D504:I504))</f>
        <v/>
      </c>
      <c r="L504" s="10">
        <f>IF(COUNT(D504:I504)=0,"",MAX(D504:I504))</f>
        <v/>
      </c>
      <c r="M504" s="11">
        <f>IF(OR(J504="",J504=0),"",(L504-J504)/J504)</f>
        <v/>
      </c>
      <c r="N504" s="4">
        <f>IF(COUNT(D504:I504)=0,"",INDEX($D$1:$I$1,MATCH(MIN(D504:I504),D504:I504,0)))</f>
        <v/>
      </c>
      <c r="O504" s="10" t="n">
        <v>1395</v>
      </c>
      <c r="P504" s="12" t="n">
        <v>1</v>
      </c>
    </row>
    <row r="505">
      <c r="A505" s="4" t="inlineStr">
        <is>
          <t>MAT-10-105</t>
        </is>
      </c>
      <c r="B505" s="5" t="inlineStr">
        <is>
          <t>Tubo eléctrico EMT 1 1/2" x 10 pies</t>
        </is>
      </c>
      <c r="C505" s="4" t="inlineStr">
        <is>
          <t>tubo</t>
        </is>
      </c>
      <c r="D505" s="10" t="n"/>
      <c r="E505" s="10" t="n"/>
      <c r="F505" s="10" t="n"/>
      <c r="G505" s="10" t="n">
        <v>725</v>
      </c>
      <c r="H505" s="10" t="n"/>
      <c r="I505" s="10" t="n"/>
      <c r="J505" s="10">
        <f>IF(COUNT(D505:I505)=0,"",MIN(D505:I505))</f>
        <v/>
      </c>
      <c r="K505" s="10">
        <f>IF(COUNT(D505:I505)=0,"",MEDIAN(D505:I505))</f>
        <v/>
      </c>
      <c r="L505" s="10">
        <f>IF(COUNT(D505:I505)=0,"",MAX(D505:I505))</f>
        <v/>
      </c>
      <c r="M505" s="11">
        <f>IF(OR(J505="",J505=0),"",(L505-J505)/J505)</f>
        <v/>
      </c>
      <c r="N505" s="4">
        <f>IF(COUNT(D505:I505)=0,"",INDEX($D$1:$I$1,MATCH(MIN(D505:I505),D505:I505,0)))</f>
        <v/>
      </c>
      <c r="O505" s="10" t="n">
        <v>725</v>
      </c>
      <c r="P505" s="12" t="n">
        <v>1</v>
      </c>
    </row>
    <row r="506">
      <c r="A506" s="4" t="inlineStr">
        <is>
          <t>MAT-10-106</t>
        </is>
      </c>
      <c r="B506" s="5" t="inlineStr">
        <is>
          <t>Tubo eléctrico EMT 1" x 10 pies</t>
        </is>
      </c>
      <c r="C506" s="4" t="inlineStr">
        <is>
          <t>tubo</t>
        </is>
      </c>
      <c r="D506" s="10" t="n"/>
      <c r="E506" s="10" t="n"/>
      <c r="F506" s="10" t="n"/>
      <c r="G506" s="10" t="n">
        <v>375</v>
      </c>
      <c r="H506" s="10" t="n"/>
      <c r="I506" s="10" t="n"/>
      <c r="J506" s="10">
        <f>IF(COUNT(D506:I506)=0,"",MIN(D506:I506))</f>
        <v/>
      </c>
      <c r="K506" s="10">
        <f>IF(COUNT(D506:I506)=0,"",MEDIAN(D506:I506))</f>
        <v/>
      </c>
      <c r="L506" s="10">
        <f>IF(COUNT(D506:I506)=0,"",MAX(D506:I506))</f>
        <v/>
      </c>
      <c r="M506" s="11">
        <f>IF(OR(J506="",J506=0),"",(L506-J506)/J506)</f>
        <v/>
      </c>
      <c r="N506" s="4">
        <f>IF(COUNT(D506:I506)=0,"",INDEX($D$1:$I$1,MATCH(MIN(D506:I506),D506:I506,0)))</f>
        <v/>
      </c>
      <c r="O506" s="10" t="n">
        <v>375</v>
      </c>
      <c r="P506" s="12" t="n">
        <v>1</v>
      </c>
    </row>
    <row r="507">
      <c r="A507" s="4" t="inlineStr">
        <is>
          <t>MAT-10-107</t>
        </is>
      </c>
      <c r="B507" s="5" t="inlineStr">
        <is>
          <t>Tubo eléctrico EMT 3/4" x 10 pies</t>
        </is>
      </c>
      <c r="C507" s="4" t="inlineStr">
        <is>
          <t>tubo</t>
        </is>
      </c>
      <c r="D507" s="10" t="n"/>
      <c r="E507" s="10" t="n"/>
      <c r="F507" s="10" t="n"/>
      <c r="G507" s="10" t="n">
        <v>310</v>
      </c>
      <c r="H507" s="10" t="n"/>
      <c r="I507" s="10" t="n"/>
      <c r="J507" s="10">
        <f>IF(COUNT(D507:I507)=0,"",MIN(D507:I507))</f>
        <v/>
      </c>
      <c r="K507" s="10">
        <f>IF(COUNT(D507:I507)=0,"",MEDIAN(D507:I507))</f>
        <v/>
      </c>
      <c r="L507" s="10">
        <f>IF(COUNT(D507:I507)=0,"",MAX(D507:I507))</f>
        <v/>
      </c>
      <c r="M507" s="11">
        <f>IF(OR(J507="",J507=0),"",(L507-J507)/J507)</f>
        <v/>
      </c>
      <c r="N507" s="4">
        <f>IF(COUNT(D507:I507)=0,"",INDEX($D$1:$I$1,MATCH(MIN(D507:I507),D507:I507,0)))</f>
        <v/>
      </c>
      <c r="O507" s="10" t="n">
        <v>310</v>
      </c>
      <c r="P507" s="12" t="n">
        <v>1</v>
      </c>
    </row>
    <row r="508">
      <c r="A508" s="4" t="inlineStr">
        <is>
          <t>MAT-10-108</t>
        </is>
      </c>
      <c r="B508" s="5" t="inlineStr">
        <is>
          <t>Tubería flexible BX 1/2"</t>
        </is>
      </c>
      <c r="C508" s="4" t="inlineStr">
        <is>
          <t>unidad</t>
        </is>
      </c>
      <c r="D508" s="10" t="n"/>
      <c r="E508" s="10" t="n"/>
      <c r="F508" s="10" t="n"/>
      <c r="G508" s="10" t="n">
        <v>25</v>
      </c>
      <c r="H508" s="10" t="n"/>
      <c r="I508" s="10" t="n"/>
      <c r="J508" s="10">
        <f>IF(COUNT(D508:I508)=0,"",MIN(D508:I508))</f>
        <v/>
      </c>
      <c r="K508" s="10">
        <f>IF(COUNT(D508:I508)=0,"",MEDIAN(D508:I508))</f>
        <v/>
      </c>
      <c r="L508" s="10">
        <f>IF(COUNT(D508:I508)=0,"",MAX(D508:I508))</f>
        <v/>
      </c>
      <c r="M508" s="11">
        <f>IF(OR(J508="",J508=0),"",(L508-J508)/J508)</f>
        <v/>
      </c>
      <c r="N508" s="4">
        <f>IF(COUNT(D508:I508)=0,"",INDEX($D$1:$I$1,MATCH(MIN(D508:I508),D508:I508,0)))</f>
        <v/>
      </c>
      <c r="O508" s="10" t="n">
        <v>25</v>
      </c>
      <c r="P508" s="12" t="n">
        <v>1</v>
      </c>
    </row>
    <row r="509">
      <c r="A509" s="4" t="inlineStr">
        <is>
          <t>MAT-10-109</t>
        </is>
      </c>
      <c r="B509" s="5" t="inlineStr">
        <is>
          <t>Tubería flexible BX 3/4"</t>
        </is>
      </c>
      <c r="C509" s="4" t="inlineStr">
        <is>
          <t>unidad</t>
        </is>
      </c>
      <c r="D509" s="10" t="n"/>
      <c r="E509" s="10" t="n"/>
      <c r="F509" s="10" t="n"/>
      <c r="G509" s="10" t="n">
        <v>35</v>
      </c>
      <c r="H509" s="10" t="n"/>
      <c r="I509" s="10" t="n"/>
      <c r="J509" s="10">
        <f>IF(COUNT(D509:I509)=0,"",MIN(D509:I509))</f>
        <v/>
      </c>
      <c r="K509" s="10">
        <f>IF(COUNT(D509:I509)=0,"",MEDIAN(D509:I509))</f>
        <v/>
      </c>
      <c r="L509" s="10">
        <f>IF(COUNT(D509:I509)=0,"",MAX(D509:I509))</f>
        <v/>
      </c>
      <c r="M509" s="11">
        <f>IF(OR(J509="",J509=0),"",(L509-J509)/J509)</f>
        <v/>
      </c>
      <c r="N509" s="4">
        <f>IF(COUNT(D509:I509)=0,"",INDEX($D$1:$I$1,MATCH(MIN(D509:I509),D509:I509,0)))</f>
        <v/>
      </c>
      <c r="O509" s="10" t="n">
        <v>35</v>
      </c>
      <c r="P509" s="12" t="n">
        <v>1</v>
      </c>
    </row>
    <row r="510">
      <c r="A510" s="4" t="inlineStr">
        <is>
          <t>MAT-10-110</t>
        </is>
      </c>
      <c r="B510" s="5" t="inlineStr">
        <is>
          <t>Tubería flexible liquid tight 3/4"</t>
        </is>
      </c>
      <c r="C510" s="4" t="inlineStr">
        <is>
          <t>unidad</t>
        </is>
      </c>
      <c r="D510" s="10" t="n"/>
      <c r="E510" s="10" t="n"/>
      <c r="F510" s="10" t="n"/>
      <c r="G510" s="10" t="n">
        <v>45.01</v>
      </c>
      <c r="H510" s="10" t="n"/>
      <c r="I510" s="10" t="n"/>
      <c r="J510" s="10">
        <f>IF(COUNT(D510:I510)=0,"",MIN(D510:I510))</f>
        <v/>
      </c>
      <c r="K510" s="10">
        <f>IF(COUNT(D510:I510)=0,"",MEDIAN(D510:I510))</f>
        <v/>
      </c>
      <c r="L510" s="10">
        <f>IF(COUNT(D510:I510)=0,"",MAX(D510:I510))</f>
        <v/>
      </c>
      <c r="M510" s="11">
        <f>IF(OR(J510="",J510=0),"",(L510-J510)/J510)</f>
        <v/>
      </c>
      <c r="N510" s="4">
        <f>IF(COUNT(D510:I510)=0,"",INDEX($D$1:$I$1,MATCH(MIN(D510:I510),D510:I510,0)))</f>
        <v/>
      </c>
      <c r="O510" s="10" t="n">
        <v>77.51000000000001</v>
      </c>
      <c r="P510" s="12" t="n">
        <v>1</v>
      </c>
    </row>
    <row r="511">
      <c r="A511" s="4" t="inlineStr">
        <is>
          <t>MAT-10-111</t>
        </is>
      </c>
      <c r="B511" s="5" t="inlineStr">
        <is>
          <t>Canaleta plástica 11 x 10 mm</t>
        </is>
      </c>
      <c r="C511" s="4" t="inlineStr">
        <is>
          <t>tramo</t>
        </is>
      </c>
      <c r="D511" s="10" t="n"/>
      <c r="E511" s="10" t="n"/>
      <c r="F511" s="10" t="n"/>
      <c r="G511" s="10" t="n">
        <v>115</v>
      </c>
      <c r="H511" s="10" t="n"/>
      <c r="I511" s="10" t="n"/>
      <c r="J511" s="10">
        <f>IF(COUNT(D511:I511)=0,"",MIN(D511:I511))</f>
        <v/>
      </c>
      <c r="K511" s="10">
        <f>IF(COUNT(D511:I511)=0,"",MEDIAN(D511:I511))</f>
        <v/>
      </c>
      <c r="L511" s="10">
        <f>IF(COUNT(D511:I511)=0,"",MAX(D511:I511))</f>
        <v/>
      </c>
      <c r="M511" s="11">
        <f>IF(OR(J511="",J511=0),"",(L511-J511)/J511)</f>
        <v/>
      </c>
      <c r="N511" s="4">
        <f>IF(COUNT(D511:I511)=0,"",INDEX($D$1:$I$1,MATCH(MIN(D511:I511),D511:I511,0)))</f>
        <v/>
      </c>
      <c r="O511" s="10" t="n">
        <v>115</v>
      </c>
      <c r="P511" s="12" t="n">
        <v>1</v>
      </c>
    </row>
    <row r="512">
      <c r="A512" s="4" t="inlineStr">
        <is>
          <t>MAT-10-112</t>
        </is>
      </c>
      <c r="B512" s="5" t="inlineStr">
        <is>
          <t>Canaleta plástica 15 x 10 mm</t>
        </is>
      </c>
      <c r="C512" s="4" t="inlineStr">
        <is>
          <t>tramo</t>
        </is>
      </c>
      <c r="D512" s="10" t="n"/>
      <c r="E512" s="10" t="n"/>
      <c r="F512" s="10" t="n"/>
      <c r="G512" s="10" t="n">
        <v>119.99</v>
      </c>
      <c r="H512" s="10" t="n"/>
      <c r="I512" s="10" t="n"/>
      <c r="J512" s="10">
        <f>IF(COUNT(D512:I512)=0,"",MIN(D512:I512))</f>
        <v/>
      </c>
      <c r="K512" s="10">
        <f>IF(COUNT(D512:I512)=0,"",MEDIAN(D512:I512))</f>
        <v/>
      </c>
      <c r="L512" s="10">
        <f>IF(COUNT(D512:I512)=0,"",MAX(D512:I512))</f>
        <v/>
      </c>
      <c r="M512" s="11">
        <f>IF(OR(J512="",J512=0),"",(L512-J512)/J512)</f>
        <v/>
      </c>
      <c r="N512" s="4">
        <f>IF(COUNT(D512:I512)=0,"",INDEX($D$1:$I$1,MATCH(MIN(D512:I512),D512:I512,0)))</f>
        <v/>
      </c>
      <c r="O512" s="10" t="n">
        <v>119.99</v>
      </c>
      <c r="P512" s="12" t="n">
        <v>1</v>
      </c>
    </row>
    <row r="513">
      <c r="A513" s="4" t="inlineStr">
        <is>
          <t>MAT-10-113</t>
        </is>
      </c>
      <c r="B513" s="5" t="inlineStr">
        <is>
          <t>Canaleta plástica 15 x 12 mm</t>
        </is>
      </c>
      <c r="C513" s="4" t="inlineStr">
        <is>
          <t>tramo</t>
        </is>
      </c>
      <c r="D513" s="10" t="n"/>
      <c r="E513" s="10" t="n"/>
      <c r="F513" s="10" t="n"/>
      <c r="G513" s="10" t="n">
        <v>135</v>
      </c>
      <c r="H513" s="10" t="n"/>
      <c r="I513" s="10" t="n"/>
      <c r="J513" s="10">
        <f>IF(COUNT(D513:I513)=0,"",MIN(D513:I513))</f>
        <v/>
      </c>
      <c r="K513" s="10">
        <f>IF(COUNT(D513:I513)=0,"",MEDIAN(D513:I513))</f>
        <v/>
      </c>
      <c r="L513" s="10">
        <f>IF(COUNT(D513:I513)=0,"",MAX(D513:I513))</f>
        <v/>
      </c>
      <c r="M513" s="11">
        <f>IF(OR(J513="",J513=0),"",(L513-J513)/J513)</f>
        <v/>
      </c>
      <c r="N513" s="4">
        <f>IF(COUNT(D513:I513)=0,"",INDEX($D$1:$I$1,MATCH(MIN(D513:I513),D513:I513,0)))</f>
        <v/>
      </c>
      <c r="O513" s="10" t="n">
        <v>135</v>
      </c>
      <c r="P513" s="12" t="n">
        <v>1</v>
      </c>
    </row>
    <row r="514">
      <c r="A514" s="4" t="inlineStr">
        <is>
          <t>MAT-10-114</t>
        </is>
      </c>
      <c r="B514" s="5" t="inlineStr">
        <is>
          <t>Canaleta plástica 20 x 10 mm</t>
        </is>
      </c>
      <c r="C514" s="4" t="inlineStr">
        <is>
          <t>tramo</t>
        </is>
      </c>
      <c r="D514" s="10" t="n"/>
      <c r="E514" s="10" t="n"/>
      <c r="F514" s="10" t="n"/>
      <c r="G514" s="10" t="n">
        <v>150</v>
      </c>
      <c r="H514" s="10" t="n"/>
      <c r="I514" s="10" t="n"/>
      <c r="J514" s="10">
        <f>IF(COUNT(D514:I514)=0,"",MIN(D514:I514))</f>
        <v/>
      </c>
      <c r="K514" s="10">
        <f>IF(COUNT(D514:I514)=0,"",MEDIAN(D514:I514))</f>
        <v/>
      </c>
      <c r="L514" s="10">
        <f>IF(COUNT(D514:I514)=0,"",MAX(D514:I514))</f>
        <v/>
      </c>
      <c r="M514" s="11">
        <f>IF(OR(J514="",J514=0),"",(L514-J514)/J514)</f>
        <v/>
      </c>
      <c r="N514" s="4">
        <f>IF(COUNT(D514:I514)=0,"",INDEX($D$1:$I$1,MATCH(MIN(D514:I514),D514:I514,0)))</f>
        <v/>
      </c>
      <c r="O514" s="10" t="n">
        <v>150</v>
      </c>
      <c r="P514" s="12" t="n">
        <v>1</v>
      </c>
    </row>
    <row r="515">
      <c r="A515" s="4" t="inlineStr">
        <is>
          <t>MAT-10-115</t>
        </is>
      </c>
      <c r="B515" s="5" t="inlineStr">
        <is>
          <t>Canaleta plástica 25 x 15 mm</t>
        </is>
      </c>
      <c r="C515" s="4" t="inlineStr">
        <is>
          <t>tramo</t>
        </is>
      </c>
      <c r="D515" s="10" t="n"/>
      <c r="E515" s="10" t="n"/>
      <c r="F515" s="10" t="n"/>
      <c r="G515" s="10" t="n">
        <v>200</v>
      </c>
      <c r="H515" s="10" t="n"/>
      <c r="I515" s="10" t="n"/>
      <c r="J515" s="10">
        <f>IF(COUNT(D515:I515)=0,"",MIN(D515:I515))</f>
        <v/>
      </c>
      <c r="K515" s="10">
        <f>IF(COUNT(D515:I515)=0,"",MEDIAN(D515:I515))</f>
        <v/>
      </c>
      <c r="L515" s="10">
        <f>IF(COUNT(D515:I515)=0,"",MAX(D515:I515))</f>
        <v/>
      </c>
      <c r="M515" s="11">
        <f>IF(OR(J515="",J515=0),"",(L515-J515)/J515)</f>
        <v/>
      </c>
      <c r="N515" s="4">
        <f>IF(COUNT(D515:I515)=0,"",INDEX($D$1:$I$1,MATCH(MIN(D515:I515),D515:I515,0)))</f>
        <v/>
      </c>
      <c r="O515" s="10" t="n">
        <v>200</v>
      </c>
      <c r="P515" s="12" t="n">
        <v>1</v>
      </c>
    </row>
    <row r="516">
      <c r="A516" s="4" t="inlineStr">
        <is>
          <t>MAT-10-116</t>
        </is>
      </c>
      <c r="B516" s="5" t="inlineStr">
        <is>
          <t>Canaleta plástica 32 x 15 mm</t>
        </is>
      </c>
      <c r="C516" s="4" t="inlineStr">
        <is>
          <t>tramo</t>
        </is>
      </c>
      <c r="D516" s="10" t="n"/>
      <c r="E516" s="10" t="n"/>
      <c r="F516" s="10" t="n"/>
      <c r="G516" s="10" t="n">
        <v>215</v>
      </c>
      <c r="H516" s="10" t="n"/>
      <c r="I516" s="10" t="n"/>
      <c r="J516" s="10">
        <f>IF(COUNT(D516:I516)=0,"",MIN(D516:I516))</f>
        <v/>
      </c>
      <c r="K516" s="10">
        <f>IF(COUNT(D516:I516)=0,"",MEDIAN(D516:I516))</f>
        <v/>
      </c>
      <c r="L516" s="10">
        <f>IF(COUNT(D516:I516)=0,"",MAX(D516:I516))</f>
        <v/>
      </c>
      <c r="M516" s="11">
        <f>IF(OR(J516="",J516=0),"",(L516-J516)/J516)</f>
        <v/>
      </c>
      <c r="N516" s="4">
        <f>IF(COUNT(D516:I516)=0,"",INDEX($D$1:$I$1,MATCH(MIN(D516:I516),D516:I516,0)))</f>
        <v/>
      </c>
      <c r="O516" s="10" t="n">
        <v>215</v>
      </c>
      <c r="P516" s="12" t="n">
        <v>1</v>
      </c>
    </row>
    <row r="517">
      <c r="A517" s="4" t="inlineStr">
        <is>
          <t>MAT-10-117</t>
        </is>
      </c>
      <c r="B517" s="5" t="inlineStr">
        <is>
          <t>Canaleta plástica 40 x 15 mm</t>
        </is>
      </c>
      <c r="C517" s="4" t="inlineStr">
        <is>
          <t>tramo</t>
        </is>
      </c>
      <c r="D517" s="10" t="n"/>
      <c r="E517" s="10" t="n"/>
      <c r="F517" s="10" t="n"/>
      <c r="G517" s="10" t="n">
        <v>320</v>
      </c>
      <c r="H517" s="10" t="n"/>
      <c r="I517" s="10" t="n"/>
      <c r="J517" s="10">
        <f>IF(COUNT(D517:I517)=0,"",MIN(D517:I517))</f>
        <v/>
      </c>
      <c r="K517" s="10">
        <f>IF(COUNT(D517:I517)=0,"",MEDIAN(D517:I517))</f>
        <v/>
      </c>
      <c r="L517" s="10">
        <f>IF(COUNT(D517:I517)=0,"",MAX(D517:I517))</f>
        <v/>
      </c>
      <c r="M517" s="11">
        <f>IF(OR(J517="",J517=0),"",(L517-J517)/J517)</f>
        <v/>
      </c>
      <c r="N517" s="4">
        <f>IF(COUNT(D517:I517)=0,"",INDEX($D$1:$I$1,MATCH(MIN(D517:I517),D517:I517,0)))</f>
        <v/>
      </c>
      <c r="O517" s="10" t="n">
        <v>320</v>
      </c>
      <c r="P517" s="12" t="n">
        <v>1</v>
      </c>
    </row>
    <row r="518">
      <c r="A518" s="4" t="inlineStr">
        <is>
          <t>MAT-10-118</t>
        </is>
      </c>
      <c r="B518" s="5" t="inlineStr">
        <is>
          <t>Canaleta plástica 60 x 40 mm</t>
        </is>
      </c>
      <c r="C518" s="4" t="inlineStr">
        <is>
          <t>tramo</t>
        </is>
      </c>
      <c r="D518" s="10" t="n"/>
      <c r="E518" s="10" t="n"/>
      <c r="F518" s="10" t="n"/>
      <c r="G518" s="10" t="n">
        <v>550</v>
      </c>
      <c r="H518" s="10" t="n"/>
      <c r="I518" s="10" t="n"/>
      <c r="J518" s="10">
        <f>IF(COUNT(D518:I518)=0,"",MIN(D518:I518))</f>
        <v/>
      </c>
      <c r="K518" s="10">
        <f>IF(COUNT(D518:I518)=0,"",MEDIAN(D518:I518))</f>
        <v/>
      </c>
      <c r="L518" s="10">
        <f>IF(COUNT(D518:I518)=0,"",MAX(D518:I518))</f>
        <v/>
      </c>
      <c r="M518" s="11">
        <f>IF(OR(J518="",J518=0),"",(L518-J518)/J518)</f>
        <v/>
      </c>
      <c r="N518" s="4">
        <f>IF(COUNT(D518:I518)=0,"",INDEX($D$1:$I$1,MATCH(MIN(D518:I518),D518:I518,0)))</f>
        <v/>
      </c>
      <c r="O518" s="10" t="n">
        <v>550</v>
      </c>
      <c r="P518" s="12" t="n">
        <v>1</v>
      </c>
    </row>
    <row r="519">
      <c r="A519" s="4" t="inlineStr">
        <is>
          <t>MAT-10-119</t>
        </is>
      </c>
      <c r="B519" s="5" t="inlineStr">
        <is>
          <t>Canaleta plástica 80 x 40 mm</t>
        </is>
      </c>
      <c r="C519" s="4" t="inlineStr">
        <is>
          <t>tramo</t>
        </is>
      </c>
      <c r="D519" s="10" t="n"/>
      <c r="E519" s="10" t="n"/>
      <c r="F519" s="10" t="n"/>
      <c r="G519" s="10" t="n">
        <v>745</v>
      </c>
      <c r="H519" s="10" t="n"/>
      <c r="I519" s="10" t="n"/>
      <c r="J519" s="10">
        <f>IF(COUNT(D519:I519)=0,"",MIN(D519:I519))</f>
        <v/>
      </c>
      <c r="K519" s="10">
        <f>IF(COUNT(D519:I519)=0,"",MEDIAN(D519:I519))</f>
        <v/>
      </c>
      <c r="L519" s="10">
        <f>IF(COUNT(D519:I519)=0,"",MAX(D519:I519))</f>
        <v/>
      </c>
      <c r="M519" s="11">
        <f>IF(OR(J519="",J519=0),"",(L519-J519)/J519)</f>
        <v/>
      </c>
      <c r="N519" s="4">
        <f>IF(COUNT(D519:I519)=0,"",INDEX($D$1:$I$1,MATCH(MIN(D519:I519),D519:I519,0)))</f>
        <v/>
      </c>
      <c r="O519" s="10" t="n">
        <v>745</v>
      </c>
      <c r="P519" s="12" t="n">
        <v>1</v>
      </c>
    </row>
    <row r="520">
      <c r="A520" s="4" t="inlineStr">
        <is>
          <t>MAT-10-120</t>
        </is>
      </c>
      <c r="B520" s="5" t="inlineStr">
        <is>
          <t>Caja eléctrica octagonal de metal</t>
        </is>
      </c>
      <c r="C520" s="4" t="inlineStr">
        <is>
          <t>unidad</t>
        </is>
      </c>
      <c r="D520" s="10" t="n"/>
      <c r="E520" s="10" t="n"/>
      <c r="F520" s="10" t="n"/>
      <c r="G520" s="10" t="n">
        <v>115</v>
      </c>
      <c r="H520" s="10" t="n"/>
      <c r="I520" s="10" t="n"/>
      <c r="J520" s="10">
        <f>IF(COUNT(D520:I520)=0,"",MIN(D520:I520))</f>
        <v/>
      </c>
      <c r="K520" s="10">
        <f>IF(COUNT(D520:I520)=0,"",MEDIAN(D520:I520))</f>
        <v/>
      </c>
      <c r="L520" s="10">
        <f>IF(COUNT(D520:I520)=0,"",MAX(D520:I520))</f>
        <v/>
      </c>
      <c r="M520" s="11">
        <f>IF(OR(J520="",J520=0),"",(L520-J520)/J520)</f>
        <v/>
      </c>
      <c r="N520" s="4">
        <f>IF(COUNT(D520:I520)=0,"",INDEX($D$1:$I$1,MATCH(MIN(D520:I520),D520:I520,0)))</f>
        <v/>
      </c>
      <c r="O520" s="10" t="n">
        <v>115</v>
      </c>
      <c r="P520" s="12" t="n">
        <v>1</v>
      </c>
    </row>
    <row r="521">
      <c r="A521" s="4" t="inlineStr">
        <is>
          <t>MAT-10-121</t>
        </is>
      </c>
      <c r="B521" s="5" t="inlineStr">
        <is>
          <t>Caja eléctrica rectangular de metal 2 x 4</t>
        </is>
      </c>
      <c r="C521" s="4" t="inlineStr">
        <is>
          <t>unidad</t>
        </is>
      </c>
      <c r="D521" s="10" t="n"/>
      <c r="E521" s="10" t="n"/>
      <c r="F521" s="10" t="n"/>
      <c r="G521" s="10" t="n">
        <v>40</v>
      </c>
      <c r="H521" s="10" t="n"/>
      <c r="I521" s="10" t="n"/>
      <c r="J521" s="10">
        <f>IF(COUNT(D521:I521)=0,"",MIN(D521:I521))</f>
        <v/>
      </c>
      <c r="K521" s="10">
        <f>IF(COUNT(D521:I521)=0,"",MEDIAN(D521:I521))</f>
        <v/>
      </c>
      <c r="L521" s="10">
        <f>IF(COUNT(D521:I521)=0,"",MAX(D521:I521))</f>
        <v/>
      </c>
      <c r="M521" s="11">
        <f>IF(OR(J521="",J521=0),"",(L521-J521)/J521)</f>
        <v/>
      </c>
      <c r="N521" s="4">
        <f>IF(COUNT(D521:I521)=0,"",INDEX($D$1:$I$1,MATCH(MIN(D521:I521),D521:I521,0)))</f>
        <v/>
      </c>
      <c r="O521" s="10" t="n">
        <v>40.5</v>
      </c>
      <c r="P521" s="12" t="n">
        <v>1</v>
      </c>
    </row>
    <row r="522">
      <c r="A522" s="4" t="inlineStr">
        <is>
          <t>MAT-10-122</t>
        </is>
      </c>
      <c r="B522" s="5" t="inlineStr">
        <is>
          <t>Caja eléctrica rectangular de PVC 2 x 4</t>
        </is>
      </c>
      <c r="C522" s="4" t="inlineStr">
        <is>
          <t>unidad</t>
        </is>
      </c>
      <c r="D522" s="10" t="n"/>
      <c r="E522" s="10" t="n"/>
      <c r="F522" s="10" t="n"/>
      <c r="G522" s="10" t="n">
        <v>45.01</v>
      </c>
      <c r="H522" s="10" t="n"/>
      <c r="I522" s="10" t="n"/>
      <c r="J522" s="10">
        <f>IF(COUNT(D522:I522)=0,"",MIN(D522:I522))</f>
        <v/>
      </c>
      <c r="K522" s="10">
        <f>IF(COUNT(D522:I522)=0,"",MEDIAN(D522:I522))</f>
        <v/>
      </c>
      <c r="L522" s="10">
        <f>IF(COUNT(D522:I522)=0,"",MAX(D522:I522))</f>
        <v/>
      </c>
      <c r="M522" s="11">
        <f>IF(OR(J522="",J522=0),"",(L522-J522)/J522)</f>
        <v/>
      </c>
      <c r="N522" s="4">
        <f>IF(COUNT(D522:I522)=0,"",INDEX($D$1:$I$1,MATCH(MIN(D522:I522),D522:I522,0)))</f>
        <v/>
      </c>
      <c r="O522" s="10" t="n">
        <v>45.01</v>
      </c>
      <c r="P522" s="12" t="n">
        <v>1</v>
      </c>
    </row>
    <row r="523">
      <c r="A523" s="4" t="inlineStr">
        <is>
          <t>MAT-10-123</t>
        </is>
      </c>
      <c r="B523" s="5" t="inlineStr">
        <is>
          <t>Abrazadera para tubo eléctrico 1/2"</t>
        </is>
      </c>
      <c r="C523" s="4" t="inlineStr">
        <is>
          <t>unidad</t>
        </is>
      </c>
      <c r="D523" s="10" t="n"/>
      <c r="E523" s="10" t="n"/>
      <c r="F523" s="10" t="n"/>
      <c r="G523" s="10" t="n">
        <v>4</v>
      </c>
      <c r="H523" s="10" t="n"/>
      <c r="I523" s="10" t="n"/>
      <c r="J523" s="10">
        <f>IF(COUNT(D523:I523)=0,"",MIN(D523:I523))</f>
        <v/>
      </c>
      <c r="K523" s="10">
        <f>IF(COUNT(D523:I523)=0,"",MEDIAN(D523:I523))</f>
        <v/>
      </c>
      <c r="L523" s="10">
        <f>IF(COUNT(D523:I523)=0,"",MAX(D523:I523))</f>
        <v/>
      </c>
      <c r="M523" s="11">
        <f>IF(OR(J523="",J523=0),"",(L523-J523)/J523)</f>
        <v/>
      </c>
      <c r="N523" s="4">
        <f>IF(COUNT(D523:I523)=0,"",INDEX($D$1:$I$1,MATCH(MIN(D523:I523),D523:I523,0)))</f>
        <v/>
      </c>
      <c r="O523" s="10" t="n">
        <v>4</v>
      </c>
      <c r="P523" s="12" t="n">
        <v>1</v>
      </c>
    </row>
    <row r="524">
      <c r="A524" s="4" t="inlineStr">
        <is>
          <t>MAT-10-124</t>
        </is>
      </c>
      <c r="B524" s="5" t="inlineStr">
        <is>
          <t>Abrazadera para tubo eléctrico 1/2", 2 huecos</t>
        </is>
      </c>
      <c r="C524" s="4" t="inlineStr">
        <is>
          <t>unidad</t>
        </is>
      </c>
      <c r="D524" s="10" t="n"/>
      <c r="E524" s="10" t="n"/>
      <c r="F524" s="10" t="n"/>
      <c r="G524" s="10" t="n">
        <v>5</v>
      </c>
      <c r="H524" s="10" t="n"/>
      <c r="I524" s="10" t="n"/>
      <c r="J524" s="10">
        <f>IF(COUNT(D524:I524)=0,"",MIN(D524:I524))</f>
        <v/>
      </c>
      <c r="K524" s="10">
        <f>IF(COUNT(D524:I524)=0,"",MEDIAN(D524:I524))</f>
        <v/>
      </c>
      <c r="L524" s="10">
        <f>IF(COUNT(D524:I524)=0,"",MAX(D524:I524))</f>
        <v/>
      </c>
      <c r="M524" s="11">
        <f>IF(OR(J524="",J524=0),"",(L524-J524)/J524)</f>
        <v/>
      </c>
      <c r="N524" s="4">
        <f>IF(COUNT(D524:I524)=0,"",INDEX($D$1:$I$1,MATCH(MIN(D524:I524),D524:I524,0)))</f>
        <v/>
      </c>
      <c r="O524" s="10" t="n">
        <v>5</v>
      </c>
      <c r="P524" s="12" t="n">
        <v>1</v>
      </c>
    </row>
    <row r="525">
      <c r="A525" s="4" t="inlineStr">
        <is>
          <t>MAT-10-125</t>
        </is>
      </c>
      <c r="B525" s="5" t="inlineStr">
        <is>
          <t>Abrazadera para tubo eléctrico 1"</t>
        </is>
      </c>
      <c r="C525" s="4" t="inlineStr">
        <is>
          <t>unidad</t>
        </is>
      </c>
      <c r="D525" s="10" t="n"/>
      <c r="E525" s="10" t="n"/>
      <c r="F525" s="10" t="n"/>
      <c r="G525" s="10" t="n">
        <v>7</v>
      </c>
      <c r="H525" s="10" t="n"/>
      <c r="I525" s="10" t="n"/>
      <c r="J525" s="10">
        <f>IF(COUNT(D525:I525)=0,"",MIN(D525:I525))</f>
        <v/>
      </c>
      <c r="K525" s="10">
        <f>IF(COUNT(D525:I525)=0,"",MEDIAN(D525:I525))</f>
        <v/>
      </c>
      <c r="L525" s="10">
        <f>IF(COUNT(D525:I525)=0,"",MAX(D525:I525))</f>
        <v/>
      </c>
      <c r="M525" s="11">
        <f>IF(OR(J525="",J525=0),"",(L525-J525)/J525)</f>
        <v/>
      </c>
      <c r="N525" s="4">
        <f>IF(COUNT(D525:I525)=0,"",INDEX($D$1:$I$1,MATCH(MIN(D525:I525),D525:I525,0)))</f>
        <v/>
      </c>
      <c r="O525" s="10" t="n">
        <v>7</v>
      </c>
      <c r="P525" s="12" t="n">
        <v>1</v>
      </c>
    </row>
    <row r="526">
      <c r="A526" s="4" t="inlineStr">
        <is>
          <t>MAT-10-126</t>
        </is>
      </c>
      <c r="B526" s="5" t="inlineStr">
        <is>
          <t>Abrazadera para tubo eléctrico 2"</t>
        </is>
      </c>
      <c r="C526" s="4" t="inlineStr">
        <is>
          <t>unidad</t>
        </is>
      </c>
      <c r="D526" s="10" t="n"/>
      <c r="E526" s="10" t="n"/>
      <c r="F526" s="10" t="n"/>
      <c r="G526" s="10" t="n">
        <v>35</v>
      </c>
      <c r="H526" s="10" t="n"/>
      <c r="I526" s="10" t="n"/>
      <c r="J526" s="10">
        <f>IF(COUNT(D526:I526)=0,"",MIN(D526:I526))</f>
        <v/>
      </c>
      <c r="K526" s="10">
        <f>IF(COUNT(D526:I526)=0,"",MEDIAN(D526:I526))</f>
        <v/>
      </c>
      <c r="L526" s="10">
        <f>IF(COUNT(D526:I526)=0,"",MAX(D526:I526))</f>
        <v/>
      </c>
      <c r="M526" s="11">
        <f>IF(OR(J526="",J526=0),"",(L526-J526)/J526)</f>
        <v/>
      </c>
      <c r="N526" s="4">
        <f>IF(COUNT(D526:I526)=0,"",INDEX($D$1:$I$1,MATCH(MIN(D526:I526),D526:I526,0)))</f>
        <v/>
      </c>
      <c r="O526" s="10" t="n">
        <v>35</v>
      </c>
      <c r="P526" s="12" t="n">
        <v>1</v>
      </c>
    </row>
    <row r="527">
      <c r="A527" s="4" t="inlineStr">
        <is>
          <t>MAT-10-127</t>
        </is>
      </c>
      <c r="B527" s="5" t="inlineStr">
        <is>
          <t>Abrazadera para tubo eléctrico 3/4"</t>
        </is>
      </c>
      <c r="C527" s="4" t="inlineStr">
        <is>
          <t>unidad</t>
        </is>
      </c>
      <c r="D527" s="10" t="n"/>
      <c r="E527" s="10" t="n"/>
      <c r="F527" s="10" t="n"/>
      <c r="G527" s="10" t="n">
        <v>4</v>
      </c>
      <c r="H527" s="10" t="n"/>
      <c r="I527" s="10" t="n"/>
      <c r="J527" s="10">
        <f>IF(COUNT(D527:I527)=0,"",MIN(D527:I527))</f>
        <v/>
      </c>
      <c r="K527" s="10">
        <f>IF(COUNT(D527:I527)=0,"",MEDIAN(D527:I527))</f>
        <v/>
      </c>
      <c r="L527" s="10">
        <f>IF(COUNT(D527:I527)=0,"",MAX(D527:I527))</f>
        <v/>
      </c>
      <c r="M527" s="11">
        <f>IF(OR(J527="",J527=0),"",(L527-J527)/J527)</f>
        <v/>
      </c>
      <c r="N527" s="4">
        <f>IF(COUNT(D527:I527)=0,"",INDEX($D$1:$I$1,MATCH(MIN(D527:I527),D527:I527,0)))</f>
        <v/>
      </c>
      <c r="O527" s="10" t="n">
        <v>4</v>
      </c>
      <c r="P527" s="12" t="n">
        <v>1</v>
      </c>
    </row>
    <row r="528">
      <c r="A528" s="4" t="inlineStr">
        <is>
          <t>MAT-10-128</t>
        </is>
      </c>
      <c r="B528" s="5" t="inlineStr">
        <is>
          <t>Abrazadera para tubo eléctrico 3"</t>
        </is>
      </c>
      <c r="C528" s="4" t="inlineStr">
        <is>
          <t>unidad</t>
        </is>
      </c>
      <c r="D528" s="10" t="n"/>
      <c r="E528" s="10" t="n"/>
      <c r="F528" s="10" t="n"/>
      <c r="G528" s="10" t="n">
        <v>64.98999999999999</v>
      </c>
      <c r="H528" s="10" t="n"/>
      <c r="I528" s="10" t="n"/>
      <c r="J528" s="10">
        <f>IF(COUNT(D528:I528)=0,"",MIN(D528:I528))</f>
        <v/>
      </c>
      <c r="K528" s="10">
        <f>IF(COUNT(D528:I528)=0,"",MEDIAN(D528:I528))</f>
        <v/>
      </c>
      <c r="L528" s="10">
        <f>IF(COUNT(D528:I528)=0,"",MAX(D528:I528))</f>
        <v/>
      </c>
      <c r="M528" s="11">
        <f>IF(OR(J528="",J528=0),"",(L528-J528)/J528)</f>
        <v/>
      </c>
      <c r="N528" s="4">
        <f>IF(COUNT(D528:I528)=0,"",INDEX($D$1:$I$1,MATCH(MIN(D528:I528),D528:I528,0)))</f>
        <v/>
      </c>
      <c r="O528" s="10" t="n">
        <v>64.98999999999999</v>
      </c>
      <c r="P528" s="12" t="n">
        <v>1</v>
      </c>
    </row>
    <row r="529">
      <c r="A529" s="4" t="inlineStr">
        <is>
          <t>MAT-10-129</t>
        </is>
      </c>
      <c r="B529" s="5" t="inlineStr">
        <is>
          <t>Codo conduit de PVC 1 1/2"</t>
        </is>
      </c>
      <c r="C529" s="4" t="inlineStr">
        <is>
          <t>unidad</t>
        </is>
      </c>
      <c r="D529" s="10" t="n"/>
      <c r="E529" s="10" t="n"/>
      <c r="F529" s="10" t="n"/>
      <c r="G529" s="10" t="n"/>
      <c r="H529" s="10" t="n">
        <v>38.64</v>
      </c>
      <c r="I529" s="10" t="n"/>
      <c r="J529" s="10">
        <f>IF(COUNT(D529:I529)=0,"",MIN(D529:I529))</f>
        <v/>
      </c>
      <c r="K529" s="10">
        <f>IF(COUNT(D529:I529)=0,"",MEDIAN(D529:I529))</f>
        <v/>
      </c>
      <c r="L529" s="10">
        <f>IF(COUNT(D529:I529)=0,"",MAX(D529:I529))</f>
        <v/>
      </c>
      <c r="M529" s="11">
        <f>IF(OR(J529="",J529=0),"",(L529-J529)/J529)</f>
        <v/>
      </c>
      <c r="N529" s="4">
        <f>IF(COUNT(D529:I529)=0,"",INDEX($D$1:$I$1,MATCH(MIN(D529:I529),D529:I529,0)))</f>
        <v/>
      </c>
      <c r="O529" s="10" t="n">
        <v>45.6</v>
      </c>
      <c r="P529" s="12" t="n">
        <v>1</v>
      </c>
    </row>
    <row r="530">
      <c r="A530" s="4" t="inlineStr">
        <is>
          <t>MAT-10-130</t>
        </is>
      </c>
      <c r="B530" s="5" t="inlineStr">
        <is>
          <t>Codo conduit de PVC 1/2"</t>
        </is>
      </c>
      <c r="C530" s="4" t="inlineStr">
        <is>
          <t>unidad</t>
        </is>
      </c>
      <c r="D530" s="10" t="n"/>
      <c r="E530" s="10" t="n"/>
      <c r="F530" s="10" t="n"/>
      <c r="G530" s="10" t="n"/>
      <c r="H530" s="10" t="n">
        <v>7.62</v>
      </c>
      <c r="I530" s="10" t="n"/>
      <c r="J530" s="10">
        <f>IF(COUNT(D530:I530)=0,"",MIN(D530:I530))</f>
        <v/>
      </c>
      <c r="K530" s="10">
        <f>IF(COUNT(D530:I530)=0,"",MEDIAN(D530:I530))</f>
        <v/>
      </c>
      <c r="L530" s="10">
        <f>IF(COUNT(D530:I530)=0,"",MAX(D530:I530))</f>
        <v/>
      </c>
      <c r="M530" s="11">
        <f>IF(OR(J530="",J530=0),"",(L530-J530)/J530)</f>
        <v/>
      </c>
      <c r="N530" s="4">
        <f>IF(COUNT(D530:I530)=0,"",INDEX($D$1:$I$1,MATCH(MIN(D530:I530),D530:I530,0)))</f>
        <v/>
      </c>
      <c r="O530" s="10" t="n">
        <v>8.99</v>
      </c>
      <c r="P530" s="12" t="n">
        <v>1</v>
      </c>
    </row>
    <row r="531">
      <c r="A531" s="4" t="inlineStr">
        <is>
          <t>MAT-10-131</t>
        </is>
      </c>
      <c r="B531" s="5" t="inlineStr">
        <is>
          <t>Codo conduit de PVC 1"</t>
        </is>
      </c>
      <c r="C531" s="4" t="inlineStr">
        <is>
          <t>unidad</t>
        </is>
      </c>
      <c r="D531" s="10" t="n"/>
      <c r="E531" s="10" t="n"/>
      <c r="F531" s="10" t="n"/>
      <c r="G531" s="10" t="n"/>
      <c r="H531" s="10" t="n">
        <v>15.16</v>
      </c>
      <c r="I531" s="10" t="n"/>
      <c r="J531" s="10">
        <f>IF(COUNT(D531:I531)=0,"",MIN(D531:I531))</f>
        <v/>
      </c>
      <c r="K531" s="10">
        <f>IF(COUNT(D531:I531)=0,"",MEDIAN(D531:I531))</f>
        <v/>
      </c>
      <c r="L531" s="10">
        <f>IF(COUNT(D531:I531)=0,"",MAX(D531:I531))</f>
        <v/>
      </c>
      <c r="M531" s="11">
        <f>IF(OR(J531="",J531=0),"",(L531-J531)/J531)</f>
        <v/>
      </c>
      <c r="N531" s="4">
        <f>IF(COUNT(D531:I531)=0,"",INDEX($D$1:$I$1,MATCH(MIN(D531:I531),D531:I531,0)))</f>
        <v/>
      </c>
      <c r="O531" s="10" t="n">
        <v>17.89</v>
      </c>
      <c r="P531" s="12" t="n">
        <v>1</v>
      </c>
    </row>
    <row r="532">
      <c r="A532" s="4" t="inlineStr">
        <is>
          <t>MAT-10-132</t>
        </is>
      </c>
      <c r="B532" s="5" t="inlineStr">
        <is>
          <t>Codo conduit de PVC 2"</t>
        </is>
      </c>
      <c r="C532" s="4" t="inlineStr">
        <is>
          <t>unidad</t>
        </is>
      </c>
      <c r="D532" s="10" t="n"/>
      <c r="E532" s="10" t="n"/>
      <c r="F532" s="10" t="n"/>
      <c r="G532" s="10" t="n"/>
      <c r="H532" s="10" t="n">
        <v>55.83</v>
      </c>
      <c r="I532" s="10" t="n"/>
      <c r="J532" s="10">
        <f>IF(COUNT(D532:I532)=0,"",MIN(D532:I532))</f>
        <v/>
      </c>
      <c r="K532" s="10">
        <f>IF(COUNT(D532:I532)=0,"",MEDIAN(D532:I532))</f>
        <v/>
      </c>
      <c r="L532" s="10">
        <f>IF(COUNT(D532:I532)=0,"",MAX(D532:I532))</f>
        <v/>
      </c>
      <c r="M532" s="11">
        <f>IF(OR(J532="",J532=0),"",(L532-J532)/J532)</f>
        <v/>
      </c>
      <c r="N532" s="4">
        <f>IF(COUNT(D532:I532)=0,"",INDEX($D$1:$I$1,MATCH(MIN(D532:I532),D532:I532,0)))</f>
        <v/>
      </c>
      <c r="O532" s="10" t="n">
        <v>65.88</v>
      </c>
      <c r="P532" s="12" t="n">
        <v>1</v>
      </c>
    </row>
    <row r="533">
      <c r="A533" s="4" t="inlineStr">
        <is>
          <t>MAT-10-133</t>
        </is>
      </c>
      <c r="B533" s="5" t="inlineStr">
        <is>
          <t>Codo conduit de PVC 3/4"</t>
        </is>
      </c>
      <c r="C533" s="4" t="inlineStr">
        <is>
          <t>unidad</t>
        </is>
      </c>
      <c r="D533" s="10" t="n"/>
      <c r="E533" s="10" t="n"/>
      <c r="F533" s="10" t="n"/>
      <c r="G533" s="10" t="n"/>
      <c r="H533" s="10" t="n">
        <v>9.130000000000001</v>
      </c>
      <c r="I533" s="10" t="n"/>
      <c r="J533" s="10">
        <f>IF(COUNT(D533:I533)=0,"",MIN(D533:I533))</f>
        <v/>
      </c>
      <c r="K533" s="10">
        <f>IF(COUNT(D533:I533)=0,"",MEDIAN(D533:I533))</f>
        <v/>
      </c>
      <c r="L533" s="10">
        <f>IF(COUNT(D533:I533)=0,"",MAX(D533:I533))</f>
        <v/>
      </c>
      <c r="M533" s="11">
        <f>IF(OR(J533="",J533=0),"",(L533-J533)/J533)</f>
        <v/>
      </c>
      <c r="N533" s="4">
        <f>IF(COUNT(D533:I533)=0,"",INDEX($D$1:$I$1,MATCH(MIN(D533:I533),D533:I533,0)))</f>
        <v/>
      </c>
      <c r="O533" s="10" t="n">
        <v>10.77</v>
      </c>
      <c r="P533" s="12" t="n">
        <v>1</v>
      </c>
    </row>
    <row r="534">
      <c r="A534" s="4" t="inlineStr">
        <is>
          <t>MAT-10-134</t>
        </is>
      </c>
      <c r="B534" s="5" t="inlineStr">
        <is>
          <t>Codo conduit de PVC 3"</t>
        </is>
      </c>
      <c r="C534" s="4" t="inlineStr">
        <is>
          <t>unidad</t>
        </is>
      </c>
      <c r="D534" s="10" t="n"/>
      <c r="E534" s="10" t="n"/>
      <c r="F534" s="10" t="n"/>
      <c r="G534" s="10" t="n"/>
      <c r="H534" s="10" t="n">
        <v>165.6</v>
      </c>
      <c r="I534" s="10" t="n"/>
      <c r="J534" s="10">
        <f>IF(COUNT(D534:I534)=0,"",MIN(D534:I534))</f>
        <v/>
      </c>
      <c r="K534" s="10">
        <f>IF(COUNT(D534:I534)=0,"",MEDIAN(D534:I534))</f>
        <v/>
      </c>
      <c r="L534" s="10">
        <f>IF(COUNT(D534:I534)=0,"",MAX(D534:I534))</f>
        <v/>
      </c>
      <c r="M534" s="11">
        <f>IF(OR(J534="",J534=0),"",(L534-J534)/J534)</f>
        <v/>
      </c>
      <c r="N534" s="4">
        <f>IF(COUNT(D534:I534)=0,"",INDEX($D$1:$I$1,MATCH(MIN(D534:I534),D534:I534,0)))</f>
        <v/>
      </c>
      <c r="O534" s="10" t="n">
        <v>195.41</v>
      </c>
      <c r="P534" s="12" t="n">
        <v>1</v>
      </c>
    </row>
    <row r="535">
      <c r="A535" s="4" t="inlineStr">
        <is>
          <t>MAT-10-135</t>
        </is>
      </c>
      <c r="B535" s="5" t="inlineStr">
        <is>
          <t>Codo conduit de PVC 4"</t>
        </is>
      </c>
      <c r="C535" s="4" t="inlineStr">
        <is>
          <t>unidad</t>
        </is>
      </c>
      <c r="D535" s="10" t="n"/>
      <c r="E535" s="10" t="n"/>
      <c r="F535" s="10" t="n"/>
      <c r="G535" s="10" t="n"/>
      <c r="H535" s="10" t="n">
        <v>311.19</v>
      </c>
      <c r="I535" s="10" t="n"/>
      <c r="J535" s="10">
        <f>IF(COUNT(D535:I535)=0,"",MIN(D535:I535))</f>
        <v/>
      </c>
      <c r="K535" s="10">
        <f>IF(COUNT(D535:I535)=0,"",MEDIAN(D535:I535))</f>
        <v/>
      </c>
      <c r="L535" s="10">
        <f>IF(COUNT(D535:I535)=0,"",MAX(D535:I535))</f>
        <v/>
      </c>
      <c r="M535" s="11">
        <f>IF(OR(J535="",J535=0),"",(L535-J535)/J535)</f>
        <v/>
      </c>
      <c r="N535" s="4">
        <f>IF(COUNT(D535:I535)=0,"",INDEX($D$1:$I$1,MATCH(MIN(D535:I535),D535:I535,0)))</f>
        <v/>
      </c>
      <c r="O535" s="10" t="n">
        <v>367.2</v>
      </c>
      <c r="P535" s="12" t="n">
        <v>1</v>
      </c>
    </row>
    <row r="536">
      <c r="A536" s="4" t="inlineStr">
        <is>
          <t>MAT-10-136</t>
        </is>
      </c>
      <c r="B536" s="5" t="inlineStr">
        <is>
          <t>Abrazadera plástica de 10"</t>
        </is>
      </c>
      <c r="C536" s="4" t="inlineStr">
        <is>
          <t>paquete</t>
        </is>
      </c>
      <c r="D536" s="10" t="n"/>
      <c r="E536" s="10" t="n"/>
      <c r="F536" s="10" t="n"/>
      <c r="G536" s="10" t="n">
        <v>150</v>
      </c>
      <c r="H536" s="10" t="n"/>
      <c r="I536" s="10" t="n"/>
      <c r="J536" s="10">
        <f>IF(COUNT(D536:I536)=0,"",MIN(D536:I536))</f>
        <v/>
      </c>
      <c r="K536" s="10">
        <f>IF(COUNT(D536:I536)=0,"",MEDIAN(D536:I536))</f>
        <v/>
      </c>
      <c r="L536" s="10">
        <f>IF(COUNT(D536:I536)=0,"",MAX(D536:I536))</f>
        <v/>
      </c>
      <c r="M536" s="11">
        <f>IF(OR(J536="",J536=0),"",(L536-J536)/J536)</f>
        <v/>
      </c>
      <c r="N536" s="4">
        <f>IF(COUNT(D536:I536)=0,"",INDEX($D$1:$I$1,MATCH(MIN(D536:I536),D536:I536,0)))</f>
        <v/>
      </c>
      <c r="O536" s="10" t="n">
        <v>150</v>
      </c>
      <c r="P536" s="12" t="n">
        <v>1</v>
      </c>
    </row>
    <row r="537">
      <c r="A537" s="4" t="inlineStr">
        <is>
          <t>MAT-10-137</t>
        </is>
      </c>
      <c r="B537" s="5" t="inlineStr">
        <is>
          <t>Abrazadera plástica de 12"</t>
        </is>
      </c>
      <c r="C537" s="4" t="inlineStr">
        <is>
          <t>paquete</t>
        </is>
      </c>
      <c r="D537" s="10" t="n"/>
      <c r="E537" s="10" t="n"/>
      <c r="F537" s="10" t="n"/>
      <c r="G537" s="10" t="n">
        <v>1.99</v>
      </c>
      <c r="H537" s="10" t="n"/>
      <c r="I537" s="10" t="n"/>
      <c r="J537" s="10">
        <f>IF(COUNT(D537:I537)=0,"",MIN(D537:I537))</f>
        <v/>
      </c>
      <c r="K537" s="10">
        <f>IF(COUNT(D537:I537)=0,"",MEDIAN(D537:I537))</f>
        <v/>
      </c>
      <c r="L537" s="10">
        <f>IF(COUNT(D537:I537)=0,"",MAX(D537:I537))</f>
        <v/>
      </c>
      <c r="M537" s="11">
        <f>IF(OR(J537="",J537=0),"",(L537-J537)/J537)</f>
        <v/>
      </c>
      <c r="N537" s="4">
        <f>IF(COUNT(D537:I537)=0,"",INDEX($D$1:$I$1,MATCH(MIN(D537:I537),D537:I537,0)))</f>
        <v/>
      </c>
      <c r="O537" s="10" t="n">
        <v>2.42</v>
      </c>
      <c r="P537" s="12" t="n">
        <v>1</v>
      </c>
    </row>
    <row r="538">
      <c r="A538" s="4" t="inlineStr">
        <is>
          <t>MAT-10-138</t>
        </is>
      </c>
      <c r="B538" s="5" t="inlineStr">
        <is>
          <t>Abrazadera plástica de 8"</t>
        </is>
      </c>
      <c r="C538" s="4" t="inlineStr">
        <is>
          <t>paquete</t>
        </is>
      </c>
      <c r="D538" s="10" t="n"/>
      <c r="E538" s="10" t="n"/>
      <c r="F538" s="10" t="n"/>
      <c r="G538" s="10" t="n">
        <v>85</v>
      </c>
      <c r="H538" s="10" t="n"/>
      <c r="I538" s="10" t="n"/>
      <c r="J538" s="10">
        <f>IF(COUNT(D538:I538)=0,"",MIN(D538:I538))</f>
        <v/>
      </c>
      <c r="K538" s="10">
        <f>IF(COUNT(D538:I538)=0,"",MEDIAN(D538:I538))</f>
        <v/>
      </c>
      <c r="L538" s="10">
        <f>IF(COUNT(D538:I538)=0,"",MAX(D538:I538))</f>
        <v/>
      </c>
      <c r="M538" s="11">
        <f>IF(OR(J538="",J538=0),"",(L538-J538)/J538)</f>
        <v/>
      </c>
      <c r="N538" s="4">
        <f>IF(COUNT(D538:I538)=0,"",INDEX($D$1:$I$1,MATCH(MIN(D538:I538),D538:I538,0)))</f>
        <v/>
      </c>
      <c r="O538" s="10" t="n">
        <v>95</v>
      </c>
      <c r="P538" s="12" t="n">
        <v>1</v>
      </c>
    </row>
    <row r="539">
      <c r="A539" s="4" t="inlineStr">
        <is>
          <t>MAT-10-139</t>
        </is>
      </c>
      <c r="B539" s="5" t="inlineStr">
        <is>
          <t>Cinta aislante 15 mts</t>
        </is>
      </c>
      <c r="C539" s="4" t="inlineStr">
        <is>
          <t>rollo</t>
        </is>
      </c>
      <c r="D539" s="10" t="n"/>
      <c r="E539" s="10" t="n"/>
      <c r="F539" s="10" t="n"/>
      <c r="G539" s="10" t="n">
        <v>1125</v>
      </c>
      <c r="H539" s="10" t="n"/>
      <c r="I539" s="10" t="n"/>
      <c r="J539" s="10">
        <f>IF(COUNT(D539:I539)=0,"",MIN(D539:I539))</f>
        <v/>
      </c>
      <c r="K539" s="10">
        <f>IF(COUNT(D539:I539)=0,"",MEDIAN(D539:I539))</f>
        <v/>
      </c>
      <c r="L539" s="10">
        <f>IF(COUNT(D539:I539)=0,"",MAX(D539:I539))</f>
        <v/>
      </c>
      <c r="M539" s="11">
        <f>IF(OR(J539="",J539=0),"",(L539-J539)/J539)</f>
        <v/>
      </c>
      <c r="N539" s="4">
        <f>IF(COUNT(D539:I539)=0,"",INDEX($D$1:$I$1,MATCH(MIN(D539:I539),D539:I539,0)))</f>
        <v/>
      </c>
      <c r="O539" s="10" t="n">
        <v>1125</v>
      </c>
      <c r="P539" s="12" t="n">
        <v>1</v>
      </c>
    </row>
    <row r="540">
      <c r="A540" s="4" t="inlineStr">
        <is>
          <t>MAT-10-140</t>
        </is>
      </c>
      <c r="B540" s="5" t="inlineStr">
        <is>
          <t>Cinta aislante 3 m</t>
        </is>
      </c>
      <c r="C540" s="4" t="inlineStr">
        <is>
          <t>rollo</t>
        </is>
      </c>
      <c r="D540" s="10" t="n"/>
      <c r="E540" s="10" t="n"/>
      <c r="F540" s="10" t="n"/>
      <c r="G540" s="10" t="n">
        <v>135</v>
      </c>
      <c r="H540" s="10" t="n"/>
      <c r="I540" s="10" t="n"/>
      <c r="J540" s="10">
        <f>IF(COUNT(D540:I540)=0,"",MIN(D540:I540))</f>
        <v/>
      </c>
      <c r="K540" s="10">
        <f>IF(COUNT(D540:I540)=0,"",MEDIAN(D540:I540))</f>
        <v/>
      </c>
      <c r="L540" s="10">
        <f>IF(COUNT(D540:I540)=0,"",MAX(D540:I540))</f>
        <v/>
      </c>
      <c r="M540" s="11">
        <f>IF(OR(J540="",J540=0),"",(L540-J540)/J540)</f>
        <v/>
      </c>
      <c r="N540" s="4">
        <f>IF(COUNT(D540:I540)=0,"",INDEX($D$1:$I$1,MATCH(MIN(D540:I540),D540:I540,0)))</f>
        <v/>
      </c>
      <c r="O540" s="10" t="n">
        <v>787.5</v>
      </c>
      <c r="P540" s="12" t="n">
        <v>1</v>
      </c>
    </row>
    <row r="541">
      <c r="A541" s="4" t="inlineStr">
        <is>
          <t>MAT-10-141</t>
        </is>
      </c>
      <c r="B541" s="5" t="inlineStr">
        <is>
          <t>Cinta aislante 30 mts</t>
        </is>
      </c>
      <c r="C541" s="4" t="inlineStr">
        <is>
          <t>rollo</t>
        </is>
      </c>
      <c r="D541" s="10" t="n"/>
      <c r="E541" s="10" t="n"/>
      <c r="F541" s="10" t="n"/>
      <c r="G541" s="10" t="n">
        <v>1730</v>
      </c>
      <c r="H541" s="10" t="n"/>
      <c r="I541" s="10" t="n"/>
      <c r="J541" s="10">
        <f>IF(COUNT(D541:I541)=0,"",MIN(D541:I541))</f>
        <v/>
      </c>
      <c r="K541" s="10">
        <f>IF(COUNT(D541:I541)=0,"",MEDIAN(D541:I541))</f>
        <v/>
      </c>
      <c r="L541" s="10">
        <f>IF(COUNT(D541:I541)=0,"",MAX(D541:I541))</f>
        <v/>
      </c>
      <c r="M541" s="11">
        <f>IF(OR(J541="",J541=0),"",(L541-J541)/J541)</f>
        <v/>
      </c>
      <c r="N541" s="4">
        <f>IF(COUNT(D541:I541)=0,"",INDEX($D$1:$I$1,MATCH(MIN(D541:I541),D541:I541,0)))</f>
        <v/>
      </c>
      <c r="O541" s="10" t="n">
        <v>1730</v>
      </c>
      <c r="P541" s="12" t="n">
        <v>1</v>
      </c>
    </row>
    <row r="542">
      <c r="A542" s="4" t="inlineStr">
        <is>
          <t>MAT-10-142</t>
        </is>
      </c>
      <c r="B542" s="5" t="inlineStr">
        <is>
          <t>Cable THHN #14, rollo 100 pies</t>
        </is>
      </c>
      <c r="C542" s="4" t="inlineStr">
        <is>
          <t>rollo</t>
        </is>
      </c>
      <c r="D542" s="10" t="n"/>
      <c r="E542" s="10" t="n"/>
      <c r="F542" s="10" t="n"/>
      <c r="G542" s="10" t="n"/>
      <c r="H542" s="10" t="n">
        <v>9.66</v>
      </c>
      <c r="I542" s="10" t="n"/>
      <c r="J542" s="10">
        <f>IF(COUNT(D542:I542)=0,"",MIN(D542:I542))</f>
        <v/>
      </c>
      <c r="K542" s="10">
        <f>IF(COUNT(D542:I542)=0,"",MEDIAN(D542:I542))</f>
        <v/>
      </c>
      <c r="L542" s="10">
        <f>IF(COUNT(D542:I542)=0,"",MAX(D542:I542))</f>
        <v/>
      </c>
      <c r="M542" s="11">
        <f>IF(OR(J542="",J542=0),"",(L542-J542)/J542)</f>
        <v/>
      </c>
      <c r="N542" s="4">
        <f>IF(COUNT(D542:I542)=0,"",INDEX($D$1:$I$1,MATCH(MIN(D542:I542),D542:I542,0)))</f>
        <v/>
      </c>
      <c r="O542" s="10" t="n">
        <v>11.4</v>
      </c>
      <c r="P542" s="12" t="n">
        <v>1</v>
      </c>
    </row>
    <row r="543">
      <c r="A543" s="4" t="inlineStr">
        <is>
          <t>MAT-10-143</t>
        </is>
      </c>
      <c r="B543" s="5" t="inlineStr">
        <is>
          <t>Cable THHN #2, rollo 100 pies</t>
        </is>
      </c>
      <c r="C543" s="4" t="inlineStr">
        <is>
          <t>rollo</t>
        </is>
      </c>
      <c r="D543" s="10" t="n"/>
      <c r="E543" s="10" t="n"/>
      <c r="F543" s="10" t="n"/>
      <c r="G543" s="10" t="n"/>
      <c r="H543" s="10" t="n">
        <v>126</v>
      </c>
      <c r="I543" s="10" t="n"/>
      <c r="J543" s="10">
        <f>IF(COUNT(D543:I543)=0,"",MIN(D543:I543))</f>
        <v/>
      </c>
      <c r="K543" s="10">
        <f>IF(COUNT(D543:I543)=0,"",MEDIAN(D543:I543))</f>
        <v/>
      </c>
      <c r="L543" s="10">
        <f>IF(COUNT(D543:I543)=0,"",MAX(D543:I543))</f>
        <v/>
      </c>
      <c r="M543" s="11">
        <f>IF(OR(J543="",J543=0),"",(L543-J543)/J543)</f>
        <v/>
      </c>
      <c r="N543" s="4">
        <f>IF(COUNT(D543:I543)=0,"",INDEX($D$1:$I$1,MATCH(MIN(D543:I543),D543:I543,0)))</f>
        <v/>
      </c>
      <c r="O543" s="10" t="n">
        <v>148.68</v>
      </c>
      <c r="P543" s="12" t="n">
        <v>1</v>
      </c>
    </row>
    <row r="544">
      <c r="A544" s="4" t="inlineStr">
        <is>
          <t>MAT-10-144</t>
        </is>
      </c>
      <c r="B544" s="5" t="inlineStr">
        <is>
          <t>Cable THHN #2/0, rollo 100 pies</t>
        </is>
      </c>
      <c r="C544" s="4" t="inlineStr">
        <is>
          <t>rollo</t>
        </is>
      </c>
      <c r="D544" s="10" t="n"/>
      <c r="E544" s="10" t="n"/>
      <c r="F544" s="10" t="n"/>
      <c r="G544" s="10" t="n"/>
      <c r="H544" s="10" t="n">
        <v>259</v>
      </c>
      <c r="I544" s="10" t="n"/>
      <c r="J544" s="10">
        <f>IF(COUNT(D544:I544)=0,"",MIN(D544:I544))</f>
        <v/>
      </c>
      <c r="K544" s="10">
        <f>IF(COUNT(D544:I544)=0,"",MEDIAN(D544:I544))</f>
        <v/>
      </c>
      <c r="L544" s="10">
        <f>IF(COUNT(D544:I544)=0,"",MAX(D544:I544))</f>
        <v/>
      </c>
      <c r="M544" s="11">
        <f>IF(OR(J544="",J544=0),"",(L544-J544)/J544)</f>
        <v/>
      </c>
      <c r="N544" s="4">
        <f>IF(COUNT(D544:I544)=0,"",INDEX($D$1:$I$1,MATCH(MIN(D544:I544),D544:I544,0)))</f>
        <v/>
      </c>
      <c r="O544" s="10" t="n">
        <v>305.62</v>
      </c>
      <c r="P544" s="12" t="n">
        <v>1</v>
      </c>
    </row>
    <row r="545">
      <c r="A545" s="4" t="inlineStr">
        <is>
          <t>MAT-10-145</t>
        </is>
      </c>
      <c r="B545" s="5" t="inlineStr">
        <is>
          <t>Cable THHN #3/0, rollo 100 pies</t>
        </is>
      </c>
      <c r="C545" s="4" t="inlineStr">
        <is>
          <t>rollo</t>
        </is>
      </c>
      <c r="D545" s="10" t="n"/>
      <c r="E545" s="10" t="n"/>
      <c r="F545" s="10" t="n"/>
      <c r="G545" s="10" t="n"/>
      <c r="H545" s="10" t="n">
        <v>328</v>
      </c>
      <c r="I545" s="10" t="n"/>
      <c r="J545" s="10">
        <f>IF(COUNT(D545:I545)=0,"",MIN(D545:I545))</f>
        <v/>
      </c>
      <c r="K545" s="10">
        <f>IF(COUNT(D545:I545)=0,"",MEDIAN(D545:I545))</f>
        <v/>
      </c>
      <c r="L545" s="10">
        <f>IF(COUNT(D545:I545)=0,"",MAX(D545:I545))</f>
        <v/>
      </c>
      <c r="M545" s="11">
        <f>IF(OR(J545="",J545=0),"",(L545-J545)/J545)</f>
        <v/>
      </c>
      <c r="N545" s="4">
        <f>IF(COUNT(D545:I545)=0,"",INDEX($D$1:$I$1,MATCH(MIN(D545:I545),D545:I545,0)))</f>
        <v/>
      </c>
      <c r="O545" s="10" t="n">
        <v>387.04</v>
      </c>
      <c r="P545" s="12" t="n">
        <v>1</v>
      </c>
    </row>
    <row r="546">
      <c r="A546" s="4" t="inlineStr">
        <is>
          <t>MAT-10-146</t>
        </is>
      </c>
      <c r="B546" s="5" t="inlineStr">
        <is>
          <t>Cable THHN #4, rollo 100 pies</t>
        </is>
      </c>
      <c r="C546" s="4" t="inlineStr">
        <is>
          <t>rollo</t>
        </is>
      </c>
      <c r="D546" s="10" t="n"/>
      <c r="E546" s="10" t="n"/>
      <c r="F546" s="10" t="n"/>
      <c r="G546" s="10" t="n"/>
      <c r="H546" s="10" t="n">
        <v>84.36</v>
      </c>
      <c r="I546" s="10" t="n"/>
      <c r="J546" s="10">
        <f>IF(COUNT(D546:I546)=0,"",MIN(D546:I546))</f>
        <v/>
      </c>
      <c r="K546" s="10">
        <f>IF(COUNT(D546:I546)=0,"",MEDIAN(D546:I546))</f>
        <v/>
      </c>
      <c r="L546" s="10">
        <f>IF(COUNT(D546:I546)=0,"",MAX(D546:I546))</f>
        <v/>
      </c>
      <c r="M546" s="11">
        <f>IF(OR(J546="",J546=0),"",(L546-J546)/J546)</f>
        <v/>
      </c>
      <c r="N546" s="4">
        <f>IF(COUNT(D546:I546)=0,"",INDEX($D$1:$I$1,MATCH(MIN(D546:I546),D546:I546,0)))</f>
        <v/>
      </c>
      <c r="O546" s="10" t="n">
        <v>99.54000000000001</v>
      </c>
      <c r="P546" s="12" t="n">
        <v>1</v>
      </c>
    </row>
    <row r="547">
      <c r="A547" s="4" t="inlineStr">
        <is>
          <t>MAT-10-147</t>
        </is>
      </c>
      <c r="B547" s="5" t="inlineStr">
        <is>
          <t>Cable THHN #4/0, rollo 100 pies</t>
        </is>
      </c>
      <c r="C547" s="4" t="inlineStr">
        <is>
          <t>rollo</t>
        </is>
      </c>
      <c r="D547" s="10" t="n"/>
      <c r="E547" s="10" t="n"/>
      <c r="F547" s="10" t="n"/>
      <c r="G547" s="10" t="n"/>
      <c r="H547" s="10" t="n">
        <v>392</v>
      </c>
      <c r="I547" s="10" t="n"/>
      <c r="J547" s="10">
        <f>IF(COUNT(D547:I547)=0,"",MIN(D547:I547))</f>
        <v/>
      </c>
      <c r="K547" s="10">
        <f>IF(COUNT(D547:I547)=0,"",MEDIAN(D547:I547))</f>
        <v/>
      </c>
      <c r="L547" s="10">
        <f>IF(COUNT(D547:I547)=0,"",MAX(D547:I547))</f>
        <v/>
      </c>
      <c r="M547" s="11">
        <f>IF(OR(J547="",J547=0),"",(L547-J547)/J547)</f>
        <v/>
      </c>
      <c r="N547" s="4">
        <f>IF(COUNT(D547:I547)=0,"",INDEX($D$1:$I$1,MATCH(MIN(D547:I547),D547:I547,0)))</f>
        <v/>
      </c>
      <c r="O547" s="10" t="n">
        <v>462.56</v>
      </c>
      <c r="P547" s="12" t="n">
        <v>1</v>
      </c>
    </row>
    <row r="548">
      <c r="A548" s="4" t="inlineStr">
        <is>
          <t>MAT-10-148</t>
        </is>
      </c>
      <c r="B548" s="5" t="inlineStr">
        <is>
          <t>Cable THHN #6, rollo 100 pies</t>
        </is>
      </c>
      <c r="C548" s="4" t="inlineStr">
        <is>
          <t>rollo</t>
        </is>
      </c>
      <c r="D548" s="10" t="n"/>
      <c r="E548" s="10" t="n"/>
      <c r="F548" s="10" t="n"/>
      <c r="G548" s="10" t="n"/>
      <c r="H548" s="10" t="n">
        <v>52.68</v>
      </c>
      <c r="I548" s="10" t="n"/>
      <c r="J548" s="10">
        <f>IF(COUNT(D548:I548)=0,"",MIN(D548:I548))</f>
        <v/>
      </c>
      <c r="K548" s="10">
        <f>IF(COUNT(D548:I548)=0,"",MEDIAN(D548:I548))</f>
        <v/>
      </c>
      <c r="L548" s="10">
        <f>IF(COUNT(D548:I548)=0,"",MAX(D548:I548))</f>
        <v/>
      </c>
      <c r="M548" s="11">
        <f>IF(OR(J548="",J548=0),"",(L548-J548)/J548)</f>
        <v/>
      </c>
      <c r="N548" s="4">
        <f>IF(COUNT(D548:I548)=0,"",INDEX($D$1:$I$1,MATCH(MIN(D548:I548),D548:I548,0)))</f>
        <v/>
      </c>
      <c r="O548" s="10" t="n">
        <v>62.16</v>
      </c>
      <c r="P548" s="12" t="n">
        <v>1</v>
      </c>
    </row>
    <row r="549">
      <c r="A549" s="4" t="inlineStr">
        <is>
          <t>MAT-10-149</t>
        </is>
      </c>
      <c r="B549" s="5" t="inlineStr">
        <is>
          <t>Cable de goma 1.5 mm, 2 conductores, rollo 100 pies</t>
        </is>
      </c>
      <c r="C549" s="4" t="inlineStr">
        <is>
          <t>rollo</t>
        </is>
      </c>
      <c r="D549" s="10" t="n"/>
      <c r="E549" s="10" t="n"/>
      <c r="F549" s="10" t="n"/>
      <c r="G549" s="10" t="n"/>
      <c r="H549" s="10" t="n">
        <v>21.02</v>
      </c>
      <c r="I549" s="10" t="n"/>
      <c r="J549" s="10">
        <f>IF(COUNT(D549:I549)=0,"",MIN(D549:I549))</f>
        <v/>
      </c>
      <c r="K549" s="10">
        <f>IF(COUNT(D549:I549)=0,"",MEDIAN(D549:I549))</f>
        <v/>
      </c>
      <c r="L549" s="10">
        <f>IF(COUNT(D549:I549)=0,"",MAX(D549:I549))</f>
        <v/>
      </c>
      <c r="M549" s="11">
        <f>IF(OR(J549="",J549=0),"",(L549-J549)/J549)</f>
        <v/>
      </c>
      <c r="N549" s="4">
        <f>IF(COUNT(D549:I549)=0,"",INDEX($D$1:$I$1,MATCH(MIN(D549:I549),D549:I549,0)))</f>
        <v/>
      </c>
      <c r="O549" s="10" t="n">
        <v>24.8</v>
      </c>
      <c r="P549" s="12" t="n">
        <v>1</v>
      </c>
    </row>
    <row r="550">
      <c r="A550" s="4" t="inlineStr">
        <is>
          <t>MAT-10-150</t>
        </is>
      </c>
      <c r="B550" s="5" t="inlineStr">
        <is>
          <t>Cable de goma 1.5 mm, 3 conductores, rollo 100 pies</t>
        </is>
      </c>
      <c r="C550" s="4" t="inlineStr">
        <is>
          <t>rollo</t>
        </is>
      </c>
      <c r="D550" s="10" t="n"/>
      <c r="E550" s="10" t="n"/>
      <c r="F550" s="10" t="n"/>
      <c r="G550" s="10" t="n"/>
      <c r="H550" s="10" t="n">
        <v>29.27</v>
      </c>
      <c r="I550" s="10" t="n"/>
      <c r="J550" s="10">
        <f>IF(COUNT(D550:I550)=0,"",MIN(D550:I550))</f>
        <v/>
      </c>
      <c r="K550" s="10">
        <f>IF(COUNT(D550:I550)=0,"",MEDIAN(D550:I550))</f>
        <v/>
      </c>
      <c r="L550" s="10">
        <f>IF(COUNT(D550:I550)=0,"",MAX(D550:I550))</f>
        <v/>
      </c>
      <c r="M550" s="11">
        <f>IF(OR(J550="",J550=0),"",(L550-J550)/J550)</f>
        <v/>
      </c>
      <c r="N550" s="4">
        <f>IF(COUNT(D550:I550)=0,"",INDEX($D$1:$I$1,MATCH(MIN(D550:I550),D550:I550,0)))</f>
        <v/>
      </c>
      <c r="O550" s="10" t="n">
        <v>34.54</v>
      </c>
      <c r="P550" s="12" t="n">
        <v>1</v>
      </c>
    </row>
    <row r="551">
      <c r="A551" s="4" t="inlineStr">
        <is>
          <t>MAT-10-151</t>
        </is>
      </c>
      <c r="B551" s="5" t="inlineStr">
        <is>
          <t>Cable de goma 1.5 mm, 4 conductores, rollo 100 pies</t>
        </is>
      </c>
      <c r="C551" s="4" t="inlineStr">
        <is>
          <t>rollo</t>
        </is>
      </c>
      <c r="D551" s="10" t="n"/>
      <c r="E551" s="10" t="n"/>
      <c r="F551" s="10" t="n"/>
      <c r="G551" s="10" t="n"/>
      <c r="H551" s="10" t="n">
        <v>37.13</v>
      </c>
      <c r="I551" s="10" t="n"/>
      <c r="J551" s="10">
        <f>IF(COUNT(D551:I551)=0,"",MIN(D551:I551))</f>
        <v/>
      </c>
      <c r="K551" s="10">
        <f>IF(COUNT(D551:I551)=0,"",MEDIAN(D551:I551))</f>
        <v/>
      </c>
      <c r="L551" s="10">
        <f>IF(COUNT(D551:I551)=0,"",MAX(D551:I551))</f>
        <v/>
      </c>
      <c r="M551" s="11">
        <f>IF(OR(J551="",J551=0),"",(L551-J551)/J551)</f>
        <v/>
      </c>
      <c r="N551" s="4">
        <f>IF(COUNT(D551:I551)=0,"",INDEX($D$1:$I$1,MATCH(MIN(D551:I551),D551:I551,0)))</f>
        <v/>
      </c>
      <c r="O551" s="10" t="n">
        <v>43.81</v>
      </c>
      <c r="P551" s="12" t="n">
        <v>1</v>
      </c>
    </row>
    <row r="552">
      <c r="A552" s="4" t="inlineStr">
        <is>
          <t>MAT-10-152</t>
        </is>
      </c>
      <c r="B552" s="5" t="inlineStr">
        <is>
          <t>Cable de goma 12, 2 conductores, rollo 100 pies</t>
        </is>
      </c>
      <c r="C552" s="4" t="inlineStr">
        <is>
          <t>rollo</t>
        </is>
      </c>
      <c r="D552" s="10" t="n"/>
      <c r="E552" s="10" t="n"/>
      <c r="F552" s="10" t="n"/>
      <c r="G552" s="10" t="n"/>
      <c r="H552" s="10" t="n">
        <v>36.44</v>
      </c>
      <c r="I552" s="10" t="n"/>
      <c r="J552" s="10">
        <f>IF(COUNT(D552:I552)=0,"",MIN(D552:I552))</f>
        <v/>
      </c>
      <c r="K552" s="10">
        <f>IF(COUNT(D552:I552)=0,"",MEDIAN(D552:I552))</f>
        <v/>
      </c>
      <c r="L552" s="10">
        <f>IF(COUNT(D552:I552)=0,"",MAX(D552:I552))</f>
        <v/>
      </c>
      <c r="M552" s="11">
        <f>IF(OR(J552="",J552=0),"",(L552-J552)/J552)</f>
        <v/>
      </c>
      <c r="N552" s="4">
        <f>IF(COUNT(D552:I552)=0,"",INDEX($D$1:$I$1,MATCH(MIN(D552:I552),D552:I552,0)))</f>
        <v/>
      </c>
      <c r="O552" s="10" t="n">
        <v>43</v>
      </c>
      <c r="P552" s="12" t="n">
        <v>1</v>
      </c>
    </row>
    <row r="553">
      <c r="A553" s="4" t="inlineStr">
        <is>
          <t>MAT-10-153</t>
        </is>
      </c>
      <c r="B553" s="5" t="inlineStr">
        <is>
          <t>Cable de goma 12, 3 conductores, rollo 100 pies</t>
        </is>
      </c>
      <c r="C553" s="4" t="inlineStr">
        <is>
          <t>rollo</t>
        </is>
      </c>
      <c r="D553" s="10" t="n"/>
      <c r="E553" s="10" t="n"/>
      <c r="F553" s="10" t="n"/>
      <c r="G553" s="10" t="n"/>
      <c r="H553" s="10" t="n">
        <v>53.38</v>
      </c>
      <c r="I553" s="10" t="n"/>
      <c r="J553" s="10">
        <f>IF(COUNT(D553:I553)=0,"",MIN(D553:I553))</f>
        <v/>
      </c>
      <c r="K553" s="10">
        <f>IF(COUNT(D553:I553)=0,"",MEDIAN(D553:I553))</f>
        <v/>
      </c>
      <c r="L553" s="10">
        <f>IF(COUNT(D553:I553)=0,"",MAX(D553:I553))</f>
        <v/>
      </c>
      <c r="M553" s="11">
        <f>IF(OR(J553="",J553=0),"",(L553-J553)/J553)</f>
        <v/>
      </c>
      <c r="N553" s="4">
        <f>IF(COUNT(D553:I553)=0,"",INDEX($D$1:$I$1,MATCH(MIN(D553:I553),D553:I553,0)))</f>
        <v/>
      </c>
      <c r="O553" s="10" t="n">
        <v>62.99</v>
      </c>
      <c r="P553" s="12" t="n">
        <v>1</v>
      </c>
    </row>
    <row r="554">
      <c r="A554" s="4" t="inlineStr">
        <is>
          <t>MAT-10-154</t>
        </is>
      </c>
      <c r="B554" s="5" t="inlineStr">
        <is>
          <t>Cable de goma 14, 4 conductores, rollo 100 pies</t>
        </is>
      </c>
      <c r="C554" s="4" t="inlineStr">
        <is>
          <t>rollo</t>
        </is>
      </c>
      <c r="D554" s="10" t="n"/>
      <c r="E554" s="10" t="n"/>
      <c r="F554" s="10" t="n"/>
      <c r="G554" s="10" t="n"/>
      <c r="H554" s="10" t="n">
        <v>46.68</v>
      </c>
      <c r="I554" s="10" t="n"/>
      <c r="J554" s="10">
        <f>IF(COUNT(D554:I554)=0,"",MIN(D554:I554))</f>
        <v/>
      </c>
      <c r="K554" s="10">
        <f>IF(COUNT(D554:I554)=0,"",MEDIAN(D554:I554))</f>
        <v/>
      </c>
      <c r="L554" s="10">
        <f>IF(COUNT(D554:I554)=0,"",MAX(D554:I554))</f>
        <v/>
      </c>
      <c r="M554" s="11">
        <f>IF(OR(J554="",J554=0),"",(L554-J554)/J554)</f>
        <v/>
      </c>
      <c r="N554" s="4">
        <f>IF(COUNT(D554:I554)=0,"",INDEX($D$1:$I$1,MATCH(MIN(D554:I554),D554:I554,0)))</f>
        <v/>
      </c>
      <c r="O554" s="10" t="n">
        <v>55.08</v>
      </c>
      <c r="P554" s="12" t="n">
        <v>1</v>
      </c>
    </row>
    <row r="555">
      <c r="A555" s="4" t="inlineStr">
        <is>
          <t>MAT-10-155</t>
        </is>
      </c>
      <c r="B555" s="5" t="inlineStr">
        <is>
          <t>Cable de goma 2.5 mm, 2 conductores, rollo 100 pies</t>
        </is>
      </c>
      <c r="C555" s="4" t="inlineStr">
        <is>
          <t>rollo</t>
        </is>
      </c>
      <c r="D555" s="10" t="n"/>
      <c r="E555" s="10" t="n"/>
      <c r="F555" s="10" t="n"/>
      <c r="G555" s="10" t="n"/>
      <c r="H555" s="10" t="n">
        <v>29.08</v>
      </c>
      <c r="I555" s="10" t="n"/>
      <c r="J555" s="10">
        <f>IF(COUNT(D555:I555)=0,"",MIN(D555:I555))</f>
        <v/>
      </c>
      <c r="K555" s="10">
        <f>IF(COUNT(D555:I555)=0,"",MEDIAN(D555:I555))</f>
        <v/>
      </c>
      <c r="L555" s="10">
        <f>IF(COUNT(D555:I555)=0,"",MAX(D555:I555))</f>
        <v/>
      </c>
      <c r="M555" s="11">
        <f>IF(OR(J555="",J555=0),"",(L555-J555)/J555)</f>
        <v/>
      </c>
      <c r="N555" s="4">
        <f>IF(COUNT(D555:I555)=0,"",INDEX($D$1:$I$1,MATCH(MIN(D555:I555),D555:I555,0)))</f>
        <v/>
      </c>
      <c r="O555" s="10" t="n">
        <v>34.31</v>
      </c>
      <c r="P555" s="12" t="n">
        <v>1</v>
      </c>
    </row>
    <row r="556">
      <c r="A556" s="4" t="inlineStr">
        <is>
          <t>MAT-10-156</t>
        </is>
      </c>
      <c r="B556" s="5" t="inlineStr">
        <is>
          <t>Cable de goma 2.5 mm, 3 conductores, rollo 100 pies</t>
        </is>
      </c>
      <c r="C556" s="4" t="inlineStr">
        <is>
          <t>rollo</t>
        </is>
      </c>
      <c r="D556" s="10" t="n"/>
      <c r="E556" s="10" t="n"/>
      <c r="F556" s="10" t="n"/>
      <c r="G556" s="10" t="n"/>
      <c r="H556" s="10" t="n">
        <v>43.61</v>
      </c>
      <c r="I556" s="10" t="n"/>
      <c r="J556" s="10">
        <f>IF(COUNT(D556:I556)=0,"",MIN(D556:I556))</f>
        <v/>
      </c>
      <c r="K556" s="10">
        <f>IF(COUNT(D556:I556)=0,"",MEDIAN(D556:I556))</f>
        <v/>
      </c>
      <c r="L556" s="10">
        <f>IF(COUNT(D556:I556)=0,"",MAX(D556:I556))</f>
        <v/>
      </c>
      <c r="M556" s="11">
        <f>IF(OR(J556="",J556=0),"",(L556-J556)/J556)</f>
        <v/>
      </c>
      <c r="N556" s="4">
        <f>IF(COUNT(D556:I556)=0,"",INDEX($D$1:$I$1,MATCH(MIN(D556:I556),D556:I556,0)))</f>
        <v/>
      </c>
      <c r="O556" s="10" t="n">
        <v>51.46</v>
      </c>
      <c r="P556" s="12" t="n">
        <v>1</v>
      </c>
    </row>
    <row r="557">
      <c r="A557" s="4" t="inlineStr">
        <is>
          <t>MAT-10-157</t>
        </is>
      </c>
      <c r="B557" s="5" t="inlineStr">
        <is>
          <t>Cable de goma 6, 4 conductores, rollo 100 pies</t>
        </is>
      </c>
      <c r="C557" s="4" t="inlineStr">
        <is>
          <t>rollo</t>
        </is>
      </c>
      <c r="D557" s="10" t="n"/>
      <c r="E557" s="10" t="n"/>
      <c r="F557" s="10" t="n"/>
      <c r="G557" s="10" t="n"/>
      <c r="H557" s="10" t="n">
        <v>267</v>
      </c>
      <c r="I557" s="10" t="n"/>
      <c r="J557" s="10">
        <f>IF(COUNT(D557:I557)=0,"",MIN(D557:I557))</f>
        <v/>
      </c>
      <c r="K557" s="10">
        <f>IF(COUNT(D557:I557)=0,"",MEDIAN(D557:I557))</f>
        <v/>
      </c>
      <c r="L557" s="10">
        <f>IF(COUNT(D557:I557)=0,"",MAX(D557:I557))</f>
        <v/>
      </c>
      <c r="M557" s="11">
        <f>IF(OR(J557="",J557=0),"",(L557-J557)/J557)</f>
        <v/>
      </c>
      <c r="N557" s="4">
        <f>IF(COUNT(D557:I557)=0,"",INDEX($D$1:$I$1,MATCH(MIN(D557:I557),D557:I557,0)))</f>
        <v/>
      </c>
      <c r="O557" s="10" t="n">
        <v>315.06</v>
      </c>
      <c r="P557" s="12" t="n">
        <v>1</v>
      </c>
    </row>
    <row r="558">
      <c r="A558" s="4" t="inlineStr">
        <is>
          <t>MAT-10-158</t>
        </is>
      </c>
      <c r="B558" s="5" t="inlineStr">
        <is>
          <t>Extensión eléctrica de 10 pies</t>
        </is>
      </c>
      <c r="C558" s="4" t="inlineStr">
        <is>
          <t>unidad</t>
        </is>
      </c>
      <c r="D558" s="10" t="n"/>
      <c r="E558" s="10" t="n"/>
      <c r="F558" s="10" t="n"/>
      <c r="G558" s="10" t="n">
        <v>180</v>
      </c>
      <c r="H558" s="10" t="n"/>
      <c r="I558" s="10" t="n"/>
      <c r="J558" s="10">
        <f>IF(COUNT(D558:I558)=0,"",MIN(D558:I558))</f>
        <v/>
      </c>
      <c r="K558" s="10">
        <f>IF(COUNT(D558:I558)=0,"",MEDIAN(D558:I558))</f>
        <v/>
      </c>
      <c r="L558" s="10">
        <f>IF(COUNT(D558:I558)=0,"",MAX(D558:I558))</f>
        <v/>
      </c>
      <c r="M558" s="11">
        <f>IF(OR(J558="",J558=0),"",(L558-J558)/J558)</f>
        <v/>
      </c>
      <c r="N558" s="4">
        <f>IF(COUNT(D558:I558)=0,"",INDEX($D$1:$I$1,MATCH(MIN(D558:I558),D558:I558,0)))</f>
        <v/>
      </c>
      <c r="O558" s="10" t="n">
        <v>180</v>
      </c>
      <c r="P558" s="12" t="n">
        <v>1</v>
      </c>
    </row>
    <row r="559">
      <c r="A559" s="4" t="inlineStr">
        <is>
          <t>MAT-10-159</t>
        </is>
      </c>
      <c r="B559" s="5" t="inlineStr">
        <is>
          <t>Extensión eléctrica de 100 pies</t>
        </is>
      </c>
      <c r="C559" s="4" t="inlineStr">
        <is>
          <t>unidad</t>
        </is>
      </c>
      <c r="D559" s="10" t="n"/>
      <c r="E559" s="10" t="n"/>
      <c r="F559" s="10" t="n"/>
      <c r="G559" s="10" t="n">
        <v>1355.01</v>
      </c>
      <c r="H559" s="10" t="n"/>
      <c r="I559" s="10" t="n"/>
      <c r="J559" s="10">
        <f>IF(COUNT(D559:I559)=0,"",MIN(D559:I559))</f>
        <v/>
      </c>
      <c r="K559" s="10">
        <f>IF(COUNT(D559:I559)=0,"",MEDIAN(D559:I559))</f>
        <v/>
      </c>
      <c r="L559" s="10">
        <f>IF(COUNT(D559:I559)=0,"",MAX(D559:I559))</f>
        <v/>
      </c>
      <c r="M559" s="11">
        <f>IF(OR(J559="",J559=0),"",(L559-J559)/J559)</f>
        <v/>
      </c>
      <c r="N559" s="4">
        <f>IF(COUNT(D559:I559)=0,"",INDEX($D$1:$I$1,MATCH(MIN(D559:I559),D559:I559,0)))</f>
        <v/>
      </c>
      <c r="O559" s="10" t="n">
        <v>1940</v>
      </c>
      <c r="P559" s="12" t="n">
        <v>1</v>
      </c>
    </row>
    <row r="560">
      <c r="A560" s="4" t="inlineStr">
        <is>
          <t>MAT-10-160</t>
        </is>
      </c>
      <c r="B560" s="5" t="inlineStr">
        <is>
          <t>Extensión eléctrica de 12 pies</t>
        </is>
      </c>
      <c r="C560" s="4" t="inlineStr">
        <is>
          <t>unidad</t>
        </is>
      </c>
      <c r="D560" s="10" t="n"/>
      <c r="E560" s="10" t="n"/>
      <c r="F560" s="10" t="n"/>
      <c r="G560" s="10" t="n">
        <v>210</v>
      </c>
      <c r="H560" s="10" t="n"/>
      <c r="I560" s="10" t="n"/>
      <c r="J560" s="10">
        <f>IF(COUNT(D560:I560)=0,"",MIN(D560:I560))</f>
        <v/>
      </c>
      <c r="K560" s="10">
        <f>IF(COUNT(D560:I560)=0,"",MEDIAN(D560:I560))</f>
        <v/>
      </c>
      <c r="L560" s="10">
        <f>IF(COUNT(D560:I560)=0,"",MAX(D560:I560))</f>
        <v/>
      </c>
      <c r="M560" s="11">
        <f>IF(OR(J560="",J560=0),"",(L560-J560)/J560)</f>
        <v/>
      </c>
      <c r="N560" s="4">
        <f>IF(COUNT(D560:I560)=0,"",INDEX($D$1:$I$1,MATCH(MIN(D560:I560),D560:I560,0)))</f>
        <v/>
      </c>
      <c r="O560" s="10" t="n">
        <v>285</v>
      </c>
      <c r="P560" s="12" t="n">
        <v>1</v>
      </c>
    </row>
    <row r="561">
      <c r="A561" s="4" t="inlineStr">
        <is>
          <t>MAT-10-161</t>
        </is>
      </c>
      <c r="B561" s="5" t="inlineStr">
        <is>
          <t>Extensión eléctrica de 13 pies</t>
        </is>
      </c>
      <c r="C561" s="4" t="inlineStr">
        <is>
          <t>unidad</t>
        </is>
      </c>
      <c r="D561" s="10" t="n"/>
      <c r="E561" s="10" t="n"/>
      <c r="F561" s="10" t="n"/>
      <c r="G561" s="10" t="n">
        <v>225</v>
      </c>
      <c r="H561" s="10" t="n"/>
      <c r="I561" s="10" t="n"/>
      <c r="J561" s="10">
        <f>IF(COUNT(D561:I561)=0,"",MIN(D561:I561))</f>
        <v/>
      </c>
      <c r="K561" s="10">
        <f>IF(COUNT(D561:I561)=0,"",MEDIAN(D561:I561))</f>
        <v/>
      </c>
      <c r="L561" s="10">
        <f>IF(COUNT(D561:I561)=0,"",MAX(D561:I561))</f>
        <v/>
      </c>
      <c r="M561" s="11">
        <f>IF(OR(J561="",J561=0),"",(L561-J561)/J561)</f>
        <v/>
      </c>
      <c r="N561" s="4">
        <f>IF(COUNT(D561:I561)=0,"",INDEX($D$1:$I$1,MATCH(MIN(D561:I561),D561:I561,0)))</f>
        <v/>
      </c>
      <c r="O561" s="10" t="n">
        <v>225</v>
      </c>
      <c r="P561" s="12" t="n">
        <v>1</v>
      </c>
    </row>
    <row r="562">
      <c r="A562" s="4" t="inlineStr">
        <is>
          <t>MAT-10-162</t>
        </is>
      </c>
      <c r="B562" s="5" t="inlineStr">
        <is>
          <t>Extensión eléctrica de 15 pies</t>
        </is>
      </c>
      <c r="C562" s="4" t="inlineStr">
        <is>
          <t>unidad</t>
        </is>
      </c>
      <c r="D562" s="10" t="n"/>
      <c r="E562" s="10" t="n"/>
      <c r="F562" s="10" t="n"/>
      <c r="G562" s="10" t="n">
        <v>300</v>
      </c>
      <c r="H562" s="10" t="n"/>
      <c r="I562" s="10" t="n"/>
      <c r="J562" s="10">
        <f>IF(COUNT(D562:I562)=0,"",MIN(D562:I562))</f>
        <v/>
      </c>
      <c r="K562" s="10">
        <f>IF(COUNT(D562:I562)=0,"",MEDIAN(D562:I562))</f>
        <v/>
      </c>
      <c r="L562" s="10">
        <f>IF(COUNT(D562:I562)=0,"",MAX(D562:I562))</f>
        <v/>
      </c>
      <c r="M562" s="11">
        <f>IF(OR(J562="",J562=0),"",(L562-J562)/J562)</f>
        <v/>
      </c>
      <c r="N562" s="4">
        <f>IF(COUNT(D562:I562)=0,"",INDEX($D$1:$I$1,MATCH(MIN(D562:I562),D562:I562,0)))</f>
        <v/>
      </c>
      <c r="O562" s="10" t="n">
        <v>505</v>
      </c>
      <c r="P562" s="12" t="n">
        <v>1</v>
      </c>
    </row>
    <row r="563">
      <c r="A563" s="4" t="inlineStr">
        <is>
          <t>MAT-10-163</t>
        </is>
      </c>
      <c r="B563" s="5" t="inlineStr">
        <is>
          <t>Extensión eléctrica de 16 pies</t>
        </is>
      </c>
      <c r="C563" s="4" t="inlineStr">
        <is>
          <t>unidad</t>
        </is>
      </c>
      <c r="D563" s="10" t="n"/>
      <c r="E563" s="10" t="n"/>
      <c r="F563" s="10" t="n"/>
      <c r="G563" s="10" t="n">
        <v>270</v>
      </c>
      <c r="H563" s="10" t="n"/>
      <c r="I563" s="10" t="n"/>
      <c r="J563" s="10">
        <f>IF(COUNT(D563:I563)=0,"",MIN(D563:I563))</f>
        <v/>
      </c>
      <c r="K563" s="10">
        <f>IF(COUNT(D563:I563)=0,"",MEDIAN(D563:I563))</f>
        <v/>
      </c>
      <c r="L563" s="10">
        <f>IF(COUNT(D563:I563)=0,"",MAX(D563:I563))</f>
        <v/>
      </c>
      <c r="M563" s="11">
        <f>IF(OR(J563="",J563=0),"",(L563-J563)/J563)</f>
        <v/>
      </c>
      <c r="N563" s="4">
        <f>IF(COUNT(D563:I563)=0,"",INDEX($D$1:$I$1,MATCH(MIN(D563:I563),D563:I563,0)))</f>
        <v/>
      </c>
      <c r="O563" s="10" t="n">
        <v>270</v>
      </c>
      <c r="P563" s="12" t="n">
        <v>1</v>
      </c>
    </row>
    <row r="564">
      <c r="A564" s="4" t="inlineStr">
        <is>
          <t>MAT-10-164</t>
        </is>
      </c>
      <c r="B564" s="5" t="inlineStr">
        <is>
          <t>Extensión eléctrica de 25 pies</t>
        </is>
      </c>
      <c r="C564" s="4" t="inlineStr">
        <is>
          <t>unidad</t>
        </is>
      </c>
      <c r="D564" s="10" t="n"/>
      <c r="E564" s="10" t="n"/>
      <c r="F564" s="10" t="n"/>
      <c r="G564" s="10" t="n">
        <v>1700</v>
      </c>
      <c r="H564" s="10" t="n"/>
      <c r="I564" s="10" t="n"/>
      <c r="J564" s="10">
        <f>IF(COUNT(D564:I564)=0,"",MIN(D564:I564))</f>
        <v/>
      </c>
      <c r="K564" s="10">
        <f>IF(COUNT(D564:I564)=0,"",MEDIAN(D564:I564))</f>
        <v/>
      </c>
      <c r="L564" s="10">
        <f>IF(COUNT(D564:I564)=0,"",MAX(D564:I564))</f>
        <v/>
      </c>
      <c r="M564" s="11">
        <f>IF(OR(J564="",J564=0),"",(L564-J564)/J564)</f>
        <v/>
      </c>
      <c r="N564" s="4">
        <f>IF(COUNT(D564:I564)=0,"",INDEX($D$1:$I$1,MATCH(MIN(D564:I564),D564:I564,0)))</f>
        <v/>
      </c>
      <c r="O564" s="10" t="n">
        <v>1700</v>
      </c>
      <c r="P564" s="12" t="n">
        <v>1</v>
      </c>
    </row>
    <row r="565">
      <c r="A565" s="4" t="inlineStr">
        <is>
          <t>MAT-10-165</t>
        </is>
      </c>
      <c r="B565" s="5" t="inlineStr">
        <is>
          <t>Extensión eléctrica de 26 pies</t>
        </is>
      </c>
      <c r="C565" s="4" t="inlineStr">
        <is>
          <t>unidad</t>
        </is>
      </c>
      <c r="D565" s="10" t="n"/>
      <c r="E565" s="10" t="n"/>
      <c r="F565" s="10" t="n"/>
      <c r="G565" s="10" t="n">
        <v>520</v>
      </c>
      <c r="H565" s="10" t="n"/>
      <c r="I565" s="10" t="n"/>
      <c r="J565" s="10">
        <f>IF(COUNT(D565:I565)=0,"",MIN(D565:I565))</f>
        <v/>
      </c>
      <c r="K565" s="10">
        <f>IF(COUNT(D565:I565)=0,"",MEDIAN(D565:I565))</f>
        <v/>
      </c>
      <c r="L565" s="10">
        <f>IF(COUNT(D565:I565)=0,"",MAX(D565:I565))</f>
        <v/>
      </c>
      <c r="M565" s="11">
        <f>IF(OR(J565="",J565=0),"",(L565-J565)/J565)</f>
        <v/>
      </c>
      <c r="N565" s="4">
        <f>IF(COUNT(D565:I565)=0,"",INDEX($D$1:$I$1,MATCH(MIN(D565:I565),D565:I565,0)))</f>
        <v/>
      </c>
      <c r="O565" s="10" t="n">
        <v>520</v>
      </c>
      <c r="P565" s="12" t="n">
        <v>1</v>
      </c>
    </row>
    <row r="566">
      <c r="A566" s="4" t="inlineStr">
        <is>
          <t>MAT-10-166</t>
        </is>
      </c>
      <c r="B566" s="5" t="inlineStr">
        <is>
          <t>Extensión eléctrica de 50 pies</t>
        </is>
      </c>
      <c r="C566" s="4" t="inlineStr">
        <is>
          <t>unidad</t>
        </is>
      </c>
      <c r="D566" s="10" t="n"/>
      <c r="E566" s="10" t="n"/>
      <c r="F566" s="10" t="n"/>
      <c r="G566" s="10" t="n">
        <v>725</v>
      </c>
      <c r="H566" s="10" t="n"/>
      <c r="I566" s="10" t="n"/>
      <c r="J566" s="10">
        <f>IF(COUNT(D566:I566)=0,"",MIN(D566:I566))</f>
        <v/>
      </c>
      <c r="K566" s="10">
        <f>IF(COUNT(D566:I566)=0,"",MEDIAN(D566:I566))</f>
        <v/>
      </c>
      <c r="L566" s="10">
        <f>IF(COUNT(D566:I566)=0,"",MAX(D566:I566))</f>
        <v/>
      </c>
      <c r="M566" s="11">
        <f>IF(OR(J566="",J566=0),"",(L566-J566)/J566)</f>
        <v/>
      </c>
      <c r="N566" s="4">
        <f>IF(COUNT(D566:I566)=0,"",INDEX($D$1:$I$1,MATCH(MIN(D566:I566),D566:I566,0)))</f>
        <v/>
      </c>
      <c r="O566" s="10" t="n">
        <v>1330</v>
      </c>
      <c r="P566" s="12" t="n">
        <v>1</v>
      </c>
    </row>
    <row r="567">
      <c r="A567" s="4" t="inlineStr">
        <is>
          <t>MAT-10-167</t>
        </is>
      </c>
      <c r="B567" s="5" t="inlineStr">
        <is>
          <t>Extensión eléctrica de 6 pies</t>
        </is>
      </c>
      <c r="C567" s="4" t="inlineStr">
        <is>
          <t>unidad</t>
        </is>
      </c>
      <c r="D567" s="10" t="n"/>
      <c r="E567" s="10" t="n"/>
      <c r="F567" s="10" t="n"/>
      <c r="G567" s="10" t="n">
        <v>310</v>
      </c>
      <c r="H567" s="10" t="n"/>
      <c r="I567" s="10" t="n"/>
      <c r="J567" s="10">
        <f>IF(COUNT(D567:I567)=0,"",MIN(D567:I567))</f>
        <v/>
      </c>
      <c r="K567" s="10">
        <f>IF(COUNT(D567:I567)=0,"",MEDIAN(D567:I567))</f>
        <v/>
      </c>
      <c r="L567" s="10">
        <f>IF(COUNT(D567:I567)=0,"",MAX(D567:I567))</f>
        <v/>
      </c>
      <c r="M567" s="11">
        <f>IF(OR(J567="",J567=0),"",(L567-J567)/J567)</f>
        <v/>
      </c>
      <c r="N567" s="4">
        <f>IF(COUNT(D567:I567)=0,"",INDEX($D$1:$I$1,MATCH(MIN(D567:I567),D567:I567,0)))</f>
        <v/>
      </c>
      <c r="O567" s="10" t="n">
        <v>310</v>
      </c>
      <c r="P567" s="12" t="n">
        <v>1</v>
      </c>
    </row>
    <row r="568">
      <c r="A568" s="4" t="inlineStr">
        <is>
          <t>MAT-10-168</t>
        </is>
      </c>
      <c r="B568" s="5" t="inlineStr">
        <is>
          <t>Extensión eléctrica de 7 pies</t>
        </is>
      </c>
      <c r="C568" s="4" t="inlineStr">
        <is>
          <t>unidad</t>
        </is>
      </c>
      <c r="D568" s="10" t="n"/>
      <c r="E568" s="10" t="n"/>
      <c r="F568" s="10" t="n"/>
      <c r="G568" s="10" t="n">
        <v>145</v>
      </c>
      <c r="H568" s="10" t="n"/>
      <c r="I568" s="10" t="n"/>
      <c r="J568" s="10">
        <f>IF(COUNT(D568:I568)=0,"",MIN(D568:I568))</f>
        <v/>
      </c>
      <c r="K568" s="10">
        <f>IF(COUNT(D568:I568)=0,"",MEDIAN(D568:I568))</f>
        <v/>
      </c>
      <c r="L568" s="10">
        <f>IF(COUNT(D568:I568)=0,"",MAX(D568:I568))</f>
        <v/>
      </c>
      <c r="M568" s="11">
        <f>IF(OR(J568="",J568=0),"",(L568-J568)/J568)</f>
        <v/>
      </c>
      <c r="N568" s="4">
        <f>IF(COUNT(D568:I568)=0,"",INDEX($D$1:$I$1,MATCH(MIN(D568:I568),D568:I568,0)))</f>
        <v/>
      </c>
      <c r="O568" s="10" t="n">
        <v>145</v>
      </c>
      <c r="P568" s="12" t="n">
        <v>1</v>
      </c>
    </row>
    <row r="569">
      <c r="A569" s="4" t="inlineStr">
        <is>
          <t>MAT-10-169</t>
        </is>
      </c>
      <c r="B569" s="5" t="inlineStr">
        <is>
          <t>Regleta de 6 salidas</t>
        </is>
      </c>
      <c r="C569" s="4" t="inlineStr">
        <is>
          <t>unidad</t>
        </is>
      </c>
      <c r="D569" s="10" t="n"/>
      <c r="E569" s="10" t="n"/>
      <c r="F569" s="10" t="n"/>
      <c r="G569" s="10" t="n">
        <v>654.99</v>
      </c>
      <c r="H569" s="10" t="n"/>
      <c r="I569" s="10" t="n"/>
      <c r="J569" s="10">
        <f>IF(COUNT(D569:I569)=0,"",MIN(D569:I569))</f>
        <v/>
      </c>
      <c r="K569" s="10">
        <f>IF(COUNT(D569:I569)=0,"",MEDIAN(D569:I569))</f>
        <v/>
      </c>
      <c r="L569" s="10">
        <f>IF(COUNT(D569:I569)=0,"",MAX(D569:I569))</f>
        <v/>
      </c>
      <c r="M569" s="11">
        <f>IF(OR(J569="",J569=0),"",(L569-J569)/J569)</f>
        <v/>
      </c>
      <c r="N569" s="4">
        <f>IF(COUNT(D569:I569)=0,"",INDEX($D$1:$I$1,MATCH(MIN(D569:I569),D569:I569,0)))</f>
        <v/>
      </c>
      <c r="O569" s="10" t="n">
        <v>737.5</v>
      </c>
      <c r="P569" s="12" t="n">
        <v>1</v>
      </c>
    </row>
    <row r="570">
      <c r="A570" s="4" t="inlineStr">
        <is>
          <t>MAT-10-170</t>
        </is>
      </c>
      <c r="B570" s="5" t="inlineStr">
        <is>
          <t>Regleta de 6 salidas con supresor de picos</t>
        </is>
      </c>
      <c r="C570" s="4" t="inlineStr">
        <is>
          <t>unidad</t>
        </is>
      </c>
      <c r="D570" s="10" t="n"/>
      <c r="E570" s="10" t="n"/>
      <c r="F570" s="10" t="n"/>
      <c r="G570" s="10" t="n">
        <v>725</v>
      </c>
      <c r="H570" s="10" t="n"/>
      <c r="I570" s="10" t="n"/>
      <c r="J570" s="10">
        <f>IF(COUNT(D570:I570)=0,"",MIN(D570:I570))</f>
        <v/>
      </c>
      <c r="K570" s="10">
        <f>IF(COUNT(D570:I570)=0,"",MEDIAN(D570:I570))</f>
        <v/>
      </c>
      <c r="L570" s="10">
        <f>IF(COUNT(D570:I570)=0,"",MAX(D570:I570))</f>
        <v/>
      </c>
      <c r="M570" s="11">
        <f>IF(OR(J570="",J570=0),"",(L570-J570)/J570)</f>
        <v/>
      </c>
      <c r="N570" s="4">
        <f>IF(COUNT(D570:I570)=0,"",INDEX($D$1:$I$1,MATCH(MIN(D570:I570),D570:I570,0)))</f>
        <v/>
      </c>
      <c r="O570" s="10" t="n">
        <v>725</v>
      </c>
      <c r="P570" s="12" t="n">
        <v>1</v>
      </c>
    </row>
    <row r="571">
      <c r="A571" s="4" t="inlineStr">
        <is>
          <t>MAT-10-171</t>
        </is>
      </c>
      <c r="B571" s="5" t="inlineStr">
        <is>
          <t>Regleta de 8 salidas</t>
        </is>
      </c>
      <c r="C571" s="4" t="inlineStr">
        <is>
          <t>unidad</t>
        </is>
      </c>
      <c r="D571" s="10" t="n"/>
      <c r="E571" s="10" t="n"/>
      <c r="F571" s="10" t="n"/>
      <c r="G571" s="10" t="n">
        <v>1195</v>
      </c>
      <c r="H571" s="10" t="n"/>
      <c r="I571" s="10" t="n"/>
      <c r="J571" s="10">
        <f>IF(COUNT(D571:I571)=0,"",MIN(D571:I571))</f>
        <v/>
      </c>
      <c r="K571" s="10">
        <f>IF(COUNT(D571:I571)=0,"",MEDIAN(D571:I571))</f>
        <v/>
      </c>
      <c r="L571" s="10">
        <f>IF(COUNT(D571:I571)=0,"",MAX(D571:I571))</f>
        <v/>
      </c>
      <c r="M571" s="11">
        <f>IF(OR(J571="",J571=0),"",(L571-J571)/J571)</f>
        <v/>
      </c>
      <c r="N571" s="4">
        <f>IF(COUNT(D571:I571)=0,"",INDEX($D$1:$I$1,MATCH(MIN(D571:I571),D571:I571,0)))</f>
        <v/>
      </c>
      <c r="O571" s="10" t="n">
        <v>1195</v>
      </c>
      <c r="P571" s="12" t="n">
        <v>1</v>
      </c>
    </row>
    <row r="572">
      <c r="A572" s="4" t="inlineStr">
        <is>
          <t>MAT-10-172</t>
        </is>
      </c>
      <c r="B572" s="5" t="inlineStr">
        <is>
          <t>Sensor de movimiento</t>
        </is>
      </c>
      <c r="C572" s="4" t="inlineStr">
        <is>
          <t>unidad</t>
        </is>
      </c>
      <c r="D572" s="10" t="n"/>
      <c r="E572" s="10" t="n"/>
      <c r="F572" s="10" t="n"/>
      <c r="G572" s="10" t="n">
        <v>500</v>
      </c>
      <c r="H572" s="10" t="n"/>
      <c r="I572" s="10" t="n"/>
      <c r="J572" s="10">
        <f>IF(COUNT(D572:I572)=0,"",MIN(D572:I572))</f>
        <v/>
      </c>
      <c r="K572" s="10">
        <f>IF(COUNT(D572:I572)=0,"",MEDIAN(D572:I572))</f>
        <v/>
      </c>
      <c r="L572" s="10">
        <f>IF(COUNT(D572:I572)=0,"",MAX(D572:I572))</f>
        <v/>
      </c>
      <c r="M572" s="11">
        <f>IF(OR(J572="",J572=0),"",(L572-J572)/J572)</f>
        <v/>
      </c>
      <c r="N572" s="4">
        <f>IF(COUNT(D572:I572)=0,"",INDEX($D$1:$I$1,MATCH(MIN(D572:I572),D572:I572,0)))</f>
        <v/>
      </c>
      <c r="O572" s="10" t="n">
        <v>570</v>
      </c>
      <c r="P572" s="12" t="n">
        <v>1</v>
      </c>
    </row>
    <row r="573">
      <c r="A573" s="4" t="inlineStr">
        <is>
          <t>MAT-10-173</t>
        </is>
      </c>
      <c r="B573" s="5" t="inlineStr">
        <is>
          <t>Temporizador</t>
        </is>
      </c>
      <c r="C573" s="4" t="inlineStr">
        <is>
          <t>unidad</t>
        </is>
      </c>
      <c r="D573" s="10" t="n"/>
      <c r="E573" s="10" t="n"/>
      <c r="F573" s="10" t="n"/>
      <c r="G573" s="10" t="n">
        <v>805</v>
      </c>
      <c r="H573" s="10" t="n"/>
      <c r="I573" s="10" t="n"/>
      <c r="J573" s="10">
        <f>IF(COUNT(D573:I573)=0,"",MIN(D573:I573))</f>
        <v/>
      </c>
      <c r="K573" s="10">
        <f>IF(COUNT(D573:I573)=0,"",MEDIAN(D573:I573))</f>
        <v/>
      </c>
      <c r="L573" s="10">
        <f>IF(COUNT(D573:I573)=0,"",MAX(D573:I573))</f>
        <v/>
      </c>
      <c r="M573" s="11">
        <f>IF(OR(J573="",J573=0),"",(L573-J573)/J573)</f>
        <v/>
      </c>
      <c r="N573" s="4">
        <f>IF(COUNT(D573:I573)=0,"",INDEX($D$1:$I$1,MATCH(MIN(D573:I573),D573:I573,0)))</f>
        <v/>
      </c>
      <c r="O573" s="10" t="n">
        <v>805</v>
      </c>
      <c r="P573" s="12" t="n">
        <v>1</v>
      </c>
    </row>
    <row r="574">
      <c r="A574" s="4" t="inlineStr">
        <is>
          <t>MAT-10-174</t>
        </is>
      </c>
      <c r="B574" s="5" t="inlineStr">
        <is>
          <t>Timbre eléctrico</t>
        </is>
      </c>
      <c r="C574" s="4" t="inlineStr">
        <is>
          <t>unidad</t>
        </is>
      </c>
      <c r="D574" s="10" t="n"/>
      <c r="E574" s="10" t="n"/>
      <c r="F574" s="10" t="n"/>
      <c r="G574" s="10" t="n">
        <v>100</v>
      </c>
      <c r="H574" s="10" t="n"/>
      <c r="I574" s="10" t="n"/>
      <c r="J574" s="10">
        <f>IF(COUNT(D574:I574)=0,"",MIN(D574:I574))</f>
        <v/>
      </c>
      <c r="K574" s="10">
        <f>IF(COUNT(D574:I574)=0,"",MEDIAN(D574:I574))</f>
        <v/>
      </c>
      <c r="L574" s="10">
        <f>IF(COUNT(D574:I574)=0,"",MAX(D574:I574))</f>
        <v/>
      </c>
      <c r="M574" s="11">
        <f>IF(OR(J574="",J574=0),"",(L574-J574)/J574)</f>
        <v/>
      </c>
      <c r="N574" s="4">
        <f>IF(COUNT(D574:I574)=0,"",INDEX($D$1:$I$1,MATCH(MIN(D574:I574),D574:I574,0)))</f>
        <v/>
      </c>
      <c r="O574" s="10" t="n">
        <v>397.5</v>
      </c>
      <c r="P574" s="12" t="n">
        <v>1</v>
      </c>
    </row>
    <row r="575">
      <c r="A575" s="4" t="inlineStr">
        <is>
          <t>MAT-12-009</t>
        </is>
      </c>
      <c r="B575" s="5" t="inlineStr">
        <is>
          <t>Estuco para interiores, funda de 35 libras</t>
        </is>
      </c>
      <c r="C575" s="4" t="inlineStr">
        <is>
          <t>funda</t>
        </is>
      </c>
      <c r="D575" s="10" t="n">
        <v>331.11</v>
      </c>
      <c r="E575" s="10" t="n"/>
      <c r="F575" s="10" t="n">
        <v>690</v>
      </c>
      <c r="G575" s="10" t="n"/>
      <c r="H575" s="10" t="n"/>
      <c r="I575" s="10" t="n"/>
      <c r="J575" s="10">
        <f>IF(COUNT(D575:I575)=0,"",MIN(D575:I575))</f>
        <v/>
      </c>
      <c r="K575" s="10">
        <f>IF(COUNT(D575:I575)=0,"",MEDIAN(D575:I575))</f>
        <v/>
      </c>
      <c r="L575" s="10">
        <f>IF(COUNT(D575:I575)=0,"",MAX(D575:I575))</f>
        <v/>
      </c>
      <c r="M575" s="11">
        <f>IF(OR(J575="",J575=0),"",(L575-J575)/J575)</f>
        <v/>
      </c>
      <c r="N575" s="4">
        <f>IF(COUNT(D575:I575)=0,"",INDEX($D$1:$I$1,MATCH(MIN(D575:I575),D575:I575,0)))</f>
        <v/>
      </c>
      <c r="O575" s="10" t="n">
        <v>510.56</v>
      </c>
      <c r="P575" s="12" t="n">
        <v>2</v>
      </c>
    </row>
    <row r="576">
      <c r="A576" s="4" t="inlineStr">
        <is>
          <t>MAT-13-011</t>
        </is>
      </c>
      <c r="B576" s="5" t="inlineStr">
        <is>
          <t>Angular para plafón, 10'</t>
        </is>
      </c>
      <c r="C576" s="4" t="inlineStr">
        <is>
          <t>unidad</t>
        </is>
      </c>
      <c r="D576" s="10" t="n"/>
      <c r="E576" s="10" t="n"/>
      <c r="F576" s="10" t="n">
        <v>98</v>
      </c>
      <c r="G576" s="10" t="n"/>
      <c r="H576" s="10" t="n"/>
      <c r="I576" s="10" t="n"/>
      <c r="J576" s="10">
        <f>IF(COUNT(D576:I576)=0,"",MIN(D576:I576))</f>
        <v/>
      </c>
      <c r="K576" s="10">
        <f>IF(COUNT(D576:I576)=0,"",MEDIAN(D576:I576))</f>
        <v/>
      </c>
      <c r="L576" s="10">
        <f>IF(COUNT(D576:I576)=0,"",MAX(D576:I576))</f>
        <v/>
      </c>
      <c r="M576" s="11">
        <f>IF(OR(J576="",J576=0),"",(L576-J576)/J576)</f>
        <v/>
      </c>
      <c r="N576" s="4">
        <f>IF(COUNT(D576:I576)=0,"",INDEX($D$1:$I$1,MATCH(MIN(D576:I576),D576:I576,0)))</f>
        <v/>
      </c>
      <c r="O576" s="10" t="n">
        <v>98</v>
      </c>
      <c r="P576" s="12" t="n">
        <v>1</v>
      </c>
    </row>
    <row r="577">
      <c r="A577" s="4" t="inlineStr">
        <is>
          <t>MAT-13-012</t>
        </is>
      </c>
      <c r="B577" s="5" t="inlineStr">
        <is>
          <t>Cartón piedra, 4'X8' 3X2Mm 1/8"</t>
        </is>
      </c>
      <c r="C577" s="4" t="inlineStr">
        <is>
          <t>unidad</t>
        </is>
      </c>
      <c r="D577" s="10" t="n"/>
      <c r="E577" s="10" t="n"/>
      <c r="F577" s="10" t="n">
        <v>495</v>
      </c>
      <c r="G577" s="10" t="n"/>
      <c r="H577" s="10" t="n"/>
      <c r="I577" s="10" t="n"/>
      <c r="J577" s="10">
        <f>IF(COUNT(D577:I577)=0,"",MIN(D577:I577))</f>
        <v/>
      </c>
      <c r="K577" s="10">
        <f>IF(COUNT(D577:I577)=0,"",MEDIAN(D577:I577))</f>
        <v/>
      </c>
      <c r="L577" s="10">
        <f>IF(COUNT(D577:I577)=0,"",MAX(D577:I577))</f>
        <v/>
      </c>
      <c r="M577" s="11">
        <f>IF(OR(J577="",J577=0),"",(L577-J577)/J577)</f>
        <v/>
      </c>
      <c r="N577" s="4">
        <f>IF(COUNT(D577:I577)=0,"",INDEX($D$1:$I$1,MATCH(MIN(D577:I577),D577:I577,0)))</f>
        <v/>
      </c>
      <c r="O577" s="10" t="n">
        <v>495</v>
      </c>
      <c r="P577" s="12" t="n">
        <v>1</v>
      </c>
    </row>
    <row r="578">
      <c r="A578" s="4" t="inlineStr">
        <is>
          <t>MAT-13-013</t>
        </is>
      </c>
      <c r="B578" s="5" t="inlineStr">
        <is>
          <t>Cross tee para plafón, 2'</t>
        </is>
      </c>
      <c r="C578" s="4" t="inlineStr">
        <is>
          <t>unidad</t>
        </is>
      </c>
      <c r="D578" s="10" t="n"/>
      <c r="E578" s="10" t="n"/>
      <c r="F578" s="10" t="n">
        <v>26</v>
      </c>
      <c r="G578" s="10" t="n"/>
      <c r="H578" s="10" t="n"/>
      <c r="I578" s="10" t="n"/>
      <c r="J578" s="10">
        <f>IF(COUNT(D578:I578)=0,"",MIN(D578:I578))</f>
        <v/>
      </c>
      <c r="K578" s="10">
        <f>IF(COUNT(D578:I578)=0,"",MEDIAN(D578:I578))</f>
        <v/>
      </c>
      <c r="L578" s="10">
        <f>IF(COUNT(D578:I578)=0,"",MAX(D578:I578))</f>
        <v/>
      </c>
      <c r="M578" s="11">
        <f>IF(OR(J578="",J578=0),"",(L578-J578)/J578)</f>
        <v/>
      </c>
      <c r="N578" s="4">
        <f>IF(COUNT(D578:I578)=0,"",INDEX($D$1:$I$1,MATCH(MIN(D578:I578),D578:I578,0)))</f>
        <v/>
      </c>
      <c r="O578" s="10" t="n">
        <v>26</v>
      </c>
      <c r="P578" s="12" t="n">
        <v>1</v>
      </c>
    </row>
    <row r="579">
      <c r="A579" s="4" t="inlineStr">
        <is>
          <t>MAT-13-014</t>
        </is>
      </c>
      <c r="B579" s="5" t="inlineStr">
        <is>
          <t>Cross tee para plafón, 4'</t>
        </is>
      </c>
      <c r="C579" s="4" t="inlineStr">
        <is>
          <t>unidad</t>
        </is>
      </c>
      <c r="D579" s="10" t="n"/>
      <c r="E579" s="10" t="n"/>
      <c r="F579" s="10" t="n">
        <v>56</v>
      </c>
      <c r="G579" s="10" t="n"/>
      <c r="H579" s="10" t="n"/>
      <c r="I579" s="10" t="n"/>
      <c r="J579" s="10">
        <f>IF(COUNT(D579:I579)=0,"",MIN(D579:I579))</f>
        <v/>
      </c>
      <c r="K579" s="10">
        <f>IF(COUNT(D579:I579)=0,"",MEDIAN(D579:I579))</f>
        <v/>
      </c>
      <c r="L579" s="10">
        <f>IF(COUNT(D579:I579)=0,"",MAX(D579:I579))</f>
        <v/>
      </c>
      <c r="M579" s="11">
        <f>IF(OR(J579="",J579=0),"",(L579-J579)/J579)</f>
        <v/>
      </c>
      <c r="N579" s="4">
        <f>IF(COUNT(D579:I579)=0,"",INDEX($D$1:$I$1,MATCH(MIN(D579:I579),D579:I579,0)))</f>
        <v/>
      </c>
      <c r="O579" s="10" t="n">
        <v>56</v>
      </c>
      <c r="P579" s="12" t="n">
        <v>1</v>
      </c>
    </row>
    <row r="580">
      <c r="A580" s="4" t="inlineStr">
        <is>
          <t>MAT-13-015</t>
        </is>
      </c>
      <c r="B580" s="5" t="inlineStr">
        <is>
          <t>Durmiente para plafón, 2-1/2"X10 calibre 25</t>
        </is>
      </c>
      <c r="C580" s="4" t="inlineStr">
        <is>
          <t>unidad</t>
        </is>
      </c>
      <c r="D580" s="10" t="n"/>
      <c r="E580" s="10" t="n"/>
      <c r="F580" s="10" t="n">
        <v>149</v>
      </c>
      <c r="G580" s="10" t="n"/>
      <c r="H580" s="10" t="n"/>
      <c r="I580" s="10" t="n"/>
      <c r="J580" s="10">
        <f>IF(COUNT(D580:I580)=0,"",MIN(D580:I580))</f>
        <v/>
      </c>
      <c r="K580" s="10">
        <f>IF(COUNT(D580:I580)=0,"",MEDIAN(D580:I580))</f>
        <v/>
      </c>
      <c r="L580" s="10">
        <f>IF(COUNT(D580:I580)=0,"",MAX(D580:I580))</f>
        <v/>
      </c>
      <c r="M580" s="11">
        <f>IF(OR(J580="",J580=0),"",(L580-J580)/J580)</f>
        <v/>
      </c>
      <c r="N580" s="4">
        <f>IF(COUNT(D580:I580)=0,"",INDEX($D$1:$I$1,MATCH(MIN(D580:I580),D580:I580,0)))</f>
        <v/>
      </c>
      <c r="O580" s="10" t="n">
        <v>149</v>
      </c>
      <c r="P580" s="12" t="n">
        <v>1</v>
      </c>
    </row>
    <row r="581">
      <c r="A581" s="4" t="inlineStr">
        <is>
          <t>MAT-13-016</t>
        </is>
      </c>
      <c r="B581" s="5" t="inlineStr">
        <is>
          <t>Main tee para plafón, 12'</t>
        </is>
      </c>
      <c r="C581" s="4" t="inlineStr">
        <is>
          <t>unidad</t>
        </is>
      </c>
      <c r="D581" s="10" t="n"/>
      <c r="E581" s="10" t="n"/>
      <c r="F581" s="10" t="n">
        <v>186</v>
      </c>
      <c r="G581" s="10" t="n"/>
      <c r="H581" s="10" t="n"/>
      <c r="I581" s="10" t="n"/>
      <c r="J581" s="10">
        <f>IF(COUNT(D581:I581)=0,"",MIN(D581:I581))</f>
        <v/>
      </c>
      <c r="K581" s="10">
        <f>IF(COUNT(D581:I581)=0,"",MEDIAN(D581:I581))</f>
        <v/>
      </c>
      <c r="L581" s="10">
        <f>IF(COUNT(D581:I581)=0,"",MAX(D581:I581))</f>
        <v/>
      </c>
      <c r="M581" s="11">
        <f>IF(OR(J581="",J581=0),"",(L581-J581)/J581)</f>
        <v/>
      </c>
      <c r="N581" s="4">
        <f>IF(COUNT(D581:I581)=0,"",INDEX($D$1:$I$1,MATCH(MIN(D581:I581),D581:I581,0)))</f>
        <v/>
      </c>
      <c r="O581" s="10" t="n">
        <v>186</v>
      </c>
      <c r="P581" s="12" t="n">
        <v>1</v>
      </c>
    </row>
    <row r="582">
      <c r="A582" s="4" t="inlineStr">
        <is>
          <t>MAT-13-017</t>
        </is>
      </c>
      <c r="B582" s="5" t="inlineStr">
        <is>
          <t>Paral para plafón, 2-1/2"X10 calibre 25</t>
        </is>
      </c>
      <c r="C582" s="4" t="inlineStr">
        <is>
          <t>unidad</t>
        </is>
      </c>
      <c r="D582" s="10" t="n"/>
      <c r="E582" s="10" t="n"/>
      <c r="F582" s="10" t="n">
        <v>185</v>
      </c>
      <c r="G582" s="10" t="n"/>
      <c r="H582" s="10" t="n"/>
      <c r="I582" s="10" t="n"/>
      <c r="J582" s="10">
        <f>IF(COUNT(D582:I582)=0,"",MIN(D582:I582))</f>
        <v/>
      </c>
      <c r="K582" s="10">
        <f>IF(COUNT(D582:I582)=0,"",MEDIAN(D582:I582))</f>
        <v/>
      </c>
      <c r="L582" s="10">
        <f>IF(COUNT(D582:I582)=0,"",MAX(D582:I582))</f>
        <v/>
      </c>
      <c r="M582" s="11">
        <f>IF(OR(J582="",J582=0),"",(L582-J582)/J582)</f>
        <v/>
      </c>
      <c r="N582" s="4">
        <f>IF(COUNT(D582:I582)=0,"",INDEX($D$1:$I$1,MATCH(MIN(D582:I582),D582:I582,0)))</f>
        <v/>
      </c>
      <c r="O582" s="10" t="n">
        <v>185</v>
      </c>
      <c r="P582" s="12" t="n">
        <v>1</v>
      </c>
    </row>
    <row r="583">
      <c r="A583" s="4" t="inlineStr">
        <is>
          <t>MAT-13-018</t>
        </is>
      </c>
      <c r="B583" s="5" t="inlineStr">
        <is>
          <t>Plafón, 2X4'</t>
        </is>
      </c>
      <c r="C583" s="4" t="inlineStr">
        <is>
          <t>unidad</t>
        </is>
      </c>
      <c r="D583" s="10" t="n"/>
      <c r="E583" s="10" t="n"/>
      <c r="F583" s="10" t="n">
        <v>295</v>
      </c>
      <c r="G583" s="10" t="n"/>
      <c r="H583" s="10" t="n"/>
      <c r="I583" s="10" t="n"/>
      <c r="J583" s="10">
        <f>IF(COUNT(D583:I583)=0,"",MIN(D583:I583))</f>
        <v/>
      </c>
      <c r="K583" s="10">
        <f>IF(COUNT(D583:I583)=0,"",MEDIAN(D583:I583))</f>
        <v/>
      </c>
      <c r="L583" s="10">
        <f>IF(COUNT(D583:I583)=0,"",MAX(D583:I583))</f>
        <v/>
      </c>
      <c r="M583" s="11">
        <f>IF(OR(J583="",J583=0),"",(L583-J583)/J583)</f>
        <v/>
      </c>
      <c r="N583" s="4">
        <f>IF(COUNT(D583:I583)=0,"",INDEX($D$1:$I$1,MATCH(MIN(D583:I583),D583:I583,0)))</f>
        <v/>
      </c>
      <c r="O583" s="10" t="n">
        <v>295</v>
      </c>
      <c r="P583" s="12" t="n">
        <v>1</v>
      </c>
    </row>
    <row r="584">
      <c r="A584" s="4" t="inlineStr">
        <is>
          <t>MAT-13-019</t>
        </is>
      </c>
      <c r="B584" s="5" t="inlineStr">
        <is>
          <t>Plafón blanco, 250X5800X7MM</t>
        </is>
      </c>
      <c r="C584" s="4" t="inlineStr">
        <is>
          <t>unidad</t>
        </is>
      </c>
      <c r="D584" s="10" t="n"/>
      <c r="E584" s="10" t="n"/>
      <c r="F584" s="10" t="n">
        <v>375</v>
      </c>
      <c r="G584" s="10" t="n"/>
      <c r="H584" s="10" t="n"/>
      <c r="I584" s="10" t="n"/>
      <c r="J584" s="10">
        <f>IF(COUNT(D584:I584)=0,"",MIN(D584:I584))</f>
        <v/>
      </c>
      <c r="K584" s="10">
        <f>IF(COUNT(D584:I584)=0,"",MEDIAN(D584:I584))</f>
        <v/>
      </c>
      <c r="L584" s="10">
        <f>IF(COUNT(D584:I584)=0,"",MAX(D584:I584))</f>
        <v/>
      </c>
      <c r="M584" s="11">
        <f>IF(OR(J584="",J584=0),"",(L584-J584)/J584)</f>
        <v/>
      </c>
      <c r="N584" s="4">
        <f>IF(COUNT(D584:I584)=0,"",INDEX($D$1:$I$1,MATCH(MIN(D584:I584),D584:I584,0)))</f>
        <v/>
      </c>
      <c r="O584" s="10" t="n">
        <v>375</v>
      </c>
      <c r="P584" s="12" t="n">
        <v>1</v>
      </c>
    </row>
    <row r="585">
      <c r="A585" s="4" t="inlineStr">
        <is>
          <t>MAT-13-020</t>
        </is>
      </c>
      <c r="B585" s="5" t="inlineStr">
        <is>
          <t>Plafón blanco, 2X4'</t>
        </is>
      </c>
      <c r="C585" s="4" t="inlineStr">
        <is>
          <t>unidad</t>
        </is>
      </c>
      <c r="D585" s="10" t="n"/>
      <c r="E585" s="10" t="n"/>
      <c r="F585" s="10" t="n">
        <v>202</v>
      </c>
      <c r="G585" s="10" t="n"/>
      <c r="H585" s="10" t="n"/>
      <c r="I585" s="10" t="n"/>
      <c r="J585" s="10">
        <f>IF(COUNT(D585:I585)=0,"",MIN(D585:I585))</f>
        <v/>
      </c>
      <c r="K585" s="10">
        <f>IF(COUNT(D585:I585)=0,"",MEDIAN(D585:I585))</f>
        <v/>
      </c>
      <c r="L585" s="10">
        <f>IF(COUNT(D585:I585)=0,"",MAX(D585:I585))</f>
        <v/>
      </c>
      <c r="M585" s="11">
        <f>IF(OR(J585="",J585=0),"",(L585-J585)/J585)</f>
        <v/>
      </c>
      <c r="N585" s="4">
        <f>IF(COUNT(D585:I585)=0,"",INDEX($D$1:$I$1,MATCH(MIN(D585:I585),D585:I585,0)))</f>
        <v/>
      </c>
      <c r="O585" s="10" t="n">
        <v>202</v>
      </c>
      <c r="P585" s="12" t="n">
        <v>1</v>
      </c>
    </row>
    <row r="586">
      <c r="A586" s="4" t="inlineStr">
        <is>
          <t>MAT-16-003</t>
        </is>
      </c>
      <c r="B586" s="5" t="inlineStr">
        <is>
          <t>Kit de videovigilancia 4 cámaras bullet 2 MP</t>
        </is>
      </c>
      <c r="C586" s="4" t="inlineStr">
        <is>
          <t>juego</t>
        </is>
      </c>
      <c r="D586" s="10" t="n">
        <v>18221.03</v>
      </c>
      <c r="E586" s="10" t="n"/>
      <c r="F586" s="10" t="n"/>
      <c r="G586" s="10" t="n"/>
      <c r="H586" s="10" t="n"/>
      <c r="I586" s="10" t="n"/>
      <c r="J586" s="10">
        <f>IF(COUNT(D586:I586)=0,"",MIN(D586:I586))</f>
        <v/>
      </c>
      <c r="K586" s="10">
        <f>IF(COUNT(D586:I586)=0,"",MEDIAN(D586:I586))</f>
        <v/>
      </c>
      <c r="L586" s="10">
        <f>IF(COUNT(D586:I586)=0,"",MAX(D586:I586))</f>
        <v/>
      </c>
      <c r="M586" s="11">
        <f>IF(OR(J586="",J586=0),"",(L586-J586)/J586)</f>
        <v/>
      </c>
      <c r="N586" s="4">
        <f>IF(COUNT(D586:I586)=0,"",INDEX($D$1:$I$1,MATCH(MIN(D586:I586),D586:I586,0)))</f>
        <v/>
      </c>
      <c r="O586" s="10" t="n">
        <v>18221.03</v>
      </c>
      <c r="P586" s="12" t="n">
        <v>1</v>
      </c>
    </row>
    <row r="587">
      <c r="A587" s="4" t="inlineStr">
        <is>
          <t>MAT-16-004</t>
        </is>
      </c>
      <c r="B587" s="5" t="inlineStr">
        <is>
          <t>Kit de videovigilancia 4 cámaras domo 2 MP</t>
        </is>
      </c>
      <c r="C587" s="4" t="inlineStr">
        <is>
          <t>juego</t>
        </is>
      </c>
      <c r="D587" s="10" t="n">
        <v>17133.95</v>
      </c>
      <c r="E587" s="10" t="n"/>
      <c r="F587" s="10" t="n"/>
      <c r="G587" s="10" t="n"/>
      <c r="H587" s="10" t="n"/>
      <c r="I587" s="10" t="n"/>
      <c r="J587" s="10">
        <f>IF(COUNT(D587:I587)=0,"",MIN(D587:I587))</f>
        <v/>
      </c>
      <c r="K587" s="10">
        <f>IF(COUNT(D587:I587)=0,"",MEDIAN(D587:I587))</f>
        <v/>
      </c>
      <c r="L587" s="10">
        <f>IF(COUNT(D587:I587)=0,"",MAX(D587:I587))</f>
        <v/>
      </c>
      <c r="M587" s="11">
        <f>IF(OR(J587="",J587=0),"",(L587-J587)/J587)</f>
        <v/>
      </c>
      <c r="N587" s="4">
        <f>IF(COUNT(D587:I587)=0,"",INDEX($D$1:$I$1,MATCH(MIN(D587:I587),D587:I587,0)))</f>
        <v/>
      </c>
      <c r="O587" s="10" t="n">
        <v>17133.95</v>
      </c>
      <c r="P587" s="12" t="n">
        <v>1</v>
      </c>
    </row>
    <row r="588">
      <c r="A588" s="4" t="inlineStr">
        <is>
          <t>MAT-16-005</t>
        </is>
      </c>
      <c r="B588" s="5" t="inlineStr">
        <is>
          <t>Cámara de seguridad</t>
        </is>
      </c>
      <c r="C588" s="4" t="inlineStr">
        <is>
          <t>unidad</t>
        </is>
      </c>
      <c r="D588" s="10" t="n">
        <v>2548.17</v>
      </c>
      <c r="E588" s="10" t="n"/>
      <c r="F588" s="10" t="n"/>
      <c r="G588" s="10" t="n"/>
      <c r="H588" s="10" t="n"/>
      <c r="I588" s="10" t="n"/>
      <c r="J588" s="10">
        <f>IF(COUNT(D588:I588)=0,"",MIN(D588:I588))</f>
        <v/>
      </c>
      <c r="K588" s="10">
        <f>IF(COUNT(D588:I588)=0,"",MEDIAN(D588:I588))</f>
        <v/>
      </c>
      <c r="L588" s="10">
        <f>IF(COUNT(D588:I588)=0,"",MAX(D588:I588))</f>
        <v/>
      </c>
      <c r="M588" s="11">
        <f>IF(OR(J588="",J588=0),"",(L588-J588)/J588)</f>
        <v/>
      </c>
      <c r="N588" s="4">
        <f>IF(COUNT(D588:I588)=0,"",INDEX($D$1:$I$1,MATCH(MIN(D588:I588),D588:I588,0)))</f>
        <v/>
      </c>
      <c r="O588" s="10" t="n">
        <v>3342.09</v>
      </c>
      <c r="P588" s="12" t="n">
        <v>1</v>
      </c>
    </row>
    <row r="589">
      <c r="A589" s="4" t="inlineStr">
        <is>
          <t>MAT-16-006</t>
        </is>
      </c>
      <c r="B589" s="5" t="inlineStr">
        <is>
          <t>Cámara de seguridad bullet</t>
        </is>
      </c>
      <c r="C589" s="4" t="inlineStr">
        <is>
          <t>unidad</t>
        </is>
      </c>
      <c r="D589" s="10" t="n">
        <v>2191.4</v>
      </c>
      <c r="E589" s="10" t="n"/>
      <c r="F589" s="10" t="n"/>
      <c r="G589" s="10" t="n"/>
      <c r="H589" s="10" t="n"/>
      <c r="I589" s="10" t="n"/>
      <c r="J589" s="10">
        <f>IF(COUNT(D589:I589)=0,"",MIN(D589:I589))</f>
        <v/>
      </c>
      <c r="K589" s="10">
        <f>IF(COUNT(D589:I589)=0,"",MEDIAN(D589:I589))</f>
        <v/>
      </c>
      <c r="L589" s="10">
        <f>IF(COUNT(D589:I589)=0,"",MAX(D589:I589))</f>
        <v/>
      </c>
      <c r="M589" s="11">
        <f>IF(OR(J589="",J589=0),"",(L589-J589)/J589)</f>
        <v/>
      </c>
      <c r="N589" s="4">
        <f>IF(COUNT(D589:I589)=0,"",INDEX($D$1:$I$1,MATCH(MIN(D589:I589),D589:I589,0)))</f>
        <v/>
      </c>
      <c r="O589" s="10" t="n">
        <v>2588.72</v>
      </c>
      <c r="P589" s="12" t="n">
        <v>1</v>
      </c>
    </row>
    <row r="590">
      <c r="A590" s="4" t="inlineStr">
        <is>
          <t>MAT-16-007</t>
        </is>
      </c>
      <c r="B590" s="5" t="inlineStr">
        <is>
          <t>Cámara de seguridad bullet 2 MP</t>
        </is>
      </c>
      <c r="C590" s="4" t="inlineStr">
        <is>
          <t>unidad</t>
        </is>
      </c>
      <c r="D590" s="10" t="n">
        <v>1784.16</v>
      </c>
      <c r="E590" s="10" t="n"/>
      <c r="F590" s="10" t="n"/>
      <c r="G590" s="10" t="n"/>
      <c r="H590" s="10" t="n"/>
      <c r="I590" s="10" t="n"/>
      <c r="J590" s="10">
        <f>IF(COUNT(D590:I590)=0,"",MIN(D590:I590))</f>
        <v/>
      </c>
      <c r="K590" s="10">
        <f>IF(COUNT(D590:I590)=0,"",MEDIAN(D590:I590))</f>
        <v/>
      </c>
      <c r="L590" s="10">
        <f>IF(COUNT(D590:I590)=0,"",MAX(D590:I590))</f>
        <v/>
      </c>
      <c r="M590" s="11">
        <f>IF(OR(J590="",J590=0),"",(L590-J590)/J590)</f>
        <v/>
      </c>
      <c r="N590" s="4">
        <f>IF(COUNT(D590:I590)=0,"",INDEX($D$1:$I$1,MATCH(MIN(D590:I590),D590:I590,0)))</f>
        <v/>
      </c>
      <c r="O590" s="10" t="n">
        <v>4606.9</v>
      </c>
      <c r="P590" s="12" t="n">
        <v>1</v>
      </c>
    </row>
    <row r="591">
      <c r="A591" s="4" t="inlineStr">
        <is>
          <t>MAT-16-008</t>
        </is>
      </c>
      <c r="B591" s="5" t="inlineStr">
        <is>
          <t>Cámara de seguridad bullet 4 MP</t>
        </is>
      </c>
      <c r="C591" s="4" t="inlineStr">
        <is>
          <t>unidad</t>
        </is>
      </c>
      <c r="D591" s="10" t="n">
        <v>3087.35</v>
      </c>
      <c r="E591" s="10" t="n"/>
      <c r="F591" s="10" t="n"/>
      <c r="G591" s="10" t="n"/>
      <c r="H591" s="10" t="n"/>
      <c r="I591" s="10" t="n"/>
      <c r="J591" s="10">
        <f>IF(COUNT(D591:I591)=0,"",MIN(D591:I591))</f>
        <v/>
      </c>
      <c r="K591" s="10">
        <f>IF(COUNT(D591:I591)=0,"",MEDIAN(D591:I591))</f>
        <v/>
      </c>
      <c r="L591" s="10">
        <f>IF(COUNT(D591:I591)=0,"",MAX(D591:I591))</f>
        <v/>
      </c>
      <c r="M591" s="11">
        <f>IF(OR(J591="",J591=0),"",(L591-J591)/J591)</f>
        <v/>
      </c>
      <c r="N591" s="4">
        <f>IF(COUNT(D591:I591)=0,"",INDEX($D$1:$I$1,MATCH(MIN(D591:I591),D591:I591,0)))</f>
        <v/>
      </c>
      <c r="O591" s="10" t="n">
        <v>9064.129999999999</v>
      </c>
      <c r="P591" s="12" t="n">
        <v>1</v>
      </c>
    </row>
    <row r="592">
      <c r="A592" s="4" t="inlineStr">
        <is>
          <t>MAT-16-009</t>
        </is>
      </c>
      <c r="B592" s="5" t="inlineStr">
        <is>
          <t>Cámara de seguridad bullet 5 MP</t>
        </is>
      </c>
      <c r="C592" s="4" t="inlineStr">
        <is>
          <t>unidad</t>
        </is>
      </c>
      <c r="D592" s="10" t="n">
        <v>1394.08</v>
      </c>
      <c r="E592" s="10" t="n"/>
      <c r="F592" s="10" t="n"/>
      <c r="G592" s="10" t="n"/>
      <c r="H592" s="10" t="n"/>
      <c r="I592" s="10" t="n"/>
      <c r="J592" s="10">
        <f>IF(COUNT(D592:I592)=0,"",MIN(D592:I592))</f>
        <v/>
      </c>
      <c r="K592" s="10">
        <f>IF(COUNT(D592:I592)=0,"",MEDIAN(D592:I592))</f>
        <v/>
      </c>
      <c r="L592" s="10">
        <f>IF(COUNT(D592:I592)=0,"",MAX(D592:I592))</f>
        <v/>
      </c>
      <c r="M592" s="11">
        <f>IF(OR(J592="",J592=0),"",(L592-J592)/J592)</f>
        <v/>
      </c>
      <c r="N592" s="4">
        <f>IF(COUNT(D592:I592)=0,"",INDEX($D$1:$I$1,MATCH(MIN(D592:I592),D592:I592,0)))</f>
        <v/>
      </c>
      <c r="O592" s="10" t="n">
        <v>5675.9</v>
      </c>
      <c r="P592" s="12" t="n">
        <v>1</v>
      </c>
    </row>
    <row r="593">
      <c r="A593" s="4" t="inlineStr">
        <is>
          <t>MAT-16-010</t>
        </is>
      </c>
      <c r="B593" s="5" t="inlineStr">
        <is>
          <t>Cámara de seguridad bullet 8 MP</t>
        </is>
      </c>
      <c r="C593" s="4" t="inlineStr">
        <is>
          <t>unidad</t>
        </is>
      </c>
      <c r="D593" s="10" t="n">
        <v>13465.71</v>
      </c>
      <c r="E593" s="10" t="n"/>
      <c r="F593" s="10" t="n"/>
      <c r="G593" s="10" t="n"/>
      <c r="H593" s="10" t="n"/>
      <c r="I593" s="10" t="n"/>
      <c r="J593" s="10">
        <f>IF(COUNT(D593:I593)=0,"",MIN(D593:I593))</f>
        <v/>
      </c>
      <c r="K593" s="10">
        <f>IF(COUNT(D593:I593)=0,"",MEDIAN(D593:I593))</f>
        <v/>
      </c>
      <c r="L593" s="10">
        <f>IF(COUNT(D593:I593)=0,"",MAX(D593:I593))</f>
        <v/>
      </c>
      <c r="M593" s="11">
        <f>IF(OR(J593="",J593=0),"",(L593-J593)/J593)</f>
        <v/>
      </c>
      <c r="N593" s="4">
        <f>IF(COUNT(D593:I593)=0,"",INDEX($D$1:$I$1,MATCH(MIN(D593:I593),D593:I593,0)))</f>
        <v/>
      </c>
      <c r="O593" s="10" t="n">
        <v>13465.71</v>
      </c>
      <c r="P593" s="12" t="n">
        <v>1</v>
      </c>
    </row>
    <row r="594">
      <c r="A594" s="4" t="inlineStr">
        <is>
          <t>MAT-16-011</t>
        </is>
      </c>
      <c r="B594" s="5" t="inlineStr">
        <is>
          <t>Cámara de seguridad domo</t>
        </is>
      </c>
      <c r="C594" s="4" t="inlineStr">
        <is>
          <t>unidad</t>
        </is>
      </c>
      <c r="D594" s="10" t="n">
        <v>12992.17</v>
      </c>
      <c r="E594" s="10" t="n"/>
      <c r="F594" s="10" t="n"/>
      <c r="G594" s="10" t="n"/>
      <c r="H594" s="10" t="n"/>
      <c r="I594" s="10" t="n"/>
      <c r="J594" s="10">
        <f>IF(COUNT(D594:I594)=0,"",MIN(D594:I594))</f>
        <v/>
      </c>
      <c r="K594" s="10">
        <f>IF(COUNT(D594:I594)=0,"",MEDIAN(D594:I594))</f>
        <v/>
      </c>
      <c r="L594" s="10">
        <f>IF(COUNT(D594:I594)=0,"",MAX(D594:I594))</f>
        <v/>
      </c>
      <c r="M594" s="11">
        <f>IF(OR(J594="",J594=0),"",(L594-J594)/J594)</f>
        <v/>
      </c>
      <c r="N594" s="4">
        <f>IF(COUNT(D594:I594)=0,"",INDEX($D$1:$I$1,MATCH(MIN(D594:I594),D594:I594,0)))</f>
        <v/>
      </c>
      <c r="O594" s="10" t="n">
        <v>12992.17</v>
      </c>
      <c r="P594" s="12" t="n">
        <v>1</v>
      </c>
    </row>
    <row r="595">
      <c r="A595" s="4" t="inlineStr">
        <is>
          <t>MAT-16-012</t>
        </is>
      </c>
      <c r="B595" s="5" t="inlineStr">
        <is>
          <t>Cámara de seguridad domo 2 MP</t>
        </is>
      </c>
      <c r="C595" s="4" t="inlineStr">
        <is>
          <t>unidad</t>
        </is>
      </c>
      <c r="D595" s="10" t="n">
        <v>740.01</v>
      </c>
      <c r="E595" s="10" t="n"/>
      <c r="F595" s="10" t="n"/>
      <c r="G595" s="10" t="n"/>
      <c r="H595" s="10" t="n"/>
      <c r="I595" s="10" t="n"/>
      <c r="J595" s="10">
        <f>IF(COUNT(D595:I595)=0,"",MIN(D595:I595))</f>
        <v/>
      </c>
      <c r="K595" s="10">
        <f>IF(COUNT(D595:I595)=0,"",MEDIAN(D595:I595))</f>
        <v/>
      </c>
      <c r="L595" s="10">
        <f>IF(COUNT(D595:I595)=0,"",MAX(D595:I595))</f>
        <v/>
      </c>
      <c r="M595" s="11">
        <f>IF(OR(J595="",J595=0),"",(L595-J595)/J595)</f>
        <v/>
      </c>
      <c r="N595" s="4">
        <f>IF(COUNT(D595:I595)=0,"",INDEX($D$1:$I$1,MATCH(MIN(D595:I595),D595:I595,0)))</f>
        <v/>
      </c>
      <c r="O595" s="10" t="n">
        <v>3461.37</v>
      </c>
      <c r="P595" s="12" t="n">
        <v>1</v>
      </c>
    </row>
    <row r="596">
      <c r="A596" s="4" t="inlineStr">
        <is>
          <t>MAT-16-013</t>
        </is>
      </c>
      <c r="B596" s="5" t="inlineStr">
        <is>
          <t>Cámara de seguridad domo 4 MP</t>
        </is>
      </c>
      <c r="C596" s="4" t="inlineStr">
        <is>
          <t>unidad</t>
        </is>
      </c>
      <c r="D596" s="10" t="n">
        <v>3695.82</v>
      </c>
      <c r="E596" s="10" t="n"/>
      <c r="F596" s="10" t="n"/>
      <c r="G596" s="10" t="n"/>
      <c r="H596" s="10" t="n"/>
      <c r="I596" s="10" t="n"/>
      <c r="J596" s="10">
        <f>IF(COUNT(D596:I596)=0,"",MIN(D596:I596))</f>
        <v/>
      </c>
      <c r="K596" s="10">
        <f>IF(COUNT(D596:I596)=0,"",MEDIAN(D596:I596))</f>
        <v/>
      </c>
      <c r="L596" s="10">
        <f>IF(COUNT(D596:I596)=0,"",MAX(D596:I596))</f>
        <v/>
      </c>
      <c r="M596" s="11">
        <f>IF(OR(J596="",J596=0),"",(L596-J596)/J596)</f>
        <v/>
      </c>
      <c r="N596" s="4">
        <f>IF(COUNT(D596:I596)=0,"",INDEX($D$1:$I$1,MATCH(MIN(D596:I596),D596:I596,0)))</f>
        <v/>
      </c>
      <c r="O596" s="10" t="n">
        <v>5025.16</v>
      </c>
      <c r="P596" s="12" t="n">
        <v>1</v>
      </c>
    </row>
    <row r="597">
      <c r="A597" s="4" t="inlineStr">
        <is>
          <t>MAT-16-014</t>
        </is>
      </c>
      <c r="B597" s="5" t="inlineStr">
        <is>
          <t>Cámara de seguridad domo 5 MP</t>
        </is>
      </c>
      <c r="C597" s="4" t="inlineStr">
        <is>
          <t>unidad</t>
        </is>
      </c>
      <c r="D597" s="10" t="n">
        <v>1368.3</v>
      </c>
      <c r="E597" s="10" t="n"/>
      <c r="F597" s="10" t="n"/>
      <c r="G597" s="10" t="n"/>
      <c r="H597" s="10" t="n"/>
      <c r="I597" s="10" t="n"/>
      <c r="J597" s="10">
        <f>IF(COUNT(D597:I597)=0,"",MIN(D597:I597))</f>
        <v/>
      </c>
      <c r="K597" s="10">
        <f>IF(COUNT(D597:I597)=0,"",MEDIAN(D597:I597))</f>
        <v/>
      </c>
      <c r="L597" s="10">
        <f>IF(COUNT(D597:I597)=0,"",MAX(D597:I597))</f>
        <v/>
      </c>
      <c r="M597" s="11">
        <f>IF(OR(J597="",J597=0),"",(L597-J597)/J597)</f>
        <v/>
      </c>
      <c r="N597" s="4">
        <f>IF(COUNT(D597:I597)=0,"",INDEX($D$1:$I$1,MATCH(MIN(D597:I597),D597:I597,0)))</f>
        <v/>
      </c>
      <c r="O597" s="10" t="n">
        <v>6122.92</v>
      </c>
      <c r="P597" s="12" t="n">
        <v>1</v>
      </c>
    </row>
    <row r="598">
      <c r="A598" s="4" t="inlineStr">
        <is>
          <t>MAT-16-015</t>
        </is>
      </c>
      <c r="B598" s="5" t="inlineStr">
        <is>
          <t>Cámara de seguridad ojo de pez 5 MP</t>
        </is>
      </c>
      <c r="C598" s="4" t="inlineStr">
        <is>
          <t>unidad</t>
        </is>
      </c>
      <c r="D598" s="10" t="n">
        <v>11020.47</v>
      </c>
      <c r="E598" s="10" t="n"/>
      <c r="F598" s="10" t="n"/>
      <c r="G598" s="10" t="n"/>
      <c r="H598" s="10" t="n"/>
      <c r="I598" s="10" t="n"/>
      <c r="J598" s="10">
        <f>IF(COUNT(D598:I598)=0,"",MIN(D598:I598))</f>
        <v/>
      </c>
      <c r="K598" s="10">
        <f>IF(COUNT(D598:I598)=0,"",MEDIAN(D598:I598))</f>
        <v/>
      </c>
      <c r="L598" s="10">
        <f>IF(COUNT(D598:I598)=0,"",MAX(D598:I598))</f>
        <v/>
      </c>
      <c r="M598" s="11">
        <f>IF(OR(J598="",J598=0),"",(L598-J598)/J598)</f>
        <v/>
      </c>
      <c r="N598" s="4">
        <f>IF(COUNT(D598:I598)=0,"",INDEX($D$1:$I$1,MATCH(MIN(D598:I598),D598:I598,0)))</f>
        <v/>
      </c>
      <c r="O598" s="10" t="n">
        <v>11020.47</v>
      </c>
      <c r="P598" s="12" t="n">
        <v>1</v>
      </c>
    </row>
    <row r="599">
      <c r="A599" s="4" t="inlineStr">
        <is>
          <t>MAT-16-016</t>
        </is>
      </c>
      <c r="B599" s="5" t="inlineStr">
        <is>
          <t>Cámara de seguridad PTZ 2 MP</t>
        </is>
      </c>
      <c r="C599" s="4" t="inlineStr">
        <is>
          <t>unidad</t>
        </is>
      </c>
      <c r="D599" s="10" t="n">
        <v>30360.56</v>
      </c>
      <c r="E599" s="10" t="n"/>
      <c r="F599" s="10" t="n"/>
      <c r="G599" s="10" t="n"/>
      <c r="H599" s="10" t="n"/>
      <c r="I599" s="10" t="n"/>
      <c r="J599" s="10">
        <f>IF(COUNT(D599:I599)=0,"",MIN(D599:I599))</f>
        <v/>
      </c>
      <c r="K599" s="10">
        <f>IF(COUNT(D599:I599)=0,"",MEDIAN(D599:I599))</f>
        <v/>
      </c>
      <c r="L599" s="10">
        <f>IF(COUNT(D599:I599)=0,"",MAX(D599:I599))</f>
        <v/>
      </c>
      <c r="M599" s="11">
        <f>IF(OR(J599="",J599=0),"",(L599-J599)/J599)</f>
        <v/>
      </c>
      <c r="N599" s="4">
        <f>IF(COUNT(D599:I599)=0,"",INDEX($D$1:$I$1,MATCH(MIN(D599:I599),D599:I599,0)))</f>
        <v/>
      </c>
      <c r="O599" s="10" t="n">
        <v>30360.56</v>
      </c>
      <c r="P599" s="12" t="n">
        <v>1</v>
      </c>
    </row>
    <row r="600">
      <c r="A600" s="4" t="inlineStr">
        <is>
          <t>MAT-16-017</t>
        </is>
      </c>
      <c r="B600" s="5" t="inlineStr">
        <is>
          <t>Cámara de seguridad PTZ 3 MP</t>
        </is>
      </c>
      <c r="C600" s="4" t="inlineStr">
        <is>
          <t>unidad</t>
        </is>
      </c>
      <c r="D600" s="10" t="n">
        <v>19602.61</v>
      </c>
      <c r="E600" s="10" t="n"/>
      <c r="F600" s="10" t="n"/>
      <c r="G600" s="10" t="n"/>
      <c r="H600" s="10" t="n"/>
      <c r="I600" s="10" t="n"/>
      <c r="J600" s="10">
        <f>IF(COUNT(D600:I600)=0,"",MIN(D600:I600))</f>
        <v/>
      </c>
      <c r="K600" s="10">
        <f>IF(COUNT(D600:I600)=0,"",MEDIAN(D600:I600))</f>
        <v/>
      </c>
      <c r="L600" s="10">
        <f>IF(COUNT(D600:I600)=0,"",MAX(D600:I600))</f>
        <v/>
      </c>
      <c r="M600" s="11">
        <f>IF(OR(J600="",J600=0),"",(L600-J600)/J600)</f>
        <v/>
      </c>
      <c r="N600" s="4">
        <f>IF(COUNT(D600:I600)=0,"",INDEX($D$1:$I$1,MATCH(MIN(D600:I600),D600:I600,0)))</f>
        <v/>
      </c>
      <c r="O600" s="10" t="n">
        <v>19602.61</v>
      </c>
      <c r="P600" s="12" t="n">
        <v>1</v>
      </c>
    </row>
    <row r="601">
      <c r="A601" s="4" t="inlineStr">
        <is>
          <t>MAT-16-018</t>
        </is>
      </c>
      <c r="B601" s="5" t="inlineStr">
        <is>
          <t>Cámara de seguridad turret 2 MP</t>
        </is>
      </c>
      <c r="C601" s="4" t="inlineStr">
        <is>
          <t>unidad</t>
        </is>
      </c>
      <c r="D601" s="10" t="n">
        <v>2549.16</v>
      </c>
      <c r="E601" s="10" t="n"/>
      <c r="F601" s="10" t="n"/>
      <c r="G601" s="10" t="n"/>
      <c r="H601" s="10" t="n"/>
      <c r="I601" s="10" t="n"/>
      <c r="J601" s="10">
        <f>IF(COUNT(D601:I601)=0,"",MIN(D601:I601))</f>
        <v/>
      </c>
      <c r="K601" s="10">
        <f>IF(COUNT(D601:I601)=0,"",MEDIAN(D601:I601))</f>
        <v/>
      </c>
      <c r="L601" s="10">
        <f>IF(COUNT(D601:I601)=0,"",MAX(D601:I601))</f>
        <v/>
      </c>
      <c r="M601" s="11">
        <f>IF(OR(J601="",J601=0),"",(L601-J601)/J601)</f>
        <v/>
      </c>
      <c r="N601" s="4">
        <f>IF(COUNT(D601:I601)=0,"",INDEX($D$1:$I$1,MATCH(MIN(D601:I601),D601:I601,0)))</f>
        <v/>
      </c>
      <c r="O601" s="10" t="n">
        <v>3614.58</v>
      </c>
      <c r="P601" s="12" t="n">
        <v>1</v>
      </c>
    </row>
    <row r="602">
      <c r="A602" s="4" t="inlineStr">
        <is>
          <t>MAT-16-019</t>
        </is>
      </c>
      <c r="B602" s="5" t="inlineStr">
        <is>
          <t>Cámara de seguridad turret 4 MP</t>
        </is>
      </c>
      <c r="C602" s="4" t="inlineStr">
        <is>
          <t>unidad</t>
        </is>
      </c>
      <c r="D602" s="10" t="n">
        <v>3073.06</v>
      </c>
      <c r="E602" s="10" t="n"/>
      <c r="F602" s="10" t="n"/>
      <c r="G602" s="10" t="n"/>
      <c r="H602" s="10" t="n"/>
      <c r="I602" s="10" t="n"/>
      <c r="J602" s="10">
        <f>IF(COUNT(D602:I602)=0,"",MIN(D602:I602))</f>
        <v/>
      </c>
      <c r="K602" s="10">
        <f>IF(COUNT(D602:I602)=0,"",MEDIAN(D602:I602))</f>
        <v/>
      </c>
      <c r="L602" s="10">
        <f>IF(COUNT(D602:I602)=0,"",MAX(D602:I602))</f>
        <v/>
      </c>
      <c r="M602" s="11">
        <f>IF(OR(J602="",J602=0),"",(L602-J602)/J602)</f>
        <v/>
      </c>
      <c r="N602" s="4">
        <f>IF(COUNT(D602:I602)=0,"",INDEX($D$1:$I$1,MATCH(MIN(D602:I602),D602:I602,0)))</f>
        <v/>
      </c>
      <c r="O602" s="10" t="n">
        <v>3073.06</v>
      </c>
      <c r="P602" s="12" t="n">
        <v>1</v>
      </c>
    </row>
    <row r="603">
      <c r="A603" s="4" t="inlineStr">
        <is>
          <t>MAT-16-020</t>
        </is>
      </c>
      <c r="B603" s="5" t="inlineStr">
        <is>
          <t>Cámara de seguridad turret 5 MP</t>
        </is>
      </c>
      <c r="C603" s="4" t="inlineStr">
        <is>
          <t>unidad</t>
        </is>
      </c>
      <c r="D603" s="10" t="n">
        <v>3714.5</v>
      </c>
      <c r="E603" s="10" t="n"/>
      <c r="F603" s="10" t="n"/>
      <c r="G603" s="10" t="n"/>
      <c r="H603" s="10" t="n"/>
      <c r="I603" s="10" t="n"/>
      <c r="J603" s="10">
        <f>IF(COUNT(D603:I603)=0,"",MIN(D603:I603))</f>
        <v/>
      </c>
      <c r="K603" s="10">
        <f>IF(COUNT(D603:I603)=0,"",MEDIAN(D603:I603))</f>
        <v/>
      </c>
      <c r="L603" s="10">
        <f>IF(COUNT(D603:I603)=0,"",MAX(D603:I603))</f>
        <v/>
      </c>
      <c r="M603" s="11">
        <f>IF(OR(J603="",J603=0),"",(L603-J603)/J603)</f>
        <v/>
      </c>
      <c r="N603" s="4">
        <f>IF(COUNT(D603:I603)=0,"",INDEX($D$1:$I$1,MATCH(MIN(D603:I603),D603:I603,0)))</f>
        <v/>
      </c>
      <c r="O603" s="10" t="n">
        <v>4570.82</v>
      </c>
      <c r="P603" s="12" t="n">
        <v>1</v>
      </c>
    </row>
    <row r="604">
      <c r="A604" s="4" t="inlineStr">
        <is>
          <t>MAT-16-021</t>
        </is>
      </c>
      <c r="B604" s="5" t="inlineStr">
        <is>
          <t>Cámara de seguridad 2 MP</t>
        </is>
      </c>
      <c r="C604" s="4" t="inlineStr">
        <is>
          <t>unidad</t>
        </is>
      </c>
      <c r="D604" s="10" t="n">
        <v>1576.87</v>
      </c>
      <c r="E604" s="10" t="n"/>
      <c r="F604" s="10" t="n"/>
      <c r="G604" s="10" t="n"/>
      <c r="H604" s="10" t="n"/>
      <c r="I604" s="10" t="n"/>
      <c r="J604" s="10">
        <f>IF(COUNT(D604:I604)=0,"",MIN(D604:I604))</f>
        <v/>
      </c>
      <c r="K604" s="10">
        <f>IF(COUNT(D604:I604)=0,"",MEDIAN(D604:I604))</f>
        <v/>
      </c>
      <c r="L604" s="10">
        <f>IF(COUNT(D604:I604)=0,"",MAX(D604:I604))</f>
        <v/>
      </c>
      <c r="M604" s="11">
        <f>IF(OR(J604="",J604=0),"",(L604-J604)/J604)</f>
        <v/>
      </c>
      <c r="N604" s="4">
        <f>IF(COUNT(D604:I604)=0,"",INDEX($D$1:$I$1,MATCH(MIN(D604:I604),D604:I604,0)))</f>
        <v/>
      </c>
      <c r="O604" s="10" t="n">
        <v>5421.17</v>
      </c>
      <c r="P604" s="12" t="n">
        <v>1</v>
      </c>
    </row>
    <row r="605">
      <c r="A605" s="4" t="inlineStr">
        <is>
          <t>MAT-16-022</t>
        </is>
      </c>
      <c r="B605" s="5" t="inlineStr">
        <is>
          <t>Cámara de seguridad 5 MP</t>
        </is>
      </c>
      <c r="C605" s="4" t="inlineStr">
        <is>
          <t>unidad</t>
        </is>
      </c>
      <c r="D605" s="10" t="n">
        <v>3414.74</v>
      </c>
      <c r="E605" s="10" t="n"/>
      <c r="F605" s="10" t="n"/>
      <c r="G605" s="10" t="n"/>
      <c r="H605" s="10" t="n"/>
      <c r="I605" s="10" t="n"/>
      <c r="J605" s="10">
        <f>IF(COUNT(D605:I605)=0,"",MIN(D605:I605))</f>
        <v/>
      </c>
      <c r="K605" s="10">
        <f>IF(COUNT(D605:I605)=0,"",MEDIAN(D605:I605))</f>
        <v/>
      </c>
      <c r="L605" s="10">
        <f>IF(COUNT(D605:I605)=0,"",MAX(D605:I605))</f>
        <v/>
      </c>
      <c r="M605" s="11">
        <f>IF(OR(J605="",J605=0),"",(L605-J605)/J605)</f>
        <v/>
      </c>
      <c r="N605" s="4">
        <f>IF(COUNT(D605:I605)=0,"",INDEX($D$1:$I$1,MATCH(MIN(D605:I605),D605:I605,0)))</f>
        <v/>
      </c>
      <c r="O605" s="10" t="n">
        <v>3414.74</v>
      </c>
      <c r="P605" s="12" t="n">
        <v>1</v>
      </c>
    </row>
    <row r="606">
      <c r="A606" s="4" t="inlineStr">
        <is>
          <t>MAT-16-023</t>
        </is>
      </c>
      <c r="B606" s="5" t="inlineStr">
        <is>
          <t>Grabador de video DVR 16 canales</t>
        </is>
      </c>
      <c r="C606" s="4" t="inlineStr">
        <is>
          <t>unidad</t>
        </is>
      </c>
      <c r="D606" s="10" t="n">
        <v>18426.33</v>
      </c>
      <c r="E606" s="10" t="n"/>
      <c r="F606" s="10" t="n"/>
      <c r="G606" s="10" t="n"/>
      <c r="H606" s="10" t="n"/>
      <c r="I606" s="10" t="n"/>
      <c r="J606" s="10">
        <f>IF(COUNT(D606:I606)=0,"",MIN(D606:I606))</f>
        <v/>
      </c>
      <c r="K606" s="10">
        <f>IF(COUNT(D606:I606)=0,"",MEDIAN(D606:I606))</f>
        <v/>
      </c>
      <c r="L606" s="10">
        <f>IF(COUNT(D606:I606)=0,"",MAX(D606:I606))</f>
        <v/>
      </c>
      <c r="M606" s="11">
        <f>IF(OR(J606="",J606=0),"",(L606-J606)/J606)</f>
        <v/>
      </c>
      <c r="N606" s="4">
        <f>IF(COUNT(D606:I606)=0,"",INDEX($D$1:$I$1,MATCH(MIN(D606:I606),D606:I606,0)))</f>
        <v/>
      </c>
      <c r="O606" s="10" t="n">
        <v>18426.33</v>
      </c>
      <c r="P606" s="12" t="n">
        <v>1</v>
      </c>
    </row>
    <row r="607">
      <c r="A607" s="4" t="inlineStr">
        <is>
          <t>MAT-16-024</t>
        </is>
      </c>
      <c r="B607" s="5" t="inlineStr">
        <is>
          <t>Grabador de video DVR 4 canales</t>
        </is>
      </c>
      <c r="C607" s="4" t="inlineStr">
        <is>
          <t>unidad</t>
        </is>
      </c>
      <c r="D607" s="10" t="n">
        <v>6677.44</v>
      </c>
      <c r="E607" s="10" t="n"/>
      <c r="F607" s="10" t="n"/>
      <c r="G607" s="10" t="n"/>
      <c r="H607" s="10" t="n"/>
      <c r="I607" s="10" t="n"/>
      <c r="J607" s="10">
        <f>IF(COUNT(D607:I607)=0,"",MIN(D607:I607))</f>
        <v/>
      </c>
      <c r="K607" s="10">
        <f>IF(COUNT(D607:I607)=0,"",MEDIAN(D607:I607))</f>
        <v/>
      </c>
      <c r="L607" s="10">
        <f>IF(COUNT(D607:I607)=0,"",MAX(D607:I607))</f>
        <v/>
      </c>
      <c r="M607" s="11">
        <f>IF(OR(J607="",J607=0),"",(L607-J607)/J607)</f>
        <v/>
      </c>
      <c r="N607" s="4">
        <f>IF(COUNT(D607:I607)=0,"",INDEX($D$1:$I$1,MATCH(MIN(D607:I607),D607:I607,0)))</f>
        <v/>
      </c>
      <c r="O607" s="10" t="n">
        <v>7057.8</v>
      </c>
      <c r="P607" s="12" t="n">
        <v>1</v>
      </c>
    </row>
    <row r="608">
      <c r="A608" s="4" t="inlineStr">
        <is>
          <t>MAT-16-025</t>
        </is>
      </c>
      <c r="B608" s="5" t="inlineStr">
        <is>
          <t>Grabador de video NVR 16 canales</t>
        </is>
      </c>
      <c r="C608" s="4" t="inlineStr">
        <is>
          <t>unidad</t>
        </is>
      </c>
      <c r="D608" s="10" t="n">
        <v>17077.39</v>
      </c>
      <c r="E608" s="10" t="n"/>
      <c r="F608" s="10" t="n"/>
      <c r="G608" s="10" t="n"/>
      <c r="H608" s="10" t="n"/>
      <c r="I608" s="10" t="n"/>
      <c r="J608" s="10">
        <f>IF(COUNT(D608:I608)=0,"",MIN(D608:I608))</f>
        <v/>
      </c>
      <c r="K608" s="10">
        <f>IF(COUNT(D608:I608)=0,"",MEDIAN(D608:I608))</f>
        <v/>
      </c>
      <c r="L608" s="10">
        <f>IF(COUNT(D608:I608)=0,"",MAX(D608:I608))</f>
        <v/>
      </c>
      <c r="M608" s="11">
        <f>IF(OR(J608="",J608=0),"",(L608-J608)/J608)</f>
        <v/>
      </c>
      <c r="N608" s="4">
        <f>IF(COUNT(D608:I608)=0,"",INDEX($D$1:$I$1,MATCH(MIN(D608:I608),D608:I608,0)))</f>
        <v/>
      </c>
      <c r="O608" s="10" t="n">
        <v>17077.39</v>
      </c>
      <c r="P608" s="12" t="n">
        <v>1</v>
      </c>
    </row>
    <row r="609">
      <c r="A609" s="4" t="inlineStr">
        <is>
          <t>MAT-16-026</t>
        </is>
      </c>
      <c r="B609" s="5" t="inlineStr">
        <is>
          <t>Grabador de video NVR 32 canales</t>
        </is>
      </c>
      <c r="C609" s="4" t="inlineStr">
        <is>
          <t>unidad</t>
        </is>
      </c>
      <c r="D609" s="10" t="n">
        <v>20990.22</v>
      </c>
      <c r="E609" s="10" t="n"/>
      <c r="F609" s="10" t="n"/>
      <c r="G609" s="10" t="n"/>
      <c r="H609" s="10" t="n"/>
      <c r="I609" s="10" t="n"/>
      <c r="J609" s="10">
        <f>IF(COUNT(D609:I609)=0,"",MIN(D609:I609))</f>
        <v/>
      </c>
      <c r="K609" s="10">
        <f>IF(COUNT(D609:I609)=0,"",MEDIAN(D609:I609))</f>
        <v/>
      </c>
      <c r="L609" s="10">
        <f>IF(COUNT(D609:I609)=0,"",MAX(D609:I609))</f>
        <v/>
      </c>
      <c r="M609" s="11">
        <f>IF(OR(J609="",J609=0),"",(L609-J609)/J609)</f>
        <v/>
      </c>
      <c r="N609" s="4">
        <f>IF(COUNT(D609:I609)=0,"",INDEX($D$1:$I$1,MATCH(MIN(D609:I609),D609:I609,0)))</f>
        <v/>
      </c>
      <c r="O609" s="10" t="n">
        <v>20990.22</v>
      </c>
      <c r="P609" s="12" t="n">
        <v>1</v>
      </c>
    </row>
    <row r="610">
      <c r="A610" s="4" t="inlineStr">
        <is>
          <t>MAT-16-027</t>
        </is>
      </c>
      <c r="B610" s="5" t="inlineStr">
        <is>
          <t>Grabador de video NVR 64 canales</t>
        </is>
      </c>
      <c r="C610" s="4" t="inlineStr">
        <is>
          <t>unidad</t>
        </is>
      </c>
      <c r="D610" s="10" t="n">
        <v>126684.93</v>
      </c>
      <c r="E610" s="10" t="n"/>
      <c r="F610" s="10" t="n"/>
      <c r="G610" s="10" t="n"/>
      <c r="H610" s="10" t="n"/>
      <c r="I610" s="10" t="n"/>
      <c r="J610" s="10">
        <f>IF(COUNT(D610:I610)=0,"",MIN(D610:I610))</f>
        <v/>
      </c>
      <c r="K610" s="10">
        <f>IF(COUNT(D610:I610)=0,"",MEDIAN(D610:I610))</f>
        <v/>
      </c>
      <c r="L610" s="10">
        <f>IF(COUNT(D610:I610)=0,"",MAX(D610:I610))</f>
        <v/>
      </c>
      <c r="M610" s="11">
        <f>IF(OR(J610="",J610=0),"",(L610-J610)/J610)</f>
        <v/>
      </c>
      <c r="N610" s="4">
        <f>IF(COUNT(D610:I610)=0,"",INDEX($D$1:$I$1,MATCH(MIN(D610:I610),D610:I610,0)))</f>
        <v/>
      </c>
      <c r="O610" s="10" t="n">
        <v>126684.93</v>
      </c>
      <c r="P610" s="12" t="n">
        <v>1</v>
      </c>
    </row>
    <row r="611">
      <c r="A611" s="4" t="inlineStr">
        <is>
          <t>MAT-16-028</t>
        </is>
      </c>
      <c r="B611" s="5" t="inlineStr">
        <is>
          <t>Grabador de video XVR 16 canales</t>
        </is>
      </c>
      <c r="C611" s="4" t="inlineStr">
        <is>
          <t>unidad</t>
        </is>
      </c>
      <c r="D611" s="10" t="n">
        <v>6079.41</v>
      </c>
      <c r="E611" s="10" t="n"/>
      <c r="F611" s="10" t="n"/>
      <c r="G611" s="10" t="n"/>
      <c r="H611" s="10" t="n"/>
      <c r="I611" s="10" t="n"/>
      <c r="J611" s="10">
        <f>IF(COUNT(D611:I611)=0,"",MIN(D611:I611))</f>
        <v/>
      </c>
      <c r="K611" s="10">
        <f>IF(COUNT(D611:I611)=0,"",MEDIAN(D611:I611))</f>
        <v/>
      </c>
      <c r="L611" s="10">
        <f>IF(COUNT(D611:I611)=0,"",MAX(D611:I611))</f>
        <v/>
      </c>
      <c r="M611" s="11">
        <f>IF(OR(J611="",J611=0),"",(L611-J611)/J611)</f>
        <v/>
      </c>
      <c r="N611" s="4">
        <f>IF(COUNT(D611:I611)=0,"",INDEX($D$1:$I$1,MATCH(MIN(D611:I611),D611:I611,0)))</f>
        <v/>
      </c>
      <c r="O611" s="10" t="n">
        <v>6079.41</v>
      </c>
      <c r="P611" s="12" t="n">
        <v>1</v>
      </c>
    </row>
    <row r="612">
      <c r="A612" s="4" t="inlineStr">
        <is>
          <t>MAT-16-029</t>
        </is>
      </c>
      <c r="B612" s="5" t="inlineStr">
        <is>
          <t>Disco duro para videovigilancia 1 TB</t>
        </is>
      </c>
      <c r="C612" s="4" t="inlineStr">
        <is>
          <t>unidad</t>
        </is>
      </c>
      <c r="D612" s="10" t="n">
        <v>7633.17</v>
      </c>
      <c r="E612" s="10" t="n"/>
      <c r="F612" s="10" t="n"/>
      <c r="G612" s="10" t="n"/>
      <c r="H612" s="10" t="n"/>
      <c r="I612" s="10" t="n"/>
      <c r="J612" s="10">
        <f>IF(COUNT(D612:I612)=0,"",MIN(D612:I612))</f>
        <v/>
      </c>
      <c r="K612" s="10">
        <f>IF(COUNT(D612:I612)=0,"",MEDIAN(D612:I612))</f>
        <v/>
      </c>
      <c r="L612" s="10">
        <f>IF(COUNT(D612:I612)=0,"",MAX(D612:I612))</f>
        <v/>
      </c>
      <c r="M612" s="11">
        <f>IF(OR(J612="",J612=0),"",(L612-J612)/J612)</f>
        <v/>
      </c>
      <c r="N612" s="4">
        <f>IF(COUNT(D612:I612)=0,"",INDEX($D$1:$I$1,MATCH(MIN(D612:I612),D612:I612,0)))</f>
        <v/>
      </c>
      <c r="O612" s="10" t="n">
        <v>7633.17</v>
      </c>
      <c r="P612" s="12" t="n">
        <v>1</v>
      </c>
    </row>
    <row r="613">
      <c r="A613" s="4" t="inlineStr">
        <is>
          <t>MAT-16-030</t>
        </is>
      </c>
      <c r="B613" s="5" t="inlineStr">
        <is>
          <t>Disco duro para videovigilancia 8 TB</t>
        </is>
      </c>
      <c r="C613" s="4" t="inlineStr">
        <is>
          <t>unidad</t>
        </is>
      </c>
      <c r="D613" s="10" t="n">
        <v>22243.38</v>
      </c>
      <c r="E613" s="10" t="n"/>
      <c r="F613" s="10" t="n"/>
      <c r="G613" s="10" t="n"/>
      <c r="H613" s="10" t="n"/>
      <c r="I613" s="10" t="n"/>
      <c r="J613" s="10">
        <f>IF(COUNT(D613:I613)=0,"",MIN(D613:I613))</f>
        <v/>
      </c>
      <c r="K613" s="10">
        <f>IF(COUNT(D613:I613)=0,"",MEDIAN(D613:I613))</f>
        <v/>
      </c>
      <c r="L613" s="10">
        <f>IF(COUNT(D613:I613)=0,"",MAX(D613:I613))</f>
        <v/>
      </c>
      <c r="M613" s="11">
        <f>IF(OR(J613="",J613=0),"",(L613-J613)/J613)</f>
        <v/>
      </c>
      <c r="N613" s="4">
        <f>IF(COUNT(D613:I613)=0,"",INDEX($D$1:$I$1,MATCH(MIN(D613:I613),D613:I613,0)))</f>
        <v/>
      </c>
      <c r="O613" s="10" t="n">
        <v>22243.38</v>
      </c>
      <c r="P613" s="12" t="n">
        <v>1</v>
      </c>
    </row>
    <row r="614">
      <c r="A614" s="4" t="inlineStr">
        <is>
          <t>MAT-16-031</t>
        </is>
      </c>
      <c r="B614" s="5" t="inlineStr">
        <is>
          <t>Monitor para CCTV</t>
        </is>
      </c>
      <c r="C614" s="4" t="inlineStr">
        <is>
          <t>unidad</t>
        </is>
      </c>
      <c r="D614" s="10" t="n">
        <v>2976.42</v>
      </c>
      <c r="E614" s="10" t="n"/>
      <c r="F614" s="10" t="n"/>
      <c r="G614" s="10" t="n"/>
      <c r="H614" s="10" t="n"/>
      <c r="I614" s="10" t="n"/>
      <c r="J614" s="10">
        <f>IF(COUNT(D614:I614)=0,"",MIN(D614:I614))</f>
        <v/>
      </c>
      <c r="K614" s="10">
        <f>IF(COUNT(D614:I614)=0,"",MEDIAN(D614:I614))</f>
        <v/>
      </c>
      <c r="L614" s="10">
        <f>IF(COUNT(D614:I614)=0,"",MAX(D614:I614))</f>
        <v/>
      </c>
      <c r="M614" s="11">
        <f>IF(OR(J614="",J614=0),"",(L614-J614)/J614)</f>
        <v/>
      </c>
      <c r="N614" s="4">
        <f>IF(COUNT(D614:I614)=0,"",INDEX($D$1:$I$1,MATCH(MIN(D614:I614),D614:I614,0)))</f>
        <v/>
      </c>
      <c r="O614" s="10" t="n">
        <v>5356.08</v>
      </c>
      <c r="P614" s="12" t="n">
        <v>1</v>
      </c>
    </row>
    <row r="615">
      <c r="A615" s="4" t="inlineStr">
        <is>
          <t>MAT-16-032</t>
        </is>
      </c>
      <c r="B615" s="5" t="inlineStr">
        <is>
          <t>Monitor para CCTV 3.5"</t>
        </is>
      </c>
      <c r="C615" s="4" t="inlineStr">
        <is>
          <t>unidad</t>
        </is>
      </c>
      <c r="D615" s="10" t="n">
        <v>4362.91</v>
      </c>
      <c r="E615" s="10" t="n"/>
      <c r="F615" s="10" t="n"/>
      <c r="G615" s="10" t="n"/>
      <c r="H615" s="10" t="n"/>
      <c r="I615" s="10" t="n"/>
      <c r="J615" s="10">
        <f>IF(COUNT(D615:I615)=0,"",MIN(D615:I615))</f>
        <v/>
      </c>
      <c r="K615" s="10">
        <f>IF(COUNT(D615:I615)=0,"",MEDIAN(D615:I615))</f>
        <v/>
      </c>
      <c r="L615" s="10">
        <f>IF(COUNT(D615:I615)=0,"",MAX(D615:I615))</f>
        <v/>
      </c>
      <c r="M615" s="11">
        <f>IF(OR(J615="",J615=0),"",(L615-J615)/J615)</f>
        <v/>
      </c>
      <c r="N615" s="4">
        <f>IF(COUNT(D615:I615)=0,"",INDEX($D$1:$I$1,MATCH(MIN(D615:I615),D615:I615,0)))</f>
        <v/>
      </c>
      <c r="O615" s="10" t="n">
        <v>4362.91</v>
      </c>
      <c r="P615" s="12" t="n">
        <v>1</v>
      </c>
    </row>
    <row r="616">
      <c r="A616" s="4" t="inlineStr">
        <is>
          <t>MAT-16-033</t>
        </is>
      </c>
      <c r="B616" s="5" t="inlineStr">
        <is>
          <t>Monitor para CCTV 32"</t>
        </is>
      </c>
      <c r="C616" s="4" t="inlineStr">
        <is>
          <t>unidad</t>
        </is>
      </c>
      <c r="D616" s="10" t="n">
        <v>15349.99</v>
      </c>
      <c r="E616" s="10" t="n"/>
      <c r="F616" s="10" t="n"/>
      <c r="G616" s="10" t="n"/>
      <c r="H616" s="10" t="n"/>
      <c r="I616" s="10" t="n"/>
      <c r="J616" s="10">
        <f>IF(COUNT(D616:I616)=0,"",MIN(D616:I616))</f>
        <v/>
      </c>
      <c r="K616" s="10">
        <f>IF(COUNT(D616:I616)=0,"",MEDIAN(D616:I616))</f>
        <v/>
      </c>
      <c r="L616" s="10">
        <f>IF(COUNT(D616:I616)=0,"",MAX(D616:I616))</f>
        <v/>
      </c>
      <c r="M616" s="11">
        <f>IF(OR(J616="",J616=0),"",(L616-J616)/J616)</f>
        <v/>
      </c>
      <c r="N616" s="4">
        <f>IF(COUNT(D616:I616)=0,"",INDEX($D$1:$I$1,MATCH(MIN(D616:I616),D616:I616,0)))</f>
        <v/>
      </c>
      <c r="O616" s="10" t="n">
        <v>15349.99</v>
      </c>
      <c r="P616" s="12" t="n">
        <v>1</v>
      </c>
    </row>
    <row r="617">
      <c r="A617" s="4" t="inlineStr">
        <is>
          <t>MAT-16-034</t>
        </is>
      </c>
      <c r="B617" s="5" t="inlineStr">
        <is>
          <t>Monitor para CCTV 4"</t>
        </is>
      </c>
      <c r="C617" s="4" t="inlineStr">
        <is>
          <t>unidad</t>
        </is>
      </c>
      <c r="D617" s="10" t="n">
        <v>2707.65</v>
      </c>
      <c r="E617" s="10" t="n"/>
      <c r="F617" s="10" t="n"/>
      <c r="G617" s="10" t="n"/>
      <c r="H617" s="10" t="n"/>
      <c r="I617" s="10" t="n"/>
      <c r="J617" s="10">
        <f>IF(COUNT(D617:I617)=0,"",MIN(D617:I617))</f>
        <v/>
      </c>
      <c r="K617" s="10">
        <f>IF(COUNT(D617:I617)=0,"",MEDIAN(D617:I617))</f>
        <v/>
      </c>
      <c r="L617" s="10">
        <f>IF(COUNT(D617:I617)=0,"",MAX(D617:I617))</f>
        <v/>
      </c>
      <c r="M617" s="11">
        <f>IF(OR(J617="",J617=0),"",(L617-J617)/J617)</f>
        <v/>
      </c>
      <c r="N617" s="4">
        <f>IF(COUNT(D617:I617)=0,"",INDEX($D$1:$I$1,MATCH(MIN(D617:I617),D617:I617,0)))</f>
        <v/>
      </c>
      <c r="O617" s="10" t="n">
        <v>2707.65</v>
      </c>
      <c r="P617" s="12" t="n">
        <v>1</v>
      </c>
    </row>
    <row r="618">
      <c r="A618" s="4" t="inlineStr">
        <is>
          <t>MAT-16-035</t>
        </is>
      </c>
      <c r="B618" s="5" t="inlineStr">
        <is>
          <t>Monitor para CCTV 7"</t>
        </is>
      </c>
      <c r="C618" s="4" t="inlineStr">
        <is>
          <t>unidad</t>
        </is>
      </c>
      <c r="D618" s="10" t="n">
        <v>5570.12</v>
      </c>
      <c r="E618" s="10" t="n"/>
      <c r="F618" s="10" t="n"/>
      <c r="G618" s="10" t="n"/>
      <c r="H618" s="10" t="n"/>
      <c r="I618" s="10" t="n"/>
      <c r="J618" s="10">
        <f>IF(COUNT(D618:I618)=0,"",MIN(D618:I618))</f>
        <v/>
      </c>
      <c r="K618" s="10">
        <f>IF(COUNT(D618:I618)=0,"",MEDIAN(D618:I618))</f>
        <v/>
      </c>
      <c r="L618" s="10">
        <f>IF(COUNT(D618:I618)=0,"",MAX(D618:I618))</f>
        <v/>
      </c>
      <c r="M618" s="11">
        <f>IF(OR(J618="",J618=0),"",(L618-J618)/J618)</f>
        <v/>
      </c>
      <c r="N618" s="4">
        <f>IF(COUNT(D618:I618)=0,"",INDEX($D$1:$I$1,MATCH(MIN(D618:I618),D618:I618,0)))</f>
        <v/>
      </c>
      <c r="O618" s="10" t="n">
        <v>7823.52</v>
      </c>
      <c r="P618" s="12" t="n">
        <v>1</v>
      </c>
    </row>
    <row r="619">
      <c r="A619" s="4" t="inlineStr">
        <is>
          <t>MAT-16-036</t>
        </is>
      </c>
      <c r="B619" s="5" t="inlineStr">
        <is>
          <t>Soporte o caja para cámara</t>
        </is>
      </c>
      <c r="C619" s="4" t="inlineStr">
        <is>
          <t>unidad</t>
        </is>
      </c>
      <c r="D619" s="10" t="n">
        <v>1012.91</v>
      </c>
      <c r="E619" s="10" t="n"/>
      <c r="F619" s="10" t="n"/>
      <c r="G619" s="10" t="n"/>
      <c r="H619" s="10" t="n"/>
      <c r="I619" s="10" t="n"/>
      <c r="J619" s="10">
        <f>IF(COUNT(D619:I619)=0,"",MIN(D619:I619))</f>
        <v/>
      </c>
      <c r="K619" s="10">
        <f>IF(COUNT(D619:I619)=0,"",MEDIAN(D619:I619))</f>
        <v/>
      </c>
      <c r="L619" s="10">
        <f>IF(COUNT(D619:I619)=0,"",MAX(D619:I619))</f>
        <v/>
      </c>
      <c r="M619" s="11">
        <f>IF(OR(J619="",J619=0),"",(L619-J619)/J619)</f>
        <v/>
      </c>
      <c r="N619" s="4">
        <f>IF(COUNT(D619:I619)=0,"",INDEX($D$1:$I$1,MATCH(MIN(D619:I619),D619:I619,0)))</f>
        <v/>
      </c>
      <c r="O619" s="10" t="n">
        <v>1012.91</v>
      </c>
      <c r="P619" s="12" t="n">
        <v>1</v>
      </c>
    </row>
    <row r="620">
      <c r="A620" s="4" t="inlineStr">
        <is>
          <t>MAT-16-037</t>
        </is>
      </c>
      <c r="B620" s="5" t="inlineStr">
        <is>
          <t>Video balun</t>
        </is>
      </c>
      <c r="C620" s="4" t="inlineStr">
        <is>
          <t>unidad</t>
        </is>
      </c>
      <c r="D620" s="10" t="n">
        <v>231.08</v>
      </c>
      <c r="E620" s="10" t="n"/>
      <c r="F620" s="10" t="n"/>
      <c r="G620" s="10" t="n"/>
      <c r="H620" s="10" t="n"/>
      <c r="I620" s="10" t="n"/>
      <c r="J620" s="10">
        <f>IF(COUNT(D620:I620)=0,"",MIN(D620:I620))</f>
        <v/>
      </c>
      <c r="K620" s="10">
        <f>IF(COUNT(D620:I620)=0,"",MEDIAN(D620:I620))</f>
        <v/>
      </c>
      <c r="L620" s="10">
        <f>IF(COUNT(D620:I620)=0,"",MAX(D620:I620))</f>
        <v/>
      </c>
      <c r="M620" s="11">
        <f>IF(OR(J620="",J620=0),"",(L620-J620)/J620)</f>
        <v/>
      </c>
      <c r="N620" s="4">
        <f>IF(COUNT(D620:I620)=0,"",INDEX($D$1:$I$1,MATCH(MIN(D620:I620),D620:I620,0)))</f>
        <v/>
      </c>
      <c r="O620" s="10" t="n">
        <v>241.33</v>
      </c>
      <c r="P620" s="12" t="n">
        <v>1</v>
      </c>
    </row>
    <row r="621">
      <c r="A621" s="4" t="inlineStr">
        <is>
          <t>MAT-18-006</t>
        </is>
      </c>
      <c r="B621" s="5" t="inlineStr">
        <is>
          <t>Asfalto en frío, 25 kg</t>
        </is>
      </c>
      <c r="C621" s="4" t="inlineStr">
        <is>
          <t>unidad</t>
        </is>
      </c>
      <c r="D621" s="10" t="n"/>
      <c r="E621" s="10" t="n"/>
      <c r="F621" s="10" t="n">
        <v>1695</v>
      </c>
      <c r="G621" s="10" t="n"/>
      <c r="H621" s="10" t="n"/>
      <c r="I621" s="10" t="n"/>
      <c r="J621" s="10">
        <f>IF(COUNT(D621:I621)=0,"",MIN(D621:I621))</f>
        <v/>
      </c>
      <c r="K621" s="10">
        <f>IF(COUNT(D621:I621)=0,"",MEDIAN(D621:I621))</f>
        <v/>
      </c>
      <c r="L621" s="10">
        <f>IF(COUNT(D621:I621)=0,"",MAX(D621:I621))</f>
        <v/>
      </c>
      <c r="M621" s="11">
        <f>IF(OR(J621="",J621=0),"",(L621-J621)/J621)</f>
        <v/>
      </c>
      <c r="N621" s="4">
        <f>IF(COUNT(D621:I621)=0,"",INDEX($D$1:$I$1,MATCH(MIN(D621:I621),D621:I621,0)))</f>
        <v/>
      </c>
      <c r="O621" s="10" t="n">
        <v>1695</v>
      </c>
      <c r="P621" s="12" t="n">
        <v>1</v>
      </c>
    </row>
    <row r="622">
      <c r="A622" s="4" t="inlineStr">
        <is>
          <t>MAT-19-001</t>
        </is>
      </c>
      <c r="B622" s="5" t="inlineStr">
        <is>
          <t>Perfil cuadrado negro 3/4" x 3/4" x 20 pies, pared 1.2 mm</t>
        </is>
      </c>
      <c r="C622" s="4" t="inlineStr">
        <is>
          <t>unidad</t>
        </is>
      </c>
      <c r="D622" s="10" t="n">
        <v>262.29</v>
      </c>
      <c r="E622" s="10" t="n"/>
      <c r="F622" s="10" t="n"/>
      <c r="G622" s="10" t="n"/>
      <c r="H622" s="10" t="n"/>
      <c r="I622" s="10" t="n"/>
      <c r="J622" s="10">
        <f>IF(COUNT(D622:I622)=0,"",MIN(D622:I622))</f>
        <v/>
      </c>
      <c r="K622" s="10">
        <f>IF(COUNT(D622:I622)=0,"",MEDIAN(D622:I622))</f>
        <v/>
      </c>
      <c r="L622" s="10">
        <f>IF(COUNT(D622:I622)=0,"",MAX(D622:I622))</f>
        <v/>
      </c>
      <c r="M622" s="11">
        <f>IF(OR(J622="",J622=0),"",(L622-J622)/J622)</f>
        <v/>
      </c>
      <c r="N622" s="4">
        <f>IF(COUNT(D622:I622)=0,"",INDEX($D$1:$I$1,MATCH(MIN(D622:I622),D622:I622,0)))</f>
        <v/>
      </c>
      <c r="O622" s="10" t="n">
        <v>262.29</v>
      </c>
      <c r="P622" s="12" t="n">
        <v>1</v>
      </c>
    </row>
    <row r="623">
      <c r="A623" s="4" t="inlineStr">
        <is>
          <t>MAT-19-002</t>
        </is>
      </c>
      <c r="B623" s="5" t="inlineStr">
        <is>
          <t>Perfil cuadrado negro 3/4" x 3/4" x 20 pies, pared 1.6 mm</t>
        </is>
      </c>
      <c r="C623" s="4" t="inlineStr">
        <is>
          <t>unidad</t>
        </is>
      </c>
      <c r="D623" s="10" t="n">
        <v>321.76</v>
      </c>
      <c r="E623" s="10" t="n"/>
      <c r="F623" s="10" t="n"/>
      <c r="G623" s="10" t="n"/>
      <c r="H623" s="10" t="n">
        <v>316.7</v>
      </c>
      <c r="I623" s="10" t="n"/>
      <c r="J623" s="10">
        <f>IF(COUNT(D623:I623)=0,"",MIN(D623:I623))</f>
        <v/>
      </c>
      <c r="K623" s="10">
        <f>IF(COUNT(D623:I623)=0,"",MEDIAN(D623:I623))</f>
        <v/>
      </c>
      <c r="L623" s="10">
        <f>IF(COUNT(D623:I623)=0,"",MAX(D623:I623))</f>
        <v/>
      </c>
      <c r="M623" s="11">
        <f>IF(OR(J623="",J623=0),"",(L623-J623)/J623)</f>
        <v/>
      </c>
      <c r="N623" s="4">
        <f>IF(COUNT(D623:I623)=0,"",INDEX($D$1:$I$1,MATCH(MIN(D623:I623),D623:I623,0)))</f>
        <v/>
      </c>
      <c r="O623" s="10" t="n">
        <v>347.73</v>
      </c>
      <c r="P623" s="12" t="n">
        <v>2</v>
      </c>
    </row>
    <row r="624">
      <c r="A624" s="4" t="inlineStr">
        <is>
          <t>MAT-19-003</t>
        </is>
      </c>
      <c r="B624" s="5" t="inlineStr">
        <is>
          <t>Perfil cuadrado negro 1" x 1" x 20 pies, pared 1.2 mm</t>
        </is>
      </c>
      <c r="C624" s="4" t="inlineStr">
        <is>
          <t>unidad</t>
        </is>
      </c>
      <c r="D624" s="10" t="n">
        <v>355.58</v>
      </c>
      <c r="E624" s="10" t="n"/>
      <c r="F624" s="10" t="n"/>
      <c r="G624" s="10" t="n"/>
      <c r="H624" s="10" t="n">
        <v>348.3</v>
      </c>
      <c r="I624" s="10" t="n"/>
      <c r="J624" s="10">
        <f>IF(COUNT(D624:I624)=0,"",MIN(D624:I624))</f>
        <v/>
      </c>
      <c r="K624" s="10">
        <f>IF(COUNT(D624:I624)=0,"",MEDIAN(D624:I624))</f>
        <v/>
      </c>
      <c r="L624" s="10">
        <f>IF(COUNT(D624:I624)=0,"",MAX(D624:I624))</f>
        <v/>
      </c>
      <c r="M624" s="11">
        <f>IF(OR(J624="",J624=0),"",(L624-J624)/J624)</f>
        <v/>
      </c>
      <c r="N624" s="4">
        <f>IF(COUNT(D624:I624)=0,"",INDEX($D$1:$I$1,MATCH(MIN(D624:I624),D624:I624,0)))</f>
        <v/>
      </c>
      <c r="O624" s="10" t="n">
        <v>383.29</v>
      </c>
      <c r="P624" s="12" t="n">
        <v>2</v>
      </c>
    </row>
    <row r="625">
      <c r="A625" s="4" t="inlineStr">
        <is>
          <t>MAT-19-004</t>
        </is>
      </c>
      <c r="B625" s="5" t="inlineStr">
        <is>
          <t>Perfil cuadrado negro 1 1/4" x 1 1/4" x 20 pies, pared 1.2 mm</t>
        </is>
      </c>
      <c r="C625" s="4" t="inlineStr">
        <is>
          <t>unidad</t>
        </is>
      </c>
      <c r="D625" s="10" t="n">
        <v>510.43</v>
      </c>
      <c r="E625" s="10" t="n"/>
      <c r="F625" s="10" t="n"/>
      <c r="G625" s="10" t="n"/>
      <c r="H625" s="10" t="n"/>
      <c r="I625" s="10" t="n"/>
      <c r="J625" s="10">
        <f>IF(COUNT(D625:I625)=0,"",MIN(D625:I625))</f>
        <v/>
      </c>
      <c r="K625" s="10">
        <f>IF(COUNT(D625:I625)=0,"",MEDIAN(D625:I625))</f>
        <v/>
      </c>
      <c r="L625" s="10">
        <f>IF(COUNT(D625:I625)=0,"",MAX(D625:I625))</f>
        <v/>
      </c>
      <c r="M625" s="11">
        <f>IF(OR(J625="",J625=0),"",(L625-J625)/J625)</f>
        <v/>
      </c>
      <c r="N625" s="4">
        <f>IF(COUNT(D625:I625)=0,"",INDEX($D$1:$I$1,MATCH(MIN(D625:I625),D625:I625,0)))</f>
        <v/>
      </c>
      <c r="O625" s="10" t="n">
        <v>510.43</v>
      </c>
      <c r="P625" s="12" t="n">
        <v>1</v>
      </c>
    </row>
    <row r="626">
      <c r="A626" s="4" t="inlineStr">
        <is>
          <t>MAT-19-005</t>
        </is>
      </c>
      <c r="B626" s="5" t="inlineStr">
        <is>
          <t>Perfil cuadrado negro 1 1/4" x 1 1/4" x 20 pies, pared 1.6 mm</t>
        </is>
      </c>
      <c r="C626" s="4" t="inlineStr">
        <is>
          <t>unidad</t>
        </is>
      </c>
      <c r="D626" s="10" t="n">
        <v>556.02</v>
      </c>
      <c r="E626" s="10" t="n"/>
      <c r="F626" s="10" t="n"/>
      <c r="G626" s="10" t="n"/>
      <c r="H626" s="10" t="n"/>
      <c r="I626" s="10" t="n"/>
      <c r="J626" s="10">
        <f>IF(COUNT(D626:I626)=0,"",MIN(D626:I626))</f>
        <v/>
      </c>
      <c r="K626" s="10">
        <f>IF(COUNT(D626:I626)=0,"",MEDIAN(D626:I626))</f>
        <v/>
      </c>
      <c r="L626" s="10">
        <f>IF(COUNT(D626:I626)=0,"",MAX(D626:I626))</f>
        <v/>
      </c>
      <c r="M626" s="11">
        <f>IF(OR(J626="",J626=0),"",(L626-J626)/J626)</f>
        <v/>
      </c>
      <c r="N626" s="4">
        <f>IF(COUNT(D626:I626)=0,"",INDEX($D$1:$I$1,MATCH(MIN(D626:I626),D626:I626,0)))</f>
        <v/>
      </c>
      <c r="O626" s="10" t="n">
        <v>556.02</v>
      </c>
      <c r="P626" s="12" t="n">
        <v>1</v>
      </c>
    </row>
    <row r="627">
      <c r="A627" s="4" t="inlineStr">
        <is>
          <t>MAT-19-006</t>
        </is>
      </c>
      <c r="B627" s="5" t="inlineStr">
        <is>
          <t>Perfil cuadrado negro 1 1/2" x 1 1/2" x 20 pies, pared 1.2 mm</t>
        </is>
      </c>
      <c r="C627" s="4" t="inlineStr">
        <is>
          <t>unidad</t>
        </is>
      </c>
      <c r="D627" s="10" t="n">
        <v>542.15</v>
      </c>
      <c r="E627" s="10" t="n"/>
      <c r="F627" s="10" t="n"/>
      <c r="G627" s="10" t="n"/>
      <c r="H627" s="10" t="n">
        <v>531.36</v>
      </c>
      <c r="I627" s="10" t="n"/>
      <c r="J627" s="10">
        <f>IF(COUNT(D627:I627)=0,"",MIN(D627:I627))</f>
        <v/>
      </c>
      <c r="K627" s="10">
        <f>IF(COUNT(D627:I627)=0,"",MEDIAN(D627:I627))</f>
        <v/>
      </c>
      <c r="L627" s="10">
        <f>IF(COUNT(D627:I627)=0,"",MAX(D627:I627))</f>
        <v/>
      </c>
      <c r="M627" s="11">
        <f>IF(OR(J627="",J627=0),"",(L627-J627)/J627)</f>
        <v/>
      </c>
      <c r="N627" s="4">
        <f>IF(COUNT(D627:I627)=0,"",INDEX($D$1:$I$1,MATCH(MIN(D627:I627),D627:I627,0)))</f>
        <v/>
      </c>
      <c r="O627" s="10" t="n">
        <v>584.58</v>
      </c>
      <c r="P627" s="12" t="n">
        <v>2</v>
      </c>
    </row>
    <row r="628">
      <c r="A628" s="4" t="inlineStr">
        <is>
          <t>MAT-19-007</t>
        </is>
      </c>
      <c r="B628" s="5" t="inlineStr">
        <is>
          <t>Perfil cuadrado negro 1 1/2" x 1 1/2" x 20 pies, pared 1.6 mm</t>
        </is>
      </c>
      <c r="C628" s="4" t="inlineStr">
        <is>
          <t>unidad</t>
        </is>
      </c>
      <c r="D628" s="10" t="n">
        <v>647.03</v>
      </c>
      <c r="E628" s="10" t="n"/>
      <c r="F628" s="10" t="n"/>
      <c r="G628" s="10" t="n"/>
      <c r="H628" s="10" t="n">
        <v>667</v>
      </c>
      <c r="I628" s="10" t="n"/>
      <c r="J628" s="10">
        <f>IF(COUNT(D628:I628)=0,"",MIN(D628:I628))</f>
        <v/>
      </c>
      <c r="K628" s="10">
        <f>IF(COUNT(D628:I628)=0,"",MEDIAN(D628:I628))</f>
        <v/>
      </c>
      <c r="L628" s="10">
        <f>IF(COUNT(D628:I628)=0,"",MAX(D628:I628))</f>
        <v/>
      </c>
      <c r="M628" s="11">
        <f>IF(OR(J628="",J628=0),"",(L628-J628)/J628)</f>
        <v/>
      </c>
      <c r="N628" s="4">
        <f>IF(COUNT(D628:I628)=0,"",INDEX($D$1:$I$1,MATCH(MIN(D628:I628),D628:I628,0)))</f>
        <v/>
      </c>
      <c r="O628" s="10" t="n">
        <v>717.05</v>
      </c>
      <c r="P628" s="12" t="n">
        <v>2</v>
      </c>
    </row>
    <row r="629">
      <c r="A629" s="4" t="inlineStr">
        <is>
          <t>MAT-19-008</t>
        </is>
      </c>
      <c r="B629" s="5" t="inlineStr">
        <is>
          <t>Perfil cuadrado negro 2" x 2" x 20 pies, pared 1.6 mm</t>
        </is>
      </c>
      <c r="C629" s="4" t="inlineStr">
        <is>
          <t>unidad</t>
        </is>
      </c>
      <c r="D629" s="10" t="n">
        <v>867.64</v>
      </c>
      <c r="E629" s="10" t="n"/>
      <c r="F629" s="10" t="n"/>
      <c r="G629" s="10" t="n"/>
      <c r="H629" s="10" t="n">
        <v>859</v>
      </c>
      <c r="I629" s="10" t="n"/>
      <c r="J629" s="10">
        <f>IF(COUNT(D629:I629)=0,"",MIN(D629:I629))</f>
        <v/>
      </c>
      <c r="K629" s="10">
        <f>IF(COUNT(D629:I629)=0,"",MEDIAN(D629:I629))</f>
        <v/>
      </c>
      <c r="L629" s="10">
        <f>IF(COUNT(D629:I629)=0,"",MAX(D629:I629))</f>
        <v/>
      </c>
      <c r="M629" s="11">
        <f>IF(OR(J629="",J629=0),"",(L629-J629)/J629)</f>
        <v/>
      </c>
      <c r="N629" s="4">
        <f>IF(COUNT(D629:I629)=0,"",INDEX($D$1:$I$1,MATCH(MIN(D629:I629),D629:I629,0)))</f>
        <v/>
      </c>
      <c r="O629" s="10" t="n">
        <v>940.63</v>
      </c>
      <c r="P629" s="12" t="n">
        <v>2</v>
      </c>
    </row>
    <row r="630">
      <c r="A630" s="4" t="inlineStr">
        <is>
          <t>MAT-19-009</t>
        </is>
      </c>
      <c r="B630" s="5" t="inlineStr">
        <is>
          <t>Perfil cuadrado negro 3" x 3" x 20 pies, pared 1.6 mm</t>
        </is>
      </c>
      <c r="C630" s="4" t="inlineStr">
        <is>
          <t>unidad</t>
        </is>
      </c>
      <c r="D630" s="10" t="n">
        <v>1319.81</v>
      </c>
      <c r="E630" s="10" t="n"/>
      <c r="F630" s="10" t="n"/>
      <c r="G630" s="10" t="n"/>
      <c r="H630" s="10" t="n">
        <v>1378</v>
      </c>
      <c r="I630" s="10" t="n"/>
      <c r="J630" s="10">
        <f>IF(COUNT(D630:I630)=0,"",MIN(D630:I630))</f>
        <v/>
      </c>
      <c r="K630" s="10">
        <f>IF(COUNT(D630:I630)=0,"",MEDIAN(D630:I630))</f>
        <v/>
      </c>
      <c r="L630" s="10">
        <f>IF(COUNT(D630:I630)=0,"",MAX(D630:I630))</f>
        <v/>
      </c>
      <c r="M630" s="11">
        <f>IF(OR(J630="",J630=0),"",(L630-J630)/J630)</f>
        <v/>
      </c>
      <c r="N630" s="4">
        <f>IF(COUNT(D630:I630)=0,"",INDEX($D$1:$I$1,MATCH(MIN(D630:I630),D630:I630,0)))</f>
        <v/>
      </c>
      <c r="O630" s="10" t="n">
        <v>1472.93</v>
      </c>
      <c r="P630" s="12" t="n">
        <v>2</v>
      </c>
    </row>
    <row r="631">
      <c r="A631" s="4" t="inlineStr">
        <is>
          <t>MAT-19-010</t>
        </is>
      </c>
      <c r="B631" s="5" t="inlineStr">
        <is>
          <t>Perfil cuadrado galvanizado 3/4" x 3/4" x 20 pies, pared 1.2 mm</t>
        </is>
      </c>
      <c r="C631" s="4" t="inlineStr">
        <is>
          <t>unidad</t>
        </is>
      </c>
      <c r="D631" s="10" t="n">
        <v>316.11</v>
      </c>
      <c r="E631" s="10" t="n"/>
      <c r="F631" s="10" t="n"/>
      <c r="G631" s="10" t="n"/>
      <c r="H631" s="10" t="n"/>
      <c r="I631" s="10" t="n"/>
      <c r="J631" s="10">
        <f>IF(COUNT(D631:I631)=0,"",MIN(D631:I631))</f>
        <v/>
      </c>
      <c r="K631" s="10">
        <f>IF(COUNT(D631:I631)=0,"",MEDIAN(D631:I631))</f>
        <v/>
      </c>
      <c r="L631" s="10">
        <f>IF(COUNT(D631:I631)=0,"",MAX(D631:I631))</f>
        <v/>
      </c>
      <c r="M631" s="11">
        <f>IF(OR(J631="",J631=0),"",(L631-J631)/J631)</f>
        <v/>
      </c>
      <c r="N631" s="4">
        <f>IF(COUNT(D631:I631)=0,"",INDEX($D$1:$I$1,MATCH(MIN(D631:I631),D631:I631,0)))</f>
        <v/>
      </c>
      <c r="O631" s="10" t="n">
        <v>316.11</v>
      </c>
      <c r="P631" s="12" t="n">
        <v>1</v>
      </c>
    </row>
    <row r="632">
      <c r="A632" s="4" t="inlineStr">
        <is>
          <t>MAT-19-011</t>
        </is>
      </c>
      <c r="B632" s="5" t="inlineStr">
        <is>
          <t>Perfil cuadrado galvanizado 1" x 1" x 20 pies, pared 1.2 mm</t>
        </is>
      </c>
      <c r="C632" s="4" t="inlineStr">
        <is>
          <t>unidad</t>
        </is>
      </c>
      <c r="D632" s="10" t="n">
        <v>423.74</v>
      </c>
      <c r="E632" s="10" t="n"/>
      <c r="F632" s="10" t="n"/>
      <c r="G632" s="10" t="n"/>
      <c r="H632" s="10" t="n">
        <v>434</v>
      </c>
      <c r="I632" s="10" t="n"/>
      <c r="J632" s="10">
        <f>IF(COUNT(D632:I632)=0,"",MIN(D632:I632))</f>
        <v/>
      </c>
      <c r="K632" s="10">
        <f>IF(COUNT(D632:I632)=0,"",MEDIAN(D632:I632))</f>
        <v/>
      </c>
      <c r="L632" s="10">
        <f>IF(COUNT(D632:I632)=0,"",MAX(D632:I632))</f>
        <v/>
      </c>
      <c r="M632" s="11">
        <f>IF(OR(J632="",J632=0),"",(L632-J632)/J632)</f>
        <v/>
      </c>
      <c r="N632" s="4">
        <f>IF(COUNT(D632:I632)=0,"",INDEX($D$1:$I$1,MATCH(MIN(D632:I632),D632:I632,0)))</f>
        <v/>
      </c>
      <c r="O632" s="10" t="n">
        <v>467.93</v>
      </c>
      <c r="P632" s="12" t="n">
        <v>2</v>
      </c>
    </row>
    <row r="633">
      <c r="A633" s="4" t="inlineStr">
        <is>
          <t>MAT-19-012</t>
        </is>
      </c>
      <c r="B633" s="5" t="inlineStr">
        <is>
          <t>Perfil cuadrado galvanizado 1" x 1" x 20 pies, pared 1.6 mm</t>
        </is>
      </c>
      <c r="C633" s="4" t="inlineStr">
        <is>
          <t>unidad</t>
        </is>
      </c>
      <c r="D633" s="10" t="n">
        <v>539.74</v>
      </c>
      <c r="E633" s="10" t="n"/>
      <c r="F633" s="10" t="n"/>
      <c r="G633" s="10" t="n"/>
      <c r="H633" s="10" t="n">
        <v>561</v>
      </c>
      <c r="I633" s="10" t="n"/>
      <c r="J633" s="10">
        <f>IF(COUNT(D633:I633)=0,"",MIN(D633:I633))</f>
        <v/>
      </c>
      <c r="K633" s="10">
        <f>IF(COUNT(D633:I633)=0,"",MEDIAN(D633:I633))</f>
        <v/>
      </c>
      <c r="L633" s="10">
        <f>IF(COUNT(D633:I633)=0,"",MAX(D633:I633))</f>
        <v/>
      </c>
      <c r="M633" s="11">
        <f>IF(OR(J633="",J633=0),"",(L633-J633)/J633)</f>
        <v/>
      </c>
      <c r="N633" s="4">
        <f>IF(COUNT(D633:I633)=0,"",INDEX($D$1:$I$1,MATCH(MIN(D633:I633),D633:I633,0)))</f>
        <v/>
      </c>
      <c r="O633" s="10" t="n">
        <v>600.86</v>
      </c>
      <c r="P633" s="12" t="n">
        <v>2</v>
      </c>
    </row>
    <row r="634">
      <c r="A634" s="4" t="inlineStr">
        <is>
          <t>MAT-19-013</t>
        </is>
      </c>
      <c r="B634" s="5" t="inlineStr">
        <is>
          <t>Perfil cuadrado galvanizado 1 1/4" x 1 1/4" x 20 pies, pared 1.5 mm</t>
        </is>
      </c>
      <c r="C634" s="4" t="inlineStr">
        <is>
          <t>unidad</t>
        </is>
      </c>
      <c r="D634" s="10" t="n">
        <v>712.04</v>
      </c>
      <c r="E634" s="10" t="n"/>
      <c r="F634" s="10" t="n"/>
      <c r="G634" s="10" t="n"/>
      <c r="H634" s="10" t="n"/>
      <c r="I634" s="10" t="n"/>
      <c r="J634" s="10">
        <f>IF(COUNT(D634:I634)=0,"",MIN(D634:I634))</f>
        <v/>
      </c>
      <c r="K634" s="10">
        <f>IF(COUNT(D634:I634)=0,"",MEDIAN(D634:I634))</f>
        <v/>
      </c>
      <c r="L634" s="10">
        <f>IF(COUNT(D634:I634)=0,"",MAX(D634:I634))</f>
        <v/>
      </c>
      <c r="M634" s="11">
        <f>IF(OR(J634="",J634=0),"",(L634-J634)/J634)</f>
        <v/>
      </c>
      <c r="N634" s="4">
        <f>IF(COUNT(D634:I634)=0,"",INDEX($D$1:$I$1,MATCH(MIN(D634:I634),D634:I634,0)))</f>
        <v/>
      </c>
      <c r="O634" s="10" t="n">
        <v>712.04</v>
      </c>
      <c r="P634" s="12" t="n">
        <v>1</v>
      </c>
    </row>
    <row r="635">
      <c r="A635" s="4" t="inlineStr">
        <is>
          <t>MAT-19-014</t>
        </is>
      </c>
      <c r="B635" s="5" t="inlineStr">
        <is>
          <t>Perfil cuadrado galvanizado 1 1/2" x 1 1/2" x 20 pies, pared 1.2 mm</t>
        </is>
      </c>
      <c r="C635" s="4" t="inlineStr">
        <is>
          <t>unidad</t>
        </is>
      </c>
      <c r="D635" s="10" t="n">
        <v>648.6799999999999</v>
      </c>
      <c r="E635" s="10" t="n"/>
      <c r="F635" s="10" t="n"/>
      <c r="G635" s="10" t="n"/>
      <c r="H635" s="10" t="n">
        <v>642.8</v>
      </c>
      <c r="I635" s="10" t="n"/>
      <c r="J635" s="10">
        <f>IF(COUNT(D635:I635)=0,"",MIN(D635:I635))</f>
        <v/>
      </c>
      <c r="K635" s="10">
        <f>IF(COUNT(D635:I635)=0,"",MEDIAN(D635:I635))</f>
        <v/>
      </c>
      <c r="L635" s="10">
        <f>IF(COUNT(D635:I635)=0,"",MAX(D635:I635))</f>
        <v/>
      </c>
      <c r="M635" s="11">
        <f>IF(OR(J635="",J635=0),"",(L635-J635)/J635)</f>
        <v/>
      </c>
      <c r="N635" s="4">
        <f>IF(COUNT(D635:I635)=0,"",INDEX($D$1:$I$1,MATCH(MIN(D635:I635),D635:I635,0)))</f>
        <v/>
      </c>
      <c r="O635" s="10" t="n">
        <v>703.59</v>
      </c>
      <c r="P635" s="12" t="n">
        <v>2</v>
      </c>
    </row>
    <row r="636">
      <c r="A636" s="4" t="inlineStr">
        <is>
          <t>MAT-19-015</t>
        </is>
      </c>
      <c r="B636" s="5" t="inlineStr">
        <is>
          <t>Perfil cuadrado galvanizado 1 1/2" x 1 1/2" x 20 pies, pared 1.6 mm</t>
        </is>
      </c>
      <c r="C636" s="4" t="inlineStr">
        <is>
          <t>unidad</t>
        </is>
      </c>
      <c r="D636" s="10" t="n">
        <v>814.53</v>
      </c>
      <c r="E636" s="10" t="n"/>
      <c r="F636" s="10" t="n"/>
      <c r="G636" s="10" t="n"/>
      <c r="H636" s="10" t="n">
        <v>810</v>
      </c>
      <c r="I636" s="10" t="n"/>
      <c r="J636" s="10">
        <f>IF(COUNT(D636:I636)=0,"",MIN(D636:I636))</f>
        <v/>
      </c>
      <c r="K636" s="10">
        <f>IF(COUNT(D636:I636)=0,"",MEDIAN(D636:I636))</f>
        <v/>
      </c>
      <c r="L636" s="10">
        <f>IF(COUNT(D636:I636)=0,"",MAX(D636:I636))</f>
        <v/>
      </c>
      <c r="M636" s="11">
        <f>IF(OR(J636="",J636=0),"",(L636-J636)/J636)</f>
        <v/>
      </c>
      <c r="N636" s="4">
        <f>IF(COUNT(D636:I636)=0,"",INDEX($D$1:$I$1,MATCH(MIN(D636:I636),D636:I636,0)))</f>
        <v/>
      </c>
      <c r="O636" s="10" t="n">
        <v>885.17</v>
      </c>
      <c r="P636" s="12" t="n">
        <v>2</v>
      </c>
    </row>
    <row r="637">
      <c r="A637" s="4" t="inlineStr">
        <is>
          <t>MAT-19-016</t>
        </is>
      </c>
      <c r="B637" s="5" t="inlineStr">
        <is>
          <t>Perfil cuadrado galvanizado 2" x 2" x 20 pies, pared 1.6 mm</t>
        </is>
      </c>
      <c r="C637" s="4" t="inlineStr">
        <is>
          <t>unidad</t>
        </is>
      </c>
      <c r="D637" s="10" t="n">
        <v>1108.57</v>
      </c>
      <c r="E637" s="10" t="n"/>
      <c r="F637" s="10" t="n"/>
      <c r="G637" s="10" t="n"/>
      <c r="H637" s="10" t="n"/>
      <c r="I637" s="10" t="n"/>
      <c r="J637" s="10">
        <f>IF(COUNT(D637:I637)=0,"",MIN(D637:I637))</f>
        <v/>
      </c>
      <c r="K637" s="10">
        <f>IF(COUNT(D637:I637)=0,"",MEDIAN(D637:I637))</f>
        <v/>
      </c>
      <c r="L637" s="10">
        <f>IF(COUNT(D637:I637)=0,"",MAX(D637:I637))</f>
        <v/>
      </c>
      <c r="M637" s="11">
        <f>IF(OR(J637="",J637=0),"",(L637-J637)/J637)</f>
        <v/>
      </c>
      <c r="N637" s="4">
        <f>IF(COUNT(D637:I637)=0,"",INDEX($D$1:$I$1,MATCH(MIN(D637:I637),D637:I637,0)))</f>
        <v/>
      </c>
      <c r="O637" s="10" t="n">
        <v>1108.57</v>
      </c>
      <c r="P637" s="12" t="n">
        <v>1</v>
      </c>
    </row>
    <row r="638">
      <c r="A638" s="4" t="inlineStr">
        <is>
          <t>MAT-19-017</t>
        </is>
      </c>
      <c r="B638" s="5" t="inlineStr">
        <is>
          <t>Perfil cuadrado galvanizado 3" x 3" x 20 pies, pared 1.5 mm</t>
        </is>
      </c>
      <c r="C638" s="4" t="inlineStr">
        <is>
          <t>unidad</t>
        </is>
      </c>
      <c r="D638" s="10" t="n">
        <v>1707.91</v>
      </c>
      <c r="E638" s="10" t="n"/>
      <c r="F638" s="10" t="n"/>
      <c r="G638" s="10" t="n"/>
      <c r="H638" s="10" t="n">
        <v>1726</v>
      </c>
      <c r="I638" s="10" t="n"/>
      <c r="J638" s="10">
        <f>IF(COUNT(D638:I638)=0,"",MIN(D638:I638))</f>
        <v/>
      </c>
      <c r="K638" s="10">
        <f>IF(COUNT(D638:I638)=0,"",MEDIAN(D638:I638))</f>
        <v/>
      </c>
      <c r="L638" s="10">
        <f>IF(COUNT(D638:I638)=0,"",MAX(D638:I638))</f>
        <v/>
      </c>
      <c r="M638" s="11">
        <f>IF(OR(J638="",J638=0),"",(L638-J638)/J638)</f>
        <v/>
      </c>
      <c r="N638" s="4">
        <f>IF(COUNT(D638:I638)=0,"",INDEX($D$1:$I$1,MATCH(MIN(D638:I638),D638:I638,0)))</f>
        <v/>
      </c>
      <c r="O638" s="10" t="n">
        <v>1872.3</v>
      </c>
      <c r="P638" s="12" t="n">
        <v>2</v>
      </c>
    </row>
    <row r="639">
      <c r="A639" s="4" t="inlineStr">
        <is>
          <t>MAT-19-018</t>
        </is>
      </c>
      <c r="B639" s="5" t="inlineStr">
        <is>
          <t>Perfil rectangular negro 3/4" x 1 1/2" x 20 pies, pared 1.2 mm</t>
        </is>
      </c>
      <c r="C639" s="4" t="inlineStr">
        <is>
          <t>unidad</t>
        </is>
      </c>
      <c r="D639" s="10" t="n">
        <v>402.51</v>
      </c>
      <c r="E639" s="10" t="n"/>
      <c r="F639" s="10" t="n"/>
      <c r="G639" s="10" t="n"/>
      <c r="H639" s="10" t="n"/>
      <c r="I639" s="10" t="n"/>
      <c r="J639" s="10">
        <f>IF(COUNT(D639:I639)=0,"",MIN(D639:I639))</f>
        <v/>
      </c>
      <c r="K639" s="10">
        <f>IF(COUNT(D639:I639)=0,"",MEDIAN(D639:I639))</f>
        <v/>
      </c>
      <c r="L639" s="10">
        <f>IF(COUNT(D639:I639)=0,"",MAX(D639:I639))</f>
        <v/>
      </c>
      <c r="M639" s="11">
        <f>IF(OR(J639="",J639=0),"",(L639-J639)/J639)</f>
        <v/>
      </c>
      <c r="N639" s="4">
        <f>IF(COUNT(D639:I639)=0,"",INDEX($D$1:$I$1,MATCH(MIN(D639:I639),D639:I639,0)))</f>
        <v/>
      </c>
      <c r="O639" s="10" t="n">
        <v>402.51</v>
      </c>
      <c r="P639" s="12" t="n">
        <v>1</v>
      </c>
    </row>
    <row r="640">
      <c r="A640" s="4" t="inlineStr">
        <is>
          <t>MAT-19-019</t>
        </is>
      </c>
      <c r="B640" s="5" t="inlineStr">
        <is>
          <t>Perfil rectangular negro 3/4" x 1 1/2" x 20 pies, pared 1.6 mm</t>
        </is>
      </c>
      <c r="C640" s="4" t="inlineStr">
        <is>
          <t>unidad</t>
        </is>
      </c>
      <c r="D640" s="10" t="n">
        <v>472.19</v>
      </c>
      <c r="E640" s="10" t="n"/>
      <c r="F640" s="10" t="n"/>
      <c r="G640" s="10" t="n"/>
      <c r="H640" s="10" t="n"/>
      <c r="I640" s="10" t="n"/>
      <c r="J640" s="10">
        <f>IF(COUNT(D640:I640)=0,"",MIN(D640:I640))</f>
        <v/>
      </c>
      <c r="K640" s="10">
        <f>IF(COUNT(D640:I640)=0,"",MEDIAN(D640:I640))</f>
        <v/>
      </c>
      <c r="L640" s="10">
        <f>IF(COUNT(D640:I640)=0,"",MAX(D640:I640))</f>
        <v/>
      </c>
      <c r="M640" s="11">
        <f>IF(OR(J640="",J640=0),"",(L640-J640)/J640)</f>
        <v/>
      </c>
      <c r="N640" s="4">
        <f>IF(COUNT(D640:I640)=0,"",INDEX($D$1:$I$1,MATCH(MIN(D640:I640),D640:I640,0)))</f>
        <v/>
      </c>
      <c r="O640" s="10" t="n">
        <v>472.19</v>
      </c>
      <c r="P640" s="12" t="n">
        <v>1</v>
      </c>
    </row>
    <row r="641">
      <c r="A641" s="4" t="inlineStr">
        <is>
          <t>MAT-19-020</t>
        </is>
      </c>
      <c r="B641" s="5" t="inlineStr">
        <is>
          <t>Perfil rectangular negro 2" x 1" x 20 pies, pared 1.2 mm</t>
        </is>
      </c>
      <c r="C641" s="4" t="inlineStr">
        <is>
          <t>unidad</t>
        </is>
      </c>
      <c r="D641" s="10" t="n">
        <v>542.15</v>
      </c>
      <c r="E641" s="10" t="n"/>
      <c r="F641" s="10" t="n"/>
      <c r="G641" s="10" t="n"/>
      <c r="H641" s="10" t="n"/>
      <c r="I641" s="10" t="n"/>
      <c r="J641" s="10">
        <f>IF(COUNT(D641:I641)=0,"",MIN(D641:I641))</f>
        <v/>
      </c>
      <c r="K641" s="10">
        <f>IF(COUNT(D641:I641)=0,"",MEDIAN(D641:I641))</f>
        <v/>
      </c>
      <c r="L641" s="10">
        <f>IF(COUNT(D641:I641)=0,"",MAX(D641:I641))</f>
        <v/>
      </c>
      <c r="M641" s="11">
        <f>IF(OR(J641="",J641=0),"",(L641-J641)/J641)</f>
        <v/>
      </c>
      <c r="N641" s="4">
        <f>IF(COUNT(D641:I641)=0,"",INDEX($D$1:$I$1,MATCH(MIN(D641:I641),D641:I641,0)))</f>
        <v/>
      </c>
      <c r="O641" s="10" t="n">
        <v>542.15</v>
      </c>
      <c r="P641" s="12" t="n">
        <v>1</v>
      </c>
    </row>
    <row r="642">
      <c r="A642" s="4" t="inlineStr">
        <is>
          <t>MAT-19-021</t>
        </is>
      </c>
      <c r="B642" s="5" t="inlineStr">
        <is>
          <t>Perfil rectangular negro 2" x 1" x 20 pies, pared 1.6 mm</t>
        </is>
      </c>
      <c r="C642" s="4" t="inlineStr">
        <is>
          <t>unidad</t>
        </is>
      </c>
      <c r="D642" s="10" t="n">
        <v>639.71</v>
      </c>
      <c r="E642" s="10" t="n"/>
      <c r="F642" s="10" t="n"/>
      <c r="G642" s="10" t="n"/>
      <c r="H642" s="10" t="n"/>
      <c r="I642" s="10" t="n"/>
      <c r="J642" s="10">
        <f>IF(COUNT(D642:I642)=0,"",MIN(D642:I642))</f>
        <v/>
      </c>
      <c r="K642" s="10">
        <f>IF(COUNT(D642:I642)=0,"",MEDIAN(D642:I642))</f>
        <v/>
      </c>
      <c r="L642" s="10">
        <f>IF(COUNT(D642:I642)=0,"",MAX(D642:I642))</f>
        <v/>
      </c>
      <c r="M642" s="11">
        <f>IF(OR(J642="",J642=0),"",(L642-J642)/J642)</f>
        <v/>
      </c>
      <c r="N642" s="4">
        <f>IF(COUNT(D642:I642)=0,"",INDEX($D$1:$I$1,MATCH(MIN(D642:I642),D642:I642,0)))</f>
        <v/>
      </c>
      <c r="O642" s="10" t="n">
        <v>639.71</v>
      </c>
      <c r="P642" s="12" t="n">
        <v>1</v>
      </c>
    </row>
    <row r="643">
      <c r="A643" s="4" t="inlineStr">
        <is>
          <t>MAT-19-022</t>
        </is>
      </c>
      <c r="B643" s="5" t="inlineStr">
        <is>
          <t>Perfil rectangular negro 2" x 3" x 20 pies, pared 1.6 mm</t>
        </is>
      </c>
      <c r="C643" s="4" t="inlineStr">
        <is>
          <t>unidad</t>
        </is>
      </c>
      <c r="D643" s="10" t="n">
        <v>1082.3</v>
      </c>
      <c r="E643" s="10" t="n"/>
      <c r="F643" s="10" t="n"/>
      <c r="G643" s="10" t="n"/>
      <c r="H643" s="10" t="n"/>
      <c r="I643" s="10" t="n"/>
      <c r="J643" s="10">
        <f>IF(COUNT(D643:I643)=0,"",MIN(D643:I643))</f>
        <v/>
      </c>
      <c r="K643" s="10">
        <f>IF(COUNT(D643:I643)=0,"",MEDIAN(D643:I643))</f>
        <v/>
      </c>
      <c r="L643" s="10">
        <f>IF(COUNT(D643:I643)=0,"",MAX(D643:I643))</f>
        <v/>
      </c>
      <c r="M643" s="11">
        <f>IF(OR(J643="",J643=0),"",(L643-J643)/J643)</f>
        <v/>
      </c>
      <c r="N643" s="4">
        <f>IF(COUNT(D643:I643)=0,"",INDEX($D$1:$I$1,MATCH(MIN(D643:I643),D643:I643,0)))</f>
        <v/>
      </c>
      <c r="O643" s="10" t="n">
        <v>1082.3</v>
      </c>
      <c r="P643" s="12" t="n">
        <v>1</v>
      </c>
    </row>
    <row r="644">
      <c r="A644" s="4" t="inlineStr">
        <is>
          <t>MAT-19-023</t>
        </is>
      </c>
      <c r="B644" s="5" t="inlineStr">
        <is>
          <t>Perfil rectangular negro 2" x 4" x 20 pies, pared 1.6 mm</t>
        </is>
      </c>
      <c r="C644" s="4" t="inlineStr">
        <is>
          <t>unidad</t>
        </is>
      </c>
      <c r="D644" s="10" t="n">
        <v>1349.04</v>
      </c>
      <c r="E644" s="10" t="n"/>
      <c r="F644" s="10" t="n"/>
      <c r="G644" s="10" t="n"/>
      <c r="H644" s="10" t="n"/>
      <c r="I644" s="10" t="n"/>
      <c r="J644" s="10">
        <f>IF(COUNT(D644:I644)=0,"",MIN(D644:I644))</f>
        <v/>
      </c>
      <c r="K644" s="10">
        <f>IF(COUNT(D644:I644)=0,"",MEDIAN(D644:I644))</f>
        <v/>
      </c>
      <c r="L644" s="10">
        <f>IF(COUNT(D644:I644)=0,"",MAX(D644:I644))</f>
        <v/>
      </c>
      <c r="M644" s="11">
        <f>IF(OR(J644="",J644=0),"",(L644-J644)/J644)</f>
        <v/>
      </c>
      <c r="N644" s="4">
        <f>IF(COUNT(D644:I644)=0,"",INDEX($D$1:$I$1,MATCH(MIN(D644:I644),D644:I644,0)))</f>
        <v/>
      </c>
      <c r="O644" s="10" t="n">
        <v>1349.04</v>
      </c>
      <c r="P644" s="12" t="n">
        <v>1</v>
      </c>
    </row>
    <row r="645">
      <c r="A645" s="4" t="inlineStr">
        <is>
          <t>MAT-19-024</t>
        </is>
      </c>
      <c r="B645" s="5" t="inlineStr">
        <is>
          <t>Perfil rectangular negro 3" x 1 1/2" x 20 pies, pared 1.6 mm</t>
        </is>
      </c>
      <c r="C645" s="4" t="inlineStr">
        <is>
          <t>unidad</t>
        </is>
      </c>
      <c r="D645" s="10" t="n">
        <v>973.59</v>
      </c>
      <c r="E645" s="10" t="n"/>
      <c r="F645" s="10" t="n"/>
      <c r="G645" s="10" t="n"/>
      <c r="H645" s="10" t="n"/>
      <c r="I645" s="10" t="n"/>
      <c r="J645" s="10">
        <f>IF(COUNT(D645:I645)=0,"",MIN(D645:I645))</f>
        <v/>
      </c>
      <c r="K645" s="10">
        <f>IF(COUNT(D645:I645)=0,"",MEDIAN(D645:I645))</f>
        <v/>
      </c>
      <c r="L645" s="10">
        <f>IF(COUNT(D645:I645)=0,"",MAX(D645:I645))</f>
        <v/>
      </c>
      <c r="M645" s="11">
        <f>IF(OR(J645="",J645=0),"",(L645-J645)/J645)</f>
        <v/>
      </c>
      <c r="N645" s="4">
        <f>IF(COUNT(D645:I645)=0,"",INDEX($D$1:$I$1,MATCH(MIN(D645:I645),D645:I645,0)))</f>
        <v/>
      </c>
      <c r="O645" s="10" t="n">
        <v>973.59</v>
      </c>
      <c r="P645" s="12" t="n">
        <v>1</v>
      </c>
    </row>
    <row r="646">
      <c r="A646" s="4" t="inlineStr">
        <is>
          <t>MAT-19-025</t>
        </is>
      </c>
      <c r="B646" s="5" t="inlineStr">
        <is>
          <t>Perfil rectangular galvanizado 3/4" x 1 1/2" x 20 pies, pared 1.2 mm</t>
        </is>
      </c>
      <c r="C646" s="4" t="inlineStr">
        <is>
          <t>unidad</t>
        </is>
      </c>
      <c r="D646" s="10" t="n">
        <v>492.8</v>
      </c>
      <c r="E646" s="10" t="n"/>
      <c r="F646" s="10" t="n"/>
      <c r="G646" s="10" t="n"/>
      <c r="H646" s="10" t="n"/>
      <c r="I646" s="10" t="n"/>
      <c r="J646" s="10">
        <f>IF(COUNT(D646:I646)=0,"",MIN(D646:I646))</f>
        <v/>
      </c>
      <c r="K646" s="10">
        <f>IF(COUNT(D646:I646)=0,"",MEDIAN(D646:I646))</f>
        <v/>
      </c>
      <c r="L646" s="10">
        <f>IF(COUNT(D646:I646)=0,"",MAX(D646:I646))</f>
        <v/>
      </c>
      <c r="M646" s="11">
        <f>IF(OR(J646="",J646=0),"",(L646-J646)/J646)</f>
        <v/>
      </c>
      <c r="N646" s="4">
        <f>IF(COUNT(D646:I646)=0,"",INDEX($D$1:$I$1,MATCH(MIN(D646:I646),D646:I646,0)))</f>
        <v/>
      </c>
      <c r="O646" s="10" t="n">
        <v>492.8</v>
      </c>
      <c r="P646" s="12" t="n">
        <v>1</v>
      </c>
    </row>
    <row r="647">
      <c r="A647" s="4" t="inlineStr">
        <is>
          <t>MAT-19-026</t>
        </is>
      </c>
      <c r="B647" s="5" t="inlineStr">
        <is>
          <t>Perfil rectangular galvanizado 3/4" x 1 1/2" x 20 pies, pared 1.5 mm</t>
        </is>
      </c>
      <c r="C647" s="4" t="inlineStr">
        <is>
          <t>unidad</t>
        </is>
      </c>
      <c r="D647" s="10" t="n">
        <v>626.88</v>
      </c>
      <c r="E647" s="10" t="n"/>
      <c r="F647" s="10" t="n"/>
      <c r="G647" s="10" t="n"/>
      <c r="H647" s="10" t="n"/>
      <c r="I647" s="10" t="n"/>
      <c r="J647" s="10">
        <f>IF(COUNT(D647:I647)=0,"",MIN(D647:I647))</f>
        <v/>
      </c>
      <c r="K647" s="10">
        <f>IF(COUNT(D647:I647)=0,"",MEDIAN(D647:I647))</f>
        <v/>
      </c>
      <c r="L647" s="10">
        <f>IF(COUNT(D647:I647)=0,"",MAX(D647:I647))</f>
        <v/>
      </c>
      <c r="M647" s="11">
        <f>IF(OR(J647="",J647=0),"",(L647-J647)/J647)</f>
        <v/>
      </c>
      <c r="N647" s="4">
        <f>IF(COUNT(D647:I647)=0,"",INDEX($D$1:$I$1,MATCH(MIN(D647:I647),D647:I647,0)))</f>
        <v/>
      </c>
      <c r="O647" s="10" t="n">
        <v>626.88</v>
      </c>
      <c r="P647" s="12" t="n">
        <v>1</v>
      </c>
    </row>
    <row r="648">
      <c r="A648" s="4" t="inlineStr">
        <is>
          <t>MAT-19-027</t>
        </is>
      </c>
      <c r="B648" s="5" t="inlineStr">
        <is>
          <t>Perfil rectangular galvanizado 2" x 1" x 20 pies, pared 1.2 mm</t>
        </is>
      </c>
      <c r="C648" s="4" t="inlineStr">
        <is>
          <t>unidad</t>
        </is>
      </c>
      <c r="D648" s="10" t="n">
        <v>646.73</v>
      </c>
      <c r="E648" s="10" t="n"/>
      <c r="F648" s="10" t="n"/>
      <c r="G648" s="10" t="n"/>
      <c r="H648" s="10" t="n"/>
      <c r="I648" s="10" t="n"/>
      <c r="J648" s="10">
        <f>IF(COUNT(D648:I648)=0,"",MIN(D648:I648))</f>
        <v/>
      </c>
      <c r="K648" s="10">
        <f>IF(COUNT(D648:I648)=0,"",MEDIAN(D648:I648))</f>
        <v/>
      </c>
      <c r="L648" s="10">
        <f>IF(COUNT(D648:I648)=0,"",MAX(D648:I648))</f>
        <v/>
      </c>
      <c r="M648" s="11">
        <f>IF(OR(J648="",J648=0),"",(L648-J648)/J648)</f>
        <v/>
      </c>
      <c r="N648" s="4">
        <f>IF(COUNT(D648:I648)=0,"",INDEX($D$1:$I$1,MATCH(MIN(D648:I648),D648:I648,0)))</f>
        <v/>
      </c>
      <c r="O648" s="10" t="n">
        <v>646.73</v>
      </c>
      <c r="P648" s="12" t="n">
        <v>1</v>
      </c>
    </row>
    <row r="649">
      <c r="A649" s="4" t="inlineStr">
        <is>
          <t>MAT-19-028</t>
        </is>
      </c>
      <c r="B649" s="5" t="inlineStr">
        <is>
          <t>Perfil rectangular galvanizado 2" x 1" x 20 pies, pared 1.6 mm</t>
        </is>
      </c>
      <c r="C649" s="4" t="inlineStr">
        <is>
          <t>unidad</t>
        </is>
      </c>
      <c r="D649" s="10" t="n">
        <v>812.22</v>
      </c>
      <c r="E649" s="10" t="n"/>
      <c r="F649" s="10" t="n"/>
      <c r="G649" s="10" t="n"/>
      <c r="H649" s="10" t="n"/>
      <c r="I649" s="10" t="n"/>
      <c r="J649" s="10">
        <f>IF(COUNT(D649:I649)=0,"",MIN(D649:I649))</f>
        <v/>
      </c>
      <c r="K649" s="10">
        <f>IF(COUNT(D649:I649)=0,"",MEDIAN(D649:I649))</f>
        <v/>
      </c>
      <c r="L649" s="10">
        <f>IF(COUNT(D649:I649)=0,"",MAX(D649:I649))</f>
        <v/>
      </c>
      <c r="M649" s="11">
        <f>IF(OR(J649="",J649=0),"",(L649-J649)/J649)</f>
        <v/>
      </c>
      <c r="N649" s="4">
        <f>IF(COUNT(D649:I649)=0,"",INDEX($D$1:$I$1,MATCH(MIN(D649:I649),D649:I649,0)))</f>
        <v/>
      </c>
      <c r="O649" s="10" t="n">
        <v>812.22</v>
      </c>
      <c r="P649" s="12" t="n">
        <v>1</v>
      </c>
    </row>
    <row r="650">
      <c r="A650" s="4" t="inlineStr">
        <is>
          <t>MAT-19-029</t>
        </is>
      </c>
      <c r="B650" s="5" t="inlineStr">
        <is>
          <t>Perfil rectangular galvanizado 2" x 3" x 20 pies, pared 1.6 mm</t>
        </is>
      </c>
      <c r="C650" s="4" t="inlineStr">
        <is>
          <t>unidad</t>
        </is>
      </c>
      <c r="D650" s="10" t="n">
        <v>1400.9</v>
      </c>
      <c r="E650" s="10" t="n"/>
      <c r="F650" s="10" t="n"/>
      <c r="G650" s="10" t="n"/>
      <c r="H650" s="10" t="n"/>
      <c r="I650" s="10" t="n"/>
      <c r="J650" s="10">
        <f>IF(COUNT(D650:I650)=0,"",MIN(D650:I650))</f>
        <v/>
      </c>
      <c r="K650" s="10">
        <f>IF(COUNT(D650:I650)=0,"",MEDIAN(D650:I650))</f>
        <v/>
      </c>
      <c r="L650" s="10">
        <f>IF(COUNT(D650:I650)=0,"",MAX(D650:I650))</f>
        <v/>
      </c>
      <c r="M650" s="11">
        <f>IF(OR(J650="",J650=0),"",(L650-J650)/J650)</f>
        <v/>
      </c>
      <c r="N650" s="4">
        <f>IF(COUNT(D650:I650)=0,"",INDEX($D$1:$I$1,MATCH(MIN(D650:I650),D650:I650,0)))</f>
        <v/>
      </c>
      <c r="O650" s="10" t="n">
        <v>1400.9</v>
      </c>
      <c r="P650" s="12" t="n">
        <v>1</v>
      </c>
    </row>
    <row r="651">
      <c r="A651" s="4" t="inlineStr">
        <is>
          <t>MAT-19-030</t>
        </is>
      </c>
      <c r="B651" s="5" t="inlineStr">
        <is>
          <t>Perfil rectangular galvanizado 2" x 4" x 20 pies, pared 1.6 mm</t>
        </is>
      </c>
      <c r="C651" s="4" t="inlineStr">
        <is>
          <t>unidad</t>
        </is>
      </c>
      <c r="D651" s="10" t="n">
        <v>1695.85</v>
      </c>
      <c r="E651" s="10" t="n"/>
      <c r="F651" s="10" t="n"/>
      <c r="G651" s="10" t="n"/>
      <c r="H651" s="10" t="n"/>
      <c r="I651" s="10" t="n"/>
      <c r="J651" s="10">
        <f>IF(COUNT(D651:I651)=0,"",MIN(D651:I651))</f>
        <v/>
      </c>
      <c r="K651" s="10">
        <f>IF(COUNT(D651:I651)=0,"",MEDIAN(D651:I651))</f>
        <v/>
      </c>
      <c r="L651" s="10">
        <f>IF(COUNT(D651:I651)=0,"",MAX(D651:I651))</f>
        <v/>
      </c>
      <c r="M651" s="11">
        <f>IF(OR(J651="",J651=0),"",(L651-J651)/J651)</f>
        <v/>
      </c>
      <c r="N651" s="4">
        <f>IF(COUNT(D651:I651)=0,"",INDEX($D$1:$I$1,MATCH(MIN(D651:I651),D651:I651,0)))</f>
        <v/>
      </c>
      <c r="O651" s="10" t="n">
        <v>1695.85</v>
      </c>
      <c r="P651" s="12" t="n">
        <v>1</v>
      </c>
    </row>
    <row r="652">
      <c r="A652" s="4" t="inlineStr">
        <is>
          <t>MAT-19-031</t>
        </is>
      </c>
      <c r="B652" s="5" t="inlineStr">
        <is>
          <t>Perfil rectangular galvanizado 3" x 1 1/2" x 20 pies, pared 1.6 mm</t>
        </is>
      </c>
      <c r="C652" s="4" t="inlineStr">
        <is>
          <t>unidad</t>
        </is>
      </c>
      <c r="D652" s="10" t="n">
        <v>1275.97</v>
      </c>
      <c r="E652" s="10" t="n"/>
      <c r="F652" s="10" t="n"/>
      <c r="G652" s="10" t="n"/>
      <c r="H652" s="10" t="n"/>
      <c r="I652" s="10" t="n"/>
      <c r="J652" s="10">
        <f>IF(COUNT(D652:I652)=0,"",MIN(D652:I652))</f>
        <v/>
      </c>
      <c r="K652" s="10">
        <f>IF(COUNT(D652:I652)=0,"",MEDIAN(D652:I652))</f>
        <v/>
      </c>
      <c r="L652" s="10">
        <f>IF(COUNT(D652:I652)=0,"",MAX(D652:I652))</f>
        <v/>
      </c>
      <c r="M652" s="11">
        <f>IF(OR(J652="",J652=0),"",(L652-J652)/J652)</f>
        <v/>
      </c>
      <c r="N652" s="4">
        <f>IF(COUNT(D652:I652)=0,"",INDEX($D$1:$I$1,MATCH(MIN(D652:I652),D652:I652,0)))</f>
        <v/>
      </c>
      <c r="O652" s="10" t="n">
        <v>1275.97</v>
      </c>
      <c r="P652" s="12" t="n">
        <v>1</v>
      </c>
    </row>
    <row r="653">
      <c r="A653" s="4" t="inlineStr">
        <is>
          <t>MAT-19-032</t>
        </is>
      </c>
      <c r="B653" s="5" t="inlineStr">
        <is>
          <t>Tubo negro redondo 1/2" x 20 pies, pared 2.77 mm</t>
        </is>
      </c>
      <c r="C653" s="4" t="inlineStr">
        <is>
          <t>unidad</t>
        </is>
      </c>
      <c r="D653" s="10" t="n">
        <v>620.21</v>
      </c>
      <c r="E653" s="10" t="n"/>
      <c r="F653" s="10" t="n"/>
      <c r="G653" s="10" t="n"/>
      <c r="H653" s="10" t="n"/>
      <c r="I653" s="10" t="n"/>
      <c r="J653" s="10">
        <f>IF(COUNT(D653:I653)=0,"",MIN(D653:I653))</f>
        <v/>
      </c>
      <c r="K653" s="10">
        <f>IF(COUNT(D653:I653)=0,"",MEDIAN(D653:I653))</f>
        <v/>
      </c>
      <c r="L653" s="10">
        <f>IF(COUNT(D653:I653)=0,"",MAX(D653:I653))</f>
        <v/>
      </c>
      <c r="M653" s="11">
        <f>IF(OR(J653="",J653=0),"",(L653-J653)/J653)</f>
        <v/>
      </c>
      <c r="N653" s="4">
        <f>IF(COUNT(D653:I653)=0,"",INDEX($D$1:$I$1,MATCH(MIN(D653:I653),D653:I653,0)))</f>
        <v/>
      </c>
      <c r="O653" s="10" t="n">
        <v>620.21</v>
      </c>
      <c r="P653" s="12" t="n">
        <v>1</v>
      </c>
    </row>
    <row r="654">
      <c r="A654" s="4" t="inlineStr">
        <is>
          <t>MAT-19-033</t>
        </is>
      </c>
      <c r="B654" s="5" t="inlineStr">
        <is>
          <t>Tubo negro redondo 3/4" x 20 pies, pared 2.87 mm</t>
        </is>
      </c>
      <c r="C654" s="4" t="inlineStr">
        <is>
          <t>unidad</t>
        </is>
      </c>
      <c r="D654" s="10" t="n">
        <v>826</v>
      </c>
      <c r="E654" s="10" t="n"/>
      <c r="F654" s="10" t="n"/>
      <c r="G654" s="10" t="n"/>
      <c r="H654" s="10" t="n"/>
      <c r="I654" s="10" t="n"/>
      <c r="J654" s="10">
        <f>IF(COUNT(D654:I654)=0,"",MIN(D654:I654))</f>
        <v/>
      </c>
      <c r="K654" s="10">
        <f>IF(COUNT(D654:I654)=0,"",MEDIAN(D654:I654))</f>
        <v/>
      </c>
      <c r="L654" s="10">
        <f>IF(COUNT(D654:I654)=0,"",MAX(D654:I654))</f>
        <v/>
      </c>
      <c r="M654" s="11">
        <f>IF(OR(J654="",J654=0),"",(L654-J654)/J654)</f>
        <v/>
      </c>
      <c r="N654" s="4">
        <f>IF(COUNT(D654:I654)=0,"",INDEX($D$1:$I$1,MATCH(MIN(D654:I654),D654:I654,0)))</f>
        <v/>
      </c>
      <c r="O654" s="10" t="n">
        <v>826</v>
      </c>
      <c r="P654" s="12" t="n">
        <v>1</v>
      </c>
    </row>
    <row r="655">
      <c r="A655" s="4" t="inlineStr">
        <is>
          <t>MAT-19-034</t>
        </is>
      </c>
      <c r="B655" s="5" t="inlineStr">
        <is>
          <t>Tubo negro redondo 1" x 20 pies, pared 3.38 mm</t>
        </is>
      </c>
      <c r="C655" s="4" t="inlineStr">
        <is>
          <t>unidad</t>
        </is>
      </c>
      <c r="D655" s="10" t="n">
        <v>1206.29</v>
      </c>
      <c r="E655" s="10" t="n"/>
      <c r="F655" s="10" t="n"/>
      <c r="G655" s="10" t="n"/>
      <c r="H655" s="10" t="n"/>
      <c r="I655" s="10" t="n"/>
      <c r="J655" s="10">
        <f>IF(COUNT(D655:I655)=0,"",MIN(D655:I655))</f>
        <v/>
      </c>
      <c r="K655" s="10">
        <f>IF(COUNT(D655:I655)=0,"",MEDIAN(D655:I655))</f>
        <v/>
      </c>
      <c r="L655" s="10">
        <f>IF(COUNT(D655:I655)=0,"",MAX(D655:I655))</f>
        <v/>
      </c>
      <c r="M655" s="11">
        <f>IF(OR(J655="",J655=0),"",(L655-J655)/J655)</f>
        <v/>
      </c>
      <c r="N655" s="4">
        <f>IF(COUNT(D655:I655)=0,"",INDEX($D$1:$I$1,MATCH(MIN(D655:I655),D655:I655,0)))</f>
        <v/>
      </c>
      <c r="O655" s="10" t="n">
        <v>1206.29</v>
      </c>
      <c r="P655" s="12" t="n">
        <v>1</v>
      </c>
    </row>
    <row r="656">
      <c r="A656" s="4" t="inlineStr">
        <is>
          <t>MAT-19-035</t>
        </is>
      </c>
      <c r="B656" s="5" t="inlineStr">
        <is>
          <t>Tubo negro redondo 1 1/4" x 20 pies, pared 3.56 mm</t>
        </is>
      </c>
      <c r="C656" s="4" t="inlineStr">
        <is>
          <t>unidad</t>
        </is>
      </c>
      <c r="D656" s="10" t="n">
        <v>1507.57</v>
      </c>
      <c r="E656" s="10" t="n"/>
      <c r="F656" s="10" t="n"/>
      <c r="G656" s="10" t="n"/>
      <c r="H656" s="10" t="n"/>
      <c r="I656" s="10" t="n"/>
      <c r="J656" s="10">
        <f>IF(COUNT(D656:I656)=0,"",MIN(D656:I656))</f>
        <v/>
      </c>
      <c r="K656" s="10">
        <f>IF(COUNT(D656:I656)=0,"",MEDIAN(D656:I656))</f>
        <v/>
      </c>
      <c r="L656" s="10">
        <f>IF(COUNT(D656:I656)=0,"",MAX(D656:I656))</f>
        <v/>
      </c>
      <c r="M656" s="11">
        <f>IF(OR(J656="",J656=0),"",(L656-J656)/J656)</f>
        <v/>
      </c>
      <c r="N656" s="4">
        <f>IF(COUNT(D656:I656)=0,"",INDEX($D$1:$I$1,MATCH(MIN(D656:I656),D656:I656,0)))</f>
        <v/>
      </c>
      <c r="O656" s="10" t="n">
        <v>1507.57</v>
      </c>
      <c r="P656" s="12" t="n">
        <v>1</v>
      </c>
    </row>
    <row r="657">
      <c r="A657" s="4" t="inlineStr">
        <is>
          <t>MAT-19-036</t>
        </is>
      </c>
      <c r="B657" s="5" t="inlineStr">
        <is>
          <t>Tubo negro redondo 1 1/2" x 20 pies, pared 3.68 mm</t>
        </is>
      </c>
      <c r="C657" s="4" t="inlineStr">
        <is>
          <t>unidad</t>
        </is>
      </c>
      <c r="D657" s="10" t="n">
        <v>1952.51</v>
      </c>
      <c r="E657" s="10" t="n"/>
      <c r="F657" s="10" t="n"/>
      <c r="G657" s="10" t="n"/>
      <c r="H657" s="10" t="n"/>
      <c r="I657" s="10" t="n"/>
      <c r="J657" s="10">
        <f>IF(COUNT(D657:I657)=0,"",MIN(D657:I657))</f>
        <v/>
      </c>
      <c r="K657" s="10">
        <f>IF(COUNT(D657:I657)=0,"",MEDIAN(D657:I657))</f>
        <v/>
      </c>
      <c r="L657" s="10">
        <f>IF(COUNT(D657:I657)=0,"",MAX(D657:I657))</f>
        <v/>
      </c>
      <c r="M657" s="11">
        <f>IF(OR(J657="",J657=0),"",(L657-J657)/J657)</f>
        <v/>
      </c>
      <c r="N657" s="4">
        <f>IF(COUNT(D657:I657)=0,"",INDEX($D$1:$I$1,MATCH(MIN(D657:I657),D657:I657,0)))</f>
        <v/>
      </c>
      <c r="O657" s="10" t="n">
        <v>1952.51</v>
      </c>
      <c r="P657" s="12" t="n">
        <v>1</v>
      </c>
    </row>
    <row r="658">
      <c r="A658" s="4" t="inlineStr">
        <is>
          <t>MAT-19-037</t>
        </is>
      </c>
      <c r="B658" s="5" t="inlineStr">
        <is>
          <t>Tubo negro redondo 2" x 20 pies, pared 3.91 mm</t>
        </is>
      </c>
      <c r="C658" s="4" t="inlineStr">
        <is>
          <t>unidad</t>
        </is>
      </c>
      <c r="D658" s="10" t="n">
        <v>2634.08</v>
      </c>
      <c r="E658" s="10" t="n"/>
      <c r="F658" s="10" t="n"/>
      <c r="G658" s="10" t="n"/>
      <c r="H658" s="10" t="n"/>
      <c r="I658" s="10" t="n"/>
      <c r="J658" s="10">
        <f>IF(COUNT(D658:I658)=0,"",MIN(D658:I658))</f>
        <v/>
      </c>
      <c r="K658" s="10">
        <f>IF(COUNT(D658:I658)=0,"",MEDIAN(D658:I658))</f>
        <v/>
      </c>
      <c r="L658" s="10">
        <f>IF(COUNT(D658:I658)=0,"",MAX(D658:I658))</f>
        <v/>
      </c>
      <c r="M658" s="11">
        <f>IF(OR(J658="",J658=0),"",(L658-J658)/J658)</f>
        <v/>
      </c>
      <c r="N658" s="4">
        <f>IF(COUNT(D658:I658)=0,"",INDEX($D$1:$I$1,MATCH(MIN(D658:I658),D658:I658,0)))</f>
        <v/>
      </c>
      <c r="O658" s="10" t="n">
        <v>2634.08</v>
      </c>
      <c r="P658" s="12" t="n">
        <v>1</v>
      </c>
    </row>
    <row r="659">
      <c r="A659" s="4" t="inlineStr">
        <is>
          <t>MAT-19-038</t>
        </is>
      </c>
      <c r="B659" s="5" t="inlineStr">
        <is>
          <t>Tubo negro redondo 2 1/2" x 20 pies</t>
        </is>
      </c>
      <c r="C659" s="4" t="inlineStr">
        <is>
          <t>unidad</t>
        </is>
      </c>
      <c r="D659" s="10" t="n">
        <v>4173.42</v>
      </c>
      <c r="E659" s="10" t="n"/>
      <c r="F659" s="10" t="n"/>
      <c r="G659" s="10" t="n"/>
      <c r="H659" s="10" t="n"/>
      <c r="I659" s="10" t="n"/>
      <c r="J659" s="10">
        <f>IF(COUNT(D659:I659)=0,"",MIN(D659:I659))</f>
        <v/>
      </c>
      <c r="K659" s="10">
        <f>IF(COUNT(D659:I659)=0,"",MEDIAN(D659:I659))</f>
        <v/>
      </c>
      <c r="L659" s="10">
        <f>IF(COUNT(D659:I659)=0,"",MAX(D659:I659))</f>
        <v/>
      </c>
      <c r="M659" s="11">
        <f>IF(OR(J659="",J659=0),"",(L659-J659)/J659)</f>
        <v/>
      </c>
      <c r="N659" s="4">
        <f>IF(COUNT(D659:I659)=0,"",INDEX($D$1:$I$1,MATCH(MIN(D659:I659),D659:I659,0)))</f>
        <v/>
      </c>
      <c r="O659" s="10" t="n">
        <v>4173.42</v>
      </c>
      <c r="P659" s="12" t="n">
        <v>1</v>
      </c>
    </row>
    <row r="660">
      <c r="A660" s="4" t="inlineStr">
        <is>
          <t>MAT-19-039</t>
        </is>
      </c>
      <c r="B660" s="5" t="inlineStr">
        <is>
          <t>Tubo negro redondo 3" x 20 pies</t>
        </is>
      </c>
      <c r="C660" s="4" t="inlineStr">
        <is>
          <t>unidad</t>
        </is>
      </c>
      <c r="D660" s="10" t="n">
        <v>5029.28</v>
      </c>
      <c r="E660" s="10" t="n"/>
      <c r="F660" s="10" t="n"/>
      <c r="G660" s="10" t="n"/>
      <c r="H660" s="10" t="n"/>
      <c r="I660" s="10" t="n"/>
      <c r="J660" s="10">
        <f>IF(COUNT(D660:I660)=0,"",MIN(D660:I660))</f>
        <v/>
      </c>
      <c r="K660" s="10">
        <f>IF(COUNT(D660:I660)=0,"",MEDIAN(D660:I660))</f>
        <v/>
      </c>
      <c r="L660" s="10">
        <f>IF(COUNT(D660:I660)=0,"",MAX(D660:I660))</f>
        <v/>
      </c>
      <c r="M660" s="11">
        <f>IF(OR(J660="",J660=0),"",(L660-J660)/J660)</f>
        <v/>
      </c>
      <c r="N660" s="4">
        <f>IF(COUNT(D660:I660)=0,"",INDEX($D$1:$I$1,MATCH(MIN(D660:I660),D660:I660,0)))</f>
        <v/>
      </c>
      <c r="O660" s="10" t="n">
        <v>5029.28</v>
      </c>
      <c r="P660" s="12" t="n">
        <v>1</v>
      </c>
    </row>
    <row r="661">
      <c r="A661" s="4" t="inlineStr">
        <is>
          <t>MAT-19-040</t>
        </is>
      </c>
      <c r="B661" s="5" t="inlineStr">
        <is>
          <t>Tubo negro redondo 8" x 20 pies, pared 6 mm</t>
        </is>
      </c>
      <c r="C661" s="4" t="inlineStr">
        <is>
          <t>unidad</t>
        </is>
      </c>
      <c r="D661" s="10" t="n">
        <v>15250.64</v>
      </c>
      <c r="E661" s="10" t="n"/>
      <c r="F661" s="10" t="n"/>
      <c r="G661" s="10" t="n"/>
      <c r="H661" s="10" t="n"/>
      <c r="I661" s="10" t="n"/>
      <c r="J661" s="10">
        <f>IF(COUNT(D661:I661)=0,"",MIN(D661:I661))</f>
        <v/>
      </c>
      <c r="K661" s="10">
        <f>IF(COUNT(D661:I661)=0,"",MEDIAN(D661:I661))</f>
        <v/>
      </c>
      <c r="L661" s="10">
        <f>IF(COUNT(D661:I661)=0,"",MAX(D661:I661))</f>
        <v/>
      </c>
      <c r="M661" s="11">
        <f>IF(OR(J661="",J661=0),"",(L661-J661)/J661)</f>
        <v/>
      </c>
      <c r="N661" s="4">
        <f>IF(COUNT(D661:I661)=0,"",INDEX($D$1:$I$1,MATCH(MIN(D661:I661),D661:I661,0)))</f>
        <v/>
      </c>
      <c r="O661" s="10" t="n">
        <v>15250.64</v>
      </c>
      <c r="P661" s="12" t="n">
        <v>1</v>
      </c>
    </row>
    <row r="662">
      <c r="A662" s="4" t="inlineStr">
        <is>
          <t>MAT-19-041</t>
        </is>
      </c>
      <c r="B662" s="5" t="inlineStr">
        <is>
          <t>Tubo negro redondo 8" x 20 pies, pared 6.35 mm</t>
        </is>
      </c>
      <c r="C662" s="4" t="inlineStr">
        <is>
          <t>unidad</t>
        </is>
      </c>
      <c r="D662" s="10" t="n">
        <v>11671.14</v>
      </c>
      <c r="E662" s="10" t="n"/>
      <c r="F662" s="10" t="n"/>
      <c r="G662" s="10" t="n"/>
      <c r="H662" s="10" t="n"/>
      <c r="I662" s="10" t="n"/>
      <c r="J662" s="10">
        <f>IF(COUNT(D662:I662)=0,"",MIN(D662:I662))</f>
        <v/>
      </c>
      <c r="K662" s="10">
        <f>IF(COUNT(D662:I662)=0,"",MEDIAN(D662:I662))</f>
        <v/>
      </c>
      <c r="L662" s="10">
        <f>IF(COUNT(D662:I662)=0,"",MAX(D662:I662))</f>
        <v/>
      </c>
      <c r="M662" s="11">
        <f>IF(OR(J662="",J662=0),"",(L662-J662)/J662)</f>
        <v/>
      </c>
      <c r="N662" s="4">
        <f>IF(COUNT(D662:I662)=0,"",INDEX($D$1:$I$1,MATCH(MIN(D662:I662),D662:I662,0)))</f>
        <v/>
      </c>
      <c r="O662" s="10" t="n">
        <v>11671.14</v>
      </c>
      <c r="P662" s="12" t="n">
        <v>1</v>
      </c>
    </row>
    <row r="663">
      <c r="A663" s="4" t="inlineStr">
        <is>
          <t>MAT-19-042</t>
        </is>
      </c>
      <c r="B663" s="5" t="inlineStr">
        <is>
          <t>Tubo negro redondo 10" x 20 pies, pared 6.00 mm</t>
        </is>
      </c>
      <c r="C663" s="4" t="inlineStr">
        <is>
          <t>unidad</t>
        </is>
      </c>
      <c r="D663" s="10" t="n">
        <v>18313.02</v>
      </c>
      <c r="E663" s="10" t="n"/>
      <c r="F663" s="10" t="n"/>
      <c r="G663" s="10" t="n"/>
      <c r="H663" s="10" t="n"/>
      <c r="I663" s="10" t="n"/>
      <c r="J663" s="10">
        <f>IF(COUNT(D663:I663)=0,"",MIN(D663:I663))</f>
        <v/>
      </c>
      <c r="K663" s="10">
        <f>IF(COUNT(D663:I663)=0,"",MEDIAN(D663:I663))</f>
        <v/>
      </c>
      <c r="L663" s="10">
        <f>IF(COUNT(D663:I663)=0,"",MAX(D663:I663))</f>
        <v/>
      </c>
      <c r="M663" s="11">
        <f>IF(OR(J663="",J663=0),"",(L663-J663)/J663)</f>
        <v/>
      </c>
      <c r="N663" s="4">
        <f>IF(COUNT(D663:I663)=0,"",INDEX($D$1:$I$1,MATCH(MIN(D663:I663),D663:I663,0)))</f>
        <v/>
      </c>
      <c r="O663" s="10" t="n">
        <v>18313.02</v>
      </c>
      <c r="P663" s="12" t="n">
        <v>1</v>
      </c>
    </row>
    <row r="664">
      <c r="A664" s="4" t="inlineStr">
        <is>
          <t>MAT-19-043</t>
        </is>
      </c>
      <c r="B664" s="5" t="inlineStr">
        <is>
          <t>Tubo negro redondo 14" x 20 pies, pared 6 mm</t>
        </is>
      </c>
      <c r="C664" s="4" t="inlineStr">
        <is>
          <t>unidad</t>
        </is>
      </c>
      <c r="D664" s="10" t="n">
        <v>27695.11</v>
      </c>
      <c r="E664" s="10" t="n"/>
      <c r="F664" s="10" t="n"/>
      <c r="G664" s="10" t="n"/>
      <c r="H664" s="10" t="n"/>
      <c r="I664" s="10" t="n"/>
      <c r="J664" s="10">
        <f>IF(COUNT(D664:I664)=0,"",MIN(D664:I664))</f>
        <v/>
      </c>
      <c r="K664" s="10">
        <f>IF(COUNT(D664:I664)=0,"",MEDIAN(D664:I664))</f>
        <v/>
      </c>
      <c r="L664" s="10">
        <f>IF(COUNT(D664:I664)=0,"",MAX(D664:I664))</f>
        <v/>
      </c>
      <c r="M664" s="11">
        <f>IF(OR(J664="",J664=0),"",(L664-J664)/J664)</f>
        <v/>
      </c>
      <c r="N664" s="4">
        <f>IF(COUNT(D664:I664)=0,"",INDEX($D$1:$I$1,MATCH(MIN(D664:I664),D664:I664,0)))</f>
        <v/>
      </c>
      <c r="O664" s="10" t="n">
        <v>27695.11</v>
      </c>
      <c r="P664" s="12" t="n">
        <v>1</v>
      </c>
    </row>
    <row r="665">
      <c r="A665" s="4" t="inlineStr">
        <is>
          <t>MAT-19-044</t>
        </is>
      </c>
      <c r="B665" s="5" t="inlineStr">
        <is>
          <t>Tubo negro redondo 16" x 20 pies, pared 12.70 mm</t>
        </is>
      </c>
      <c r="C665" s="4" t="inlineStr">
        <is>
          <t>unidad</t>
        </is>
      </c>
      <c r="D665" s="10" t="n">
        <v>62026.36</v>
      </c>
      <c r="E665" s="10" t="n"/>
      <c r="F665" s="10" t="n"/>
      <c r="G665" s="10" t="n"/>
      <c r="H665" s="10" t="n"/>
      <c r="I665" s="10" t="n"/>
      <c r="J665" s="10">
        <f>IF(COUNT(D665:I665)=0,"",MIN(D665:I665))</f>
        <v/>
      </c>
      <c r="K665" s="10">
        <f>IF(COUNT(D665:I665)=0,"",MEDIAN(D665:I665))</f>
        <v/>
      </c>
      <c r="L665" s="10">
        <f>IF(COUNT(D665:I665)=0,"",MAX(D665:I665))</f>
        <v/>
      </c>
      <c r="M665" s="11">
        <f>IF(OR(J665="",J665=0),"",(L665-J665)/J665)</f>
        <v/>
      </c>
      <c r="N665" s="4">
        <f>IF(COUNT(D665:I665)=0,"",INDEX($D$1:$I$1,MATCH(MIN(D665:I665),D665:I665,0)))</f>
        <v/>
      </c>
      <c r="O665" s="10" t="n">
        <v>62026.36</v>
      </c>
      <c r="P665" s="12" t="n">
        <v>1</v>
      </c>
    </row>
    <row r="666">
      <c r="A666" s="4" t="inlineStr">
        <is>
          <t>MAT-19-045</t>
        </is>
      </c>
      <c r="B666" s="5" t="inlineStr">
        <is>
          <t>Correa galvanizada tipo Z 6" x 1/16" x 20 pies</t>
        </is>
      </c>
      <c r="C666" s="4" t="inlineStr">
        <is>
          <t>unidad</t>
        </is>
      </c>
      <c r="D666" s="10" t="n">
        <v>2658</v>
      </c>
      <c r="E666" s="10" t="n"/>
      <c r="F666" s="10" t="n"/>
      <c r="G666" s="10" t="n"/>
      <c r="H666" s="10" t="n"/>
      <c r="I666" s="10" t="n"/>
      <c r="J666" s="10">
        <f>IF(COUNT(D666:I666)=0,"",MIN(D666:I666))</f>
        <v/>
      </c>
      <c r="K666" s="10">
        <f>IF(COUNT(D666:I666)=0,"",MEDIAN(D666:I666))</f>
        <v/>
      </c>
      <c r="L666" s="10">
        <f>IF(COUNT(D666:I666)=0,"",MAX(D666:I666))</f>
        <v/>
      </c>
      <c r="M666" s="11">
        <f>IF(OR(J666="",J666=0),"",(L666-J666)/J666)</f>
        <v/>
      </c>
      <c r="N666" s="4">
        <f>IF(COUNT(D666:I666)=0,"",INDEX($D$1:$I$1,MATCH(MIN(D666:I666),D666:I666,0)))</f>
        <v/>
      </c>
      <c r="O666" s="10" t="n">
        <v>2658</v>
      </c>
      <c r="P666" s="12" t="n">
        <v>1</v>
      </c>
    </row>
    <row r="667">
      <c r="A667" s="4" t="inlineStr">
        <is>
          <t>MAT-19-046</t>
        </is>
      </c>
      <c r="B667" s="5" t="inlineStr">
        <is>
          <t>Correa galvanizada tipo Z 8" x 1/16" x 20 pies</t>
        </is>
      </c>
      <c r="C667" s="4" t="inlineStr">
        <is>
          <t>unidad</t>
        </is>
      </c>
      <c r="D667" s="10" t="n">
        <v>3039.2</v>
      </c>
      <c r="E667" s="10" t="n"/>
      <c r="F667" s="10" t="n"/>
      <c r="G667" s="10" t="n"/>
      <c r="H667" s="10" t="n"/>
      <c r="I667" s="10" t="n"/>
      <c r="J667" s="10">
        <f>IF(COUNT(D667:I667)=0,"",MIN(D667:I667))</f>
        <v/>
      </c>
      <c r="K667" s="10">
        <f>IF(COUNT(D667:I667)=0,"",MEDIAN(D667:I667))</f>
        <v/>
      </c>
      <c r="L667" s="10">
        <f>IF(COUNT(D667:I667)=0,"",MAX(D667:I667))</f>
        <v/>
      </c>
      <c r="M667" s="11">
        <f>IF(OR(J667="",J667=0),"",(L667-J667)/J667)</f>
        <v/>
      </c>
      <c r="N667" s="4">
        <f>IF(COUNT(D667:I667)=0,"",INDEX($D$1:$I$1,MATCH(MIN(D667:I667),D667:I667,0)))</f>
        <v/>
      </c>
      <c r="O667" s="10" t="n">
        <v>3039.2</v>
      </c>
      <c r="P667" s="12" t="n">
        <v>1</v>
      </c>
    </row>
    <row r="668">
      <c r="A668" s="4" t="inlineStr">
        <is>
          <t>MAT-20-001</t>
        </is>
      </c>
      <c r="B668" s="5" t="inlineStr">
        <is>
          <t>Angular de hierro negro 3/4" x 1/8" x 20 pies</t>
        </is>
      </c>
      <c r="C668" s="4" t="inlineStr">
        <is>
          <t>unidad</t>
        </is>
      </c>
      <c r="D668" s="10" t="n">
        <v>449.99</v>
      </c>
      <c r="E668" s="10" t="n"/>
      <c r="F668" s="10" t="n"/>
      <c r="G668" s="10" t="n"/>
      <c r="H668" s="10" t="n"/>
      <c r="I668" s="10" t="n"/>
      <c r="J668" s="10">
        <f>IF(COUNT(D668:I668)=0,"",MIN(D668:I668))</f>
        <v/>
      </c>
      <c r="K668" s="10">
        <f>IF(COUNT(D668:I668)=0,"",MEDIAN(D668:I668))</f>
        <v/>
      </c>
      <c r="L668" s="10">
        <f>IF(COUNT(D668:I668)=0,"",MAX(D668:I668))</f>
        <v/>
      </c>
      <c r="M668" s="11">
        <f>IF(OR(J668="",J668=0),"",(L668-J668)/J668)</f>
        <v/>
      </c>
      <c r="N668" s="4">
        <f>IF(COUNT(D668:I668)=0,"",INDEX($D$1:$I$1,MATCH(MIN(D668:I668),D668:I668,0)))</f>
        <v/>
      </c>
      <c r="O668" s="10" t="n">
        <v>449.99</v>
      </c>
      <c r="P668" s="12" t="n">
        <v>1</v>
      </c>
    </row>
    <row r="669">
      <c r="A669" s="4" t="inlineStr">
        <is>
          <t>MAT-20-002</t>
        </is>
      </c>
      <c r="B669" s="5" t="inlineStr">
        <is>
          <t>Angular de hierro negro 1" x 1/8" x 20 pies</t>
        </is>
      </c>
      <c r="C669" s="4" t="inlineStr">
        <is>
          <t>unidad</t>
        </is>
      </c>
      <c r="D669" s="10" t="n">
        <v>560</v>
      </c>
      <c r="E669" s="10" t="n"/>
      <c r="F669" s="10" t="n"/>
      <c r="G669" s="10" t="n"/>
      <c r="H669" s="10" t="n">
        <v>580</v>
      </c>
      <c r="I669" s="10" t="n"/>
      <c r="J669" s="10">
        <f>IF(COUNT(D669:I669)=0,"",MIN(D669:I669))</f>
        <v/>
      </c>
      <c r="K669" s="10">
        <f>IF(COUNT(D669:I669)=0,"",MEDIAN(D669:I669))</f>
        <v/>
      </c>
      <c r="L669" s="10">
        <f>IF(COUNT(D669:I669)=0,"",MAX(D669:I669))</f>
        <v/>
      </c>
      <c r="M669" s="11">
        <f>IF(OR(J669="",J669=0),"",(L669-J669)/J669)</f>
        <v/>
      </c>
      <c r="N669" s="4">
        <f>IF(COUNT(D669:I669)=0,"",INDEX($D$1:$I$1,MATCH(MIN(D669:I669),D669:I669,0)))</f>
        <v/>
      </c>
      <c r="O669" s="10" t="n">
        <v>622.2</v>
      </c>
      <c r="P669" s="12" t="n">
        <v>2</v>
      </c>
    </row>
    <row r="670">
      <c r="A670" s="4" t="inlineStr">
        <is>
          <t>MAT-20-003</t>
        </is>
      </c>
      <c r="B670" s="5" t="inlineStr">
        <is>
          <t>Angular de hierro negro 1" x 3/16" x 20 pies</t>
        </is>
      </c>
      <c r="C670" s="4" t="inlineStr">
        <is>
          <t>unidad</t>
        </is>
      </c>
      <c r="D670" s="10" t="n">
        <v>812.01</v>
      </c>
      <c r="E670" s="10" t="n"/>
      <c r="F670" s="10" t="n"/>
      <c r="G670" s="10" t="n"/>
      <c r="H670" s="10" t="n">
        <v>869</v>
      </c>
      <c r="I670" s="10" t="n"/>
      <c r="J670" s="10">
        <f>IF(COUNT(D670:I670)=0,"",MIN(D670:I670))</f>
        <v/>
      </c>
      <c r="K670" s="10">
        <f>IF(COUNT(D670:I670)=0,"",MEDIAN(D670:I670))</f>
        <v/>
      </c>
      <c r="L670" s="10">
        <f>IF(COUNT(D670:I670)=0,"",MAX(D670:I670))</f>
        <v/>
      </c>
      <c r="M670" s="11">
        <f>IF(OR(J670="",J670=0),"",(L670-J670)/J670)</f>
        <v/>
      </c>
      <c r="N670" s="4">
        <f>IF(COUNT(D670:I670)=0,"",INDEX($D$1:$I$1,MATCH(MIN(D670:I670),D670:I670,0)))</f>
        <v/>
      </c>
      <c r="O670" s="10" t="n">
        <v>918.71</v>
      </c>
      <c r="P670" s="12" t="n">
        <v>2</v>
      </c>
    </row>
    <row r="671">
      <c r="A671" s="4" t="inlineStr">
        <is>
          <t>MAT-20-004</t>
        </is>
      </c>
      <c r="B671" s="5" t="inlineStr">
        <is>
          <t>Angular de hierro negro 1" x 1/4" x 20 pies</t>
        </is>
      </c>
      <c r="C671" s="4" t="inlineStr">
        <is>
          <t>unidad</t>
        </is>
      </c>
      <c r="D671" s="10" t="n">
        <v>1163.48</v>
      </c>
      <c r="E671" s="10" t="n"/>
      <c r="F671" s="10" t="n"/>
      <c r="G671" s="10" t="n"/>
      <c r="H671" s="10" t="n"/>
      <c r="I671" s="10" t="n"/>
      <c r="J671" s="10">
        <f>IF(COUNT(D671:I671)=0,"",MIN(D671:I671))</f>
        <v/>
      </c>
      <c r="K671" s="10">
        <f>IF(COUNT(D671:I671)=0,"",MEDIAN(D671:I671))</f>
        <v/>
      </c>
      <c r="L671" s="10">
        <f>IF(COUNT(D671:I671)=0,"",MAX(D671:I671))</f>
        <v/>
      </c>
      <c r="M671" s="11">
        <f>IF(OR(J671="",J671=0),"",(L671-J671)/J671)</f>
        <v/>
      </c>
      <c r="N671" s="4">
        <f>IF(COUNT(D671:I671)=0,"",INDEX($D$1:$I$1,MATCH(MIN(D671:I671),D671:I671,0)))</f>
        <v/>
      </c>
      <c r="O671" s="10" t="n">
        <v>1163.48</v>
      </c>
      <c r="P671" s="12" t="n">
        <v>1</v>
      </c>
    </row>
    <row r="672">
      <c r="A672" s="4" t="inlineStr">
        <is>
          <t>MAT-20-005</t>
        </is>
      </c>
      <c r="B672" s="5" t="inlineStr">
        <is>
          <t>Angular de hierro negro 1 1/4" x 1/8" x 20 pies</t>
        </is>
      </c>
      <c r="C672" s="4" t="inlineStr">
        <is>
          <t>unidad</t>
        </is>
      </c>
      <c r="D672" s="10" t="n">
        <v>781</v>
      </c>
      <c r="E672" s="10" t="n"/>
      <c r="F672" s="10" t="n"/>
      <c r="G672" s="10" t="n"/>
      <c r="H672" s="10" t="n"/>
      <c r="I672" s="10" t="n"/>
      <c r="J672" s="10">
        <f>IF(COUNT(D672:I672)=0,"",MIN(D672:I672))</f>
        <v/>
      </c>
      <c r="K672" s="10">
        <f>IF(COUNT(D672:I672)=0,"",MEDIAN(D672:I672))</f>
        <v/>
      </c>
      <c r="L672" s="10">
        <f>IF(COUNT(D672:I672)=0,"",MAX(D672:I672))</f>
        <v/>
      </c>
      <c r="M672" s="11">
        <f>IF(OR(J672="",J672=0),"",(L672-J672)/J672)</f>
        <v/>
      </c>
      <c r="N672" s="4">
        <f>IF(COUNT(D672:I672)=0,"",INDEX($D$1:$I$1,MATCH(MIN(D672:I672),D672:I672,0)))</f>
        <v/>
      </c>
      <c r="O672" s="10" t="n">
        <v>781</v>
      </c>
      <c r="P672" s="12" t="n">
        <v>1</v>
      </c>
    </row>
    <row r="673">
      <c r="A673" s="4" t="inlineStr">
        <is>
          <t>MAT-20-006</t>
        </is>
      </c>
      <c r="B673" s="5" t="inlineStr">
        <is>
          <t>Angular de hierro negro 1 1/4" x 3/16" x 20 pies</t>
        </is>
      </c>
      <c r="C673" s="4" t="inlineStr">
        <is>
          <t>unidad</t>
        </is>
      </c>
      <c r="D673" s="10" t="n">
        <v>1036</v>
      </c>
      <c r="E673" s="10" t="n"/>
      <c r="F673" s="10" t="n"/>
      <c r="G673" s="10" t="n"/>
      <c r="H673" s="10" t="n">
        <v>1011.86</v>
      </c>
      <c r="I673" s="10" t="n"/>
      <c r="J673" s="10">
        <f>IF(COUNT(D673:I673)=0,"",MIN(D673:I673))</f>
        <v/>
      </c>
      <c r="K673" s="10">
        <f>IF(COUNT(D673:I673)=0,"",MEDIAN(D673:I673))</f>
        <v/>
      </c>
      <c r="L673" s="10">
        <f>IF(COUNT(D673:I673)=0,"",MAX(D673:I673))</f>
        <v/>
      </c>
      <c r="M673" s="11">
        <f>IF(OR(J673="",J673=0),"",(L673-J673)/J673)</f>
        <v/>
      </c>
      <c r="N673" s="4">
        <f>IF(COUNT(D673:I673)=0,"",INDEX($D$1:$I$1,MATCH(MIN(D673:I673),D673:I673,0)))</f>
        <v/>
      </c>
      <c r="O673" s="10" t="n">
        <v>1115</v>
      </c>
      <c r="P673" s="12" t="n">
        <v>2</v>
      </c>
    </row>
    <row r="674">
      <c r="A674" s="4" t="inlineStr">
        <is>
          <t>MAT-20-007</t>
        </is>
      </c>
      <c r="B674" s="5" t="inlineStr">
        <is>
          <t>Angular de hierro negro 1 1/4" x 1/4" x 20 pies</t>
        </is>
      </c>
      <c r="C674" s="4" t="inlineStr">
        <is>
          <t>unidad</t>
        </is>
      </c>
      <c r="D674" s="10" t="n">
        <v>1344</v>
      </c>
      <c r="E674" s="10" t="n"/>
      <c r="F674" s="10" t="n"/>
      <c r="G674" s="10" t="n"/>
      <c r="H674" s="10" t="n"/>
      <c r="I674" s="10" t="n"/>
      <c r="J674" s="10">
        <f>IF(COUNT(D674:I674)=0,"",MIN(D674:I674))</f>
        <v/>
      </c>
      <c r="K674" s="10">
        <f>IF(COUNT(D674:I674)=0,"",MEDIAN(D674:I674))</f>
        <v/>
      </c>
      <c r="L674" s="10">
        <f>IF(COUNT(D674:I674)=0,"",MAX(D674:I674))</f>
        <v/>
      </c>
      <c r="M674" s="11">
        <f>IF(OR(J674="",J674=0),"",(L674-J674)/J674)</f>
        <v/>
      </c>
      <c r="N674" s="4">
        <f>IF(COUNT(D674:I674)=0,"",INDEX($D$1:$I$1,MATCH(MIN(D674:I674),D674:I674,0)))</f>
        <v/>
      </c>
      <c r="O674" s="10" t="n">
        <v>1344</v>
      </c>
      <c r="P674" s="12" t="n">
        <v>1</v>
      </c>
    </row>
    <row r="675">
      <c r="A675" s="4" t="inlineStr">
        <is>
          <t>MAT-20-008</t>
        </is>
      </c>
      <c r="B675" s="5" t="inlineStr">
        <is>
          <t>Angular de hierro negro 1 1/2" x 3/16" x 20 pies</t>
        </is>
      </c>
      <c r="C675" s="4" t="inlineStr">
        <is>
          <t>unidad</t>
        </is>
      </c>
      <c r="D675" s="10" t="n">
        <v>1260</v>
      </c>
      <c r="E675" s="10" t="n"/>
      <c r="F675" s="10" t="n"/>
      <c r="G675" s="10" t="n"/>
      <c r="H675" s="10" t="n">
        <v>1437</v>
      </c>
      <c r="I675" s="10" t="n"/>
      <c r="J675" s="10">
        <f>IF(COUNT(D675:I675)=0,"",MIN(D675:I675))</f>
        <v/>
      </c>
      <c r="K675" s="10">
        <f>IF(COUNT(D675:I675)=0,"",MEDIAN(D675:I675))</f>
        <v/>
      </c>
      <c r="L675" s="10">
        <f>IF(COUNT(D675:I675)=0,"",MAX(D675:I675))</f>
        <v/>
      </c>
      <c r="M675" s="11">
        <f>IF(OR(J675="",J675=0),"",(L675-J675)/J675)</f>
        <v/>
      </c>
      <c r="N675" s="4">
        <f>IF(COUNT(D675:I675)=0,"",INDEX($D$1:$I$1,MATCH(MIN(D675:I675),D675:I675,0)))</f>
        <v/>
      </c>
      <c r="O675" s="10" t="n">
        <v>1477.83</v>
      </c>
      <c r="P675" s="12" t="n">
        <v>2</v>
      </c>
    </row>
    <row r="676">
      <c r="A676" s="4" t="inlineStr">
        <is>
          <t>MAT-20-009</t>
        </is>
      </c>
      <c r="B676" s="5" t="inlineStr">
        <is>
          <t>Angular de hierro negro 1 1/2" x 1/4" x 20 pies</t>
        </is>
      </c>
      <c r="C676" s="4" t="inlineStr">
        <is>
          <t>unidad</t>
        </is>
      </c>
      <c r="D676" s="10" t="n">
        <v>1638.01</v>
      </c>
      <c r="E676" s="10" t="n"/>
      <c r="F676" s="10" t="n"/>
      <c r="G676" s="10" t="n"/>
      <c r="H676" s="10" t="n">
        <v>1698</v>
      </c>
      <c r="I676" s="10" t="n"/>
      <c r="J676" s="10">
        <f>IF(COUNT(D676:I676)=0,"",MIN(D676:I676))</f>
        <v/>
      </c>
      <c r="K676" s="10">
        <f>IF(COUNT(D676:I676)=0,"",MEDIAN(D676:I676))</f>
        <v/>
      </c>
      <c r="L676" s="10">
        <f>IF(COUNT(D676:I676)=0,"",MAX(D676:I676))</f>
        <v/>
      </c>
      <c r="M676" s="11">
        <f>IF(OR(J676="",J676=0),"",(L676-J676)/J676)</f>
        <v/>
      </c>
      <c r="N676" s="4">
        <f>IF(COUNT(D676:I676)=0,"",INDEX($D$1:$I$1,MATCH(MIN(D676:I676),D676:I676,0)))</f>
        <v/>
      </c>
      <c r="O676" s="10" t="n">
        <v>1820.82</v>
      </c>
      <c r="P676" s="12" t="n">
        <v>2</v>
      </c>
    </row>
    <row r="677">
      <c r="A677" s="4" t="inlineStr">
        <is>
          <t>MAT-20-010</t>
        </is>
      </c>
      <c r="B677" s="5" t="inlineStr">
        <is>
          <t>Angular de hierro negro 2" x 1/8" x 20 pies</t>
        </is>
      </c>
      <c r="C677" s="4" t="inlineStr">
        <is>
          <t>unidad</t>
        </is>
      </c>
      <c r="D677" s="10" t="n">
        <v>1155</v>
      </c>
      <c r="E677" s="10" t="n"/>
      <c r="F677" s="10" t="n"/>
      <c r="G677" s="10" t="n"/>
      <c r="H677" s="10" t="n">
        <v>1048</v>
      </c>
      <c r="I677" s="10" t="n"/>
      <c r="J677" s="10">
        <f>IF(COUNT(D677:I677)=0,"",MIN(D677:I677))</f>
        <v/>
      </c>
      <c r="K677" s="10">
        <f>IF(COUNT(D677:I677)=0,"",MEDIAN(D677:I677))</f>
        <v/>
      </c>
      <c r="L677" s="10">
        <f>IF(COUNT(D677:I677)=0,"",MAX(D677:I677))</f>
        <v/>
      </c>
      <c r="M677" s="11">
        <f>IF(OR(J677="",J677=0),"",(L677-J677)/J677)</f>
        <v/>
      </c>
      <c r="N677" s="4">
        <f>IF(COUNT(D677:I677)=0,"",INDEX($D$1:$I$1,MATCH(MIN(D677:I677),D677:I677,0)))</f>
        <v/>
      </c>
      <c r="O677" s="10" t="n">
        <v>1195.82</v>
      </c>
      <c r="P677" s="12" t="n">
        <v>2</v>
      </c>
    </row>
    <row r="678">
      <c r="A678" s="4" t="inlineStr">
        <is>
          <t>MAT-20-011</t>
        </is>
      </c>
      <c r="B678" s="5" t="inlineStr">
        <is>
          <t>Angular de hierro negro 2" x 3/16" x 20 pies</t>
        </is>
      </c>
      <c r="C678" s="4" t="inlineStr">
        <is>
          <t>unidad</t>
        </is>
      </c>
      <c r="D678" s="10" t="n">
        <v>1708</v>
      </c>
      <c r="E678" s="10" t="n"/>
      <c r="F678" s="10" t="n"/>
      <c r="G678" s="10" t="n"/>
      <c r="H678" s="10" t="n">
        <v>1971</v>
      </c>
      <c r="I678" s="10" t="n"/>
      <c r="J678" s="10">
        <f>IF(COUNT(D678:I678)=0,"",MIN(D678:I678))</f>
        <v/>
      </c>
      <c r="K678" s="10">
        <f>IF(COUNT(D678:I678)=0,"",MEDIAN(D678:I678))</f>
        <v/>
      </c>
      <c r="L678" s="10">
        <f>IF(COUNT(D678:I678)=0,"",MAX(D678:I678))</f>
        <v/>
      </c>
      <c r="M678" s="11">
        <f>IF(OR(J678="",J678=0),"",(L678-J678)/J678)</f>
        <v/>
      </c>
      <c r="N678" s="4">
        <f>IF(COUNT(D678:I678)=0,"",INDEX($D$1:$I$1,MATCH(MIN(D678:I678),D678:I678,0)))</f>
        <v/>
      </c>
      <c r="O678" s="10" t="n">
        <v>2016.89</v>
      </c>
      <c r="P678" s="12" t="n">
        <v>2</v>
      </c>
    </row>
    <row r="679">
      <c r="A679" s="4" t="inlineStr">
        <is>
          <t>MAT-20-012</t>
        </is>
      </c>
      <c r="B679" s="5" t="inlineStr">
        <is>
          <t>Angular de hierro negro 2" x 1/4" x 20 pies</t>
        </is>
      </c>
      <c r="C679" s="4" t="inlineStr">
        <is>
          <t>unidad</t>
        </is>
      </c>
      <c r="D679" s="10" t="n">
        <v>2324.69</v>
      </c>
      <c r="E679" s="10" t="n"/>
      <c r="F679" s="10" t="n"/>
      <c r="G679" s="10" t="n"/>
      <c r="H679" s="10" t="n">
        <v>2539</v>
      </c>
      <c r="I679" s="10" t="n"/>
      <c r="J679" s="10">
        <f>IF(COUNT(D679:I679)=0,"",MIN(D679:I679))</f>
        <v/>
      </c>
      <c r="K679" s="10">
        <f>IF(COUNT(D679:I679)=0,"",MEDIAN(D679:I679))</f>
        <v/>
      </c>
      <c r="L679" s="10">
        <f>IF(COUNT(D679:I679)=0,"",MAX(D679:I679))</f>
        <v/>
      </c>
      <c r="M679" s="11">
        <f>IF(OR(J679="",J679=0),"",(L679-J679)/J679)</f>
        <v/>
      </c>
      <c r="N679" s="4">
        <f>IF(COUNT(D679:I679)=0,"",INDEX($D$1:$I$1,MATCH(MIN(D679:I679),D679:I679,0)))</f>
        <v/>
      </c>
      <c r="O679" s="10" t="n">
        <v>2660.36</v>
      </c>
      <c r="P679" s="12" t="n">
        <v>2</v>
      </c>
    </row>
    <row r="680">
      <c r="A680" s="4" t="inlineStr">
        <is>
          <t>MAT-20-013</t>
        </is>
      </c>
      <c r="B680" s="5" t="inlineStr">
        <is>
          <t>Angular de hierro negro 2" x 3/8" x 20 pies</t>
        </is>
      </c>
      <c r="C680" s="4" t="inlineStr">
        <is>
          <t>unidad</t>
        </is>
      </c>
      <c r="D680" s="10" t="n">
        <v>3290.01</v>
      </c>
      <c r="E680" s="10" t="n"/>
      <c r="F680" s="10" t="n"/>
      <c r="G680" s="10" t="n"/>
      <c r="H680" s="10" t="n"/>
      <c r="I680" s="10" t="n"/>
      <c r="J680" s="10">
        <f>IF(COUNT(D680:I680)=0,"",MIN(D680:I680))</f>
        <v/>
      </c>
      <c r="K680" s="10">
        <f>IF(COUNT(D680:I680)=0,"",MEDIAN(D680:I680))</f>
        <v/>
      </c>
      <c r="L680" s="10">
        <f>IF(COUNT(D680:I680)=0,"",MAX(D680:I680))</f>
        <v/>
      </c>
      <c r="M680" s="11">
        <f>IF(OR(J680="",J680=0),"",(L680-J680)/J680)</f>
        <v/>
      </c>
      <c r="N680" s="4">
        <f>IF(COUNT(D680:I680)=0,"",INDEX($D$1:$I$1,MATCH(MIN(D680:I680),D680:I680,0)))</f>
        <v/>
      </c>
      <c r="O680" s="10" t="n">
        <v>3290.01</v>
      </c>
      <c r="P680" s="12" t="n">
        <v>1</v>
      </c>
    </row>
    <row r="681">
      <c r="A681" s="4" t="inlineStr">
        <is>
          <t>MAT-20-014</t>
        </is>
      </c>
      <c r="B681" s="5" t="inlineStr">
        <is>
          <t>Angular de hierro negro 2 1/2" x 3/16" x 20 pies</t>
        </is>
      </c>
      <c r="C681" s="4" t="inlineStr">
        <is>
          <t>unidad</t>
        </is>
      </c>
      <c r="D681" s="10" t="n">
        <v>2149</v>
      </c>
      <c r="E681" s="10" t="n"/>
      <c r="F681" s="10" t="n"/>
      <c r="G681" s="10" t="n"/>
      <c r="H681" s="10" t="n"/>
      <c r="I681" s="10" t="n"/>
      <c r="J681" s="10">
        <f>IF(COUNT(D681:I681)=0,"",MIN(D681:I681))</f>
        <v/>
      </c>
      <c r="K681" s="10">
        <f>IF(COUNT(D681:I681)=0,"",MEDIAN(D681:I681))</f>
        <v/>
      </c>
      <c r="L681" s="10">
        <f>IF(COUNT(D681:I681)=0,"",MAX(D681:I681))</f>
        <v/>
      </c>
      <c r="M681" s="11">
        <f>IF(OR(J681="",J681=0),"",(L681-J681)/J681)</f>
        <v/>
      </c>
      <c r="N681" s="4">
        <f>IF(COUNT(D681:I681)=0,"",INDEX($D$1:$I$1,MATCH(MIN(D681:I681),D681:I681,0)))</f>
        <v/>
      </c>
      <c r="O681" s="10" t="n">
        <v>2149</v>
      </c>
      <c r="P681" s="12" t="n">
        <v>1</v>
      </c>
    </row>
    <row r="682">
      <c r="A682" s="4" t="inlineStr">
        <is>
          <t>MAT-20-015</t>
        </is>
      </c>
      <c r="B682" s="5" t="inlineStr">
        <is>
          <t>Angular de hierro negro 2 1/2" x 1/4" x 20 pies</t>
        </is>
      </c>
      <c r="C682" s="4" t="inlineStr">
        <is>
          <t>unidad</t>
        </is>
      </c>
      <c r="D682" s="10" t="n">
        <v>2870</v>
      </c>
      <c r="E682" s="10" t="n"/>
      <c r="F682" s="10" t="n"/>
      <c r="G682" s="10" t="n"/>
      <c r="H682" s="10" t="n">
        <v>2744</v>
      </c>
      <c r="I682" s="10" t="n"/>
      <c r="J682" s="10">
        <f>IF(COUNT(D682:I682)=0,"",MIN(D682:I682))</f>
        <v/>
      </c>
      <c r="K682" s="10">
        <f>IF(COUNT(D682:I682)=0,"",MEDIAN(D682:I682))</f>
        <v/>
      </c>
      <c r="L682" s="10">
        <f>IF(COUNT(D682:I682)=0,"",MAX(D682:I682))</f>
        <v/>
      </c>
      <c r="M682" s="11">
        <f>IF(OR(J682="",J682=0),"",(L682-J682)/J682)</f>
        <v/>
      </c>
      <c r="N682" s="4">
        <f>IF(COUNT(D682:I682)=0,"",INDEX($D$1:$I$1,MATCH(MIN(D682:I682),D682:I682,0)))</f>
        <v/>
      </c>
      <c r="O682" s="10" t="n">
        <v>3053.96</v>
      </c>
      <c r="P682" s="12" t="n">
        <v>2</v>
      </c>
    </row>
    <row r="683">
      <c r="A683" s="4" t="inlineStr">
        <is>
          <t>MAT-20-016</t>
        </is>
      </c>
      <c r="B683" s="5" t="inlineStr">
        <is>
          <t>Angular de hierro negro 2 1/2" x 3/8" x 20 pies</t>
        </is>
      </c>
      <c r="C683" s="4" t="inlineStr">
        <is>
          <t>unidad</t>
        </is>
      </c>
      <c r="D683" s="10" t="n">
        <v>4130</v>
      </c>
      <c r="E683" s="10" t="n"/>
      <c r="F683" s="10" t="n"/>
      <c r="G683" s="10" t="n"/>
      <c r="H683" s="10" t="n"/>
      <c r="I683" s="10" t="n"/>
      <c r="J683" s="10">
        <f>IF(COUNT(D683:I683)=0,"",MIN(D683:I683))</f>
        <v/>
      </c>
      <c r="K683" s="10">
        <f>IF(COUNT(D683:I683)=0,"",MEDIAN(D683:I683))</f>
        <v/>
      </c>
      <c r="L683" s="10">
        <f>IF(COUNT(D683:I683)=0,"",MAX(D683:I683))</f>
        <v/>
      </c>
      <c r="M683" s="11">
        <f>IF(OR(J683="",J683=0),"",(L683-J683)/J683)</f>
        <v/>
      </c>
      <c r="N683" s="4">
        <f>IF(COUNT(D683:I683)=0,"",INDEX($D$1:$I$1,MATCH(MIN(D683:I683),D683:I683,0)))</f>
        <v/>
      </c>
      <c r="O683" s="10" t="n">
        <v>4130</v>
      </c>
      <c r="P683" s="12" t="n">
        <v>1</v>
      </c>
    </row>
    <row r="684">
      <c r="A684" s="4" t="inlineStr">
        <is>
          <t>MAT-20-017</t>
        </is>
      </c>
      <c r="B684" s="5" t="inlineStr">
        <is>
          <t>Angular de hierro negro 3" x 1/4" x 20 pies</t>
        </is>
      </c>
      <c r="C684" s="4" t="inlineStr">
        <is>
          <t>unidad</t>
        </is>
      </c>
      <c r="D684" s="10" t="n">
        <v>3430</v>
      </c>
      <c r="E684" s="10" t="n"/>
      <c r="F684" s="10" t="n"/>
      <c r="G684" s="10" t="n"/>
      <c r="H684" s="10" t="n">
        <v>3127</v>
      </c>
      <c r="I684" s="10" t="n"/>
      <c r="J684" s="10">
        <f>IF(COUNT(D684:I684)=0,"",MIN(D684:I684))</f>
        <v/>
      </c>
      <c r="K684" s="10">
        <f>IF(COUNT(D684:I684)=0,"",MEDIAN(D684:I684))</f>
        <v/>
      </c>
      <c r="L684" s="10">
        <f>IF(COUNT(D684:I684)=0,"",MAX(D684:I684))</f>
        <v/>
      </c>
      <c r="M684" s="11">
        <f>IF(OR(J684="",J684=0),"",(L684-J684)/J684)</f>
        <v/>
      </c>
      <c r="N684" s="4">
        <f>IF(COUNT(D684:I684)=0,"",INDEX($D$1:$I$1,MATCH(MIN(D684:I684),D684:I684,0)))</f>
        <v/>
      </c>
      <c r="O684" s="10" t="n">
        <v>3559.93</v>
      </c>
      <c r="P684" s="12" t="n">
        <v>2</v>
      </c>
    </row>
    <row r="685">
      <c r="A685" s="4" t="inlineStr">
        <is>
          <t>MAT-20-018</t>
        </is>
      </c>
      <c r="B685" s="5" t="inlineStr">
        <is>
          <t>Angular de hierro negro 3" x 3/8" x 20 pies</t>
        </is>
      </c>
      <c r="C685" s="4" t="inlineStr">
        <is>
          <t>unidad</t>
        </is>
      </c>
      <c r="D685" s="10" t="n">
        <v>5622.2</v>
      </c>
      <c r="E685" s="10" t="n"/>
      <c r="F685" s="10" t="n"/>
      <c r="G685" s="10" t="n"/>
      <c r="H685" s="10" t="n"/>
      <c r="I685" s="10" t="n"/>
      <c r="J685" s="10">
        <f>IF(COUNT(D685:I685)=0,"",MIN(D685:I685))</f>
        <v/>
      </c>
      <c r="K685" s="10">
        <f>IF(COUNT(D685:I685)=0,"",MEDIAN(D685:I685))</f>
        <v/>
      </c>
      <c r="L685" s="10">
        <f>IF(COUNT(D685:I685)=0,"",MAX(D685:I685))</f>
        <v/>
      </c>
      <c r="M685" s="11">
        <f>IF(OR(J685="",J685=0),"",(L685-J685)/J685)</f>
        <v/>
      </c>
      <c r="N685" s="4">
        <f>IF(COUNT(D685:I685)=0,"",INDEX($D$1:$I$1,MATCH(MIN(D685:I685),D685:I685,0)))</f>
        <v/>
      </c>
      <c r="O685" s="10" t="n">
        <v>5622.2</v>
      </c>
      <c r="P685" s="12" t="n">
        <v>1</v>
      </c>
    </row>
    <row r="686">
      <c r="A686" s="4" t="inlineStr">
        <is>
          <t>MAT-20-019</t>
        </is>
      </c>
      <c r="B686" s="5" t="inlineStr">
        <is>
          <t>Angular de hierro negro 4" x 1/4" x 20 pies</t>
        </is>
      </c>
      <c r="C686" s="4" t="inlineStr">
        <is>
          <t>unidad</t>
        </is>
      </c>
      <c r="D686" s="10" t="n">
        <v>4117.73</v>
      </c>
      <c r="E686" s="10" t="n"/>
      <c r="F686" s="10" t="n"/>
      <c r="G686" s="10" t="n"/>
      <c r="H686" s="10" t="n">
        <v>5306</v>
      </c>
      <c r="I686" s="10" t="n"/>
      <c r="J686" s="10">
        <f>IF(COUNT(D686:I686)=0,"",MIN(D686:I686))</f>
        <v/>
      </c>
      <c r="K686" s="10">
        <f>IF(COUNT(D686:I686)=0,"",MEDIAN(D686:I686))</f>
        <v/>
      </c>
      <c r="L686" s="10">
        <f>IF(COUNT(D686:I686)=0,"",MAX(D686:I686))</f>
        <v/>
      </c>
      <c r="M686" s="11">
        <f>IF(OR(J686="",J686=0),"",(L686-J686)/J686)</f>
        <v/>
      </c>
      <c r="N686" s="4">
        <f>IF(COUNT(D686:I686)=0,"",INDEX($D$1:$I$1,MATCH(MIN(D686:I686),D686:I686,0)))</f>
        <v/>
      </c>
      <c r="O686" s="10" t="n">
        <v>5189.41</v>
      </c>
      <c r="P686" s="12" t="n">
        <v>2</v>
      </c>
    </row>
    <row r="687">
      <c r="A687" s="4" t="inlineStr">
        <is>
          <t>MAT-20-020</t>
        </is>
      </c>
      <c r="B687" s="5" t="inlineStr">
        <is>
          <t>Angular de hierro negro 4" x 1/2" x 20 pies</t>
        </is>
      </c>
      <c r="C687" s="4" t="inlineStr">
        <is>
          <t>unidad</t>
        </is>
      </c>
      <c r="D687" s="10" t="n">
        <v>9995.309999999999</v>
      </c>
      <c r="E687" s="10" t="n"/>
      <c r="F687" s="10" t="n"/>
      <c r="G687" s="10" t="n"/>
      <c r="H687" s="10" t="n"/>
      <c r="I687" s="10" t="n"/>
      <c r="J687" s="10">
        <f>IF(COUNT(D687:I687)=0,"",MIN(D687:I687))</f>
        <v/>
      </c>
      <c r="K687" s="10">
        <f>IF(COUNT(D687:I687)=0,"",MEDIAN(D687:I687))</f>
        <v/>
      </c>
      <c r="L687" s="10">
        <f>IF(COUNT(D687:I687)=0,"",MAX(D687:I687))</f>
        <v/>
      </c>
      <c r="M687" s="11">
        <f>IF(OR(J687="",J687=0),"",(L687-J687)/J687)</f>
        <v/>
      </c>
      <c r="N687" s="4">
        <f>IF(COUNT(D687:I687)=0,"",INDEX($D$1:$I$1,MATCH(MIN(D687:I687),D687:I687,0)))</f>
        <v/>
      </c>
      <c r="O687" s="10" t="n">
        <v>9995.309999999999</v>
      </c>
      <c r="P687" s="12" t="n">
        <v>1</v>
      </c>
    </row>
    <row r="688">
      <c r="A688" s="4" t="inlineStr">
        <is>
          <t>MAT-20-021</t>
        </is>
      </c>
      <c r="B688" s="5" t="inlineStr">
        <is>
          <t>Angular perforado, 1-1/2X1-1/2"X10'</t>
        </is>
      </c>
      <c r="C688" s="4" t="inlineStr">
        <is>
          <t>unidad</t>
        </is>
      </c>
      <c r="D688" s="10" t="n"/>
      <c r="E688" s="10" t="n"/>
      <c r="F688" s="10" t="n">
        <v>425</v>
      </c>
      <c r="G688" s="10" t="n"/>
      <c r="H688" s="10" t="n"/>
      <c r="I688" s="10" t="n"/>
      <c r="J688" s="10">
        <f>IF(COUNT(D688:I688)=0,"",MIN(D688:I688))</f>
        <v/>
      </c>
      <c r="K688" s="10">
        <f>IF(COUNT(D688:I688)=0,"",MEDIAN(D688:I688))</f>
        <v/>
      </c>
      <c r="L688" s="10">
        <f>IF(COUNT(D688:I688)=0,"",MAX(D688:I688))</f>
        <v/>
      </c>
      <c r="M688" s="11">
        <f>IF(OR(J688="",J688=0),"",(L688-J688)/J688)</f>
        <v/>
      </c>
      <c r="N688" s="4">
        <f>IF(COUNT(D688:I688)=0,"",INDEX($D$1:$I$1,MATCH(MIN(D688:I688),D688:I688,0)))</f>
        <v/>
      </c>
      <c r="O688" s="10" t="n">
        <v>425</v>
      </c>
      <c r="P688" s="12" t="n">
        <v>1</v>
      </c>
    </row>
    <row r="689">
      <c r="A689" s="4" t="inlineStr">
        <is>
          <t>MAT-20-022</t>
        </is>
      </c>
      <c r="B689" s="5" t="inlineStr">
        <is>
          <t>Angular perforado, 1-1/2X1-1/2"X8'</t>
        </is>
      </c>
      <c r="C689" s="4" t="inlineStr">
        <is>
          <t>unidad</t>
        </is>
      </c>
      <c r="D689" s="10" t="n"/>
      <c r="E689" s="10" t="n"/>
      <c r="F689" s="10" t="n">
        <v>360</v>
      </c>
      <c r="G689" s="10" t="n"/>
      <c r="H689" s="10" t="n"/>
      <c r="I689" s="10" t="n"/>
      <c r="J689" s="10">
        <f>IF(COUNT(D689:I689)=0,"",MIN(D689:I689))</f>
        <v/>
      </c>
      <c r="K689" s="10">
        <f>IF(COUNT(D689:I689)=0,"",MEDIAN(D689:I689))</f>
        <v/>
      </c>
      <c r="L689" s="10">
        <f>IF(COUNT(D689:I689)=0,"",MAX(D689:I689))</f>
        <v/>
      </c>
      <c r="M689" s="11">
        <f>IF(OR(J689="",J689=0),"",(L689-J689)/J689)</f>
        <v/>
      </c>
      <c r="N689" s="4">
        <f>IF(COUNT(D689:I689)=0,"",INDEX($D$1:$I$1,MATCH(MIN(D689:I689),D689:I689,0)))</f>
        <v/>
      </c>
      <c r="O689" s="10" t="n">
        <v>360</v>
      </c>
      <c r="P689" s="12" t="n">
        <v>1</v>
      </c>
    </row>
    <row r="690">
      <c r="A690" s="4" t="inlineStr">
        <is>
          <t>MAT-20-023</t>
        </is>
      </c>
      <c r="B690" s="5" t="inlineStr">
        <is>
          <t>Planchuela de hierro negro 1/2" x 1/8" x 20 pies</t>
        </is>
      </c>
      <c r="C690" s="4" t="inlineStr">
        <is>
          <t>unidad</t>
        </is>
      </c>
      <c r="D690" s="10" t="n">
        <v>141.64</v>
      </c>
      <c r="E690" s="10" t="n"/>
      <c r="F690" s="10" t="n"/>
      <c r="G690" s="10" t="n"/>
      <c r="H690" s="10" t="n"/>
      <c r="I690" s="10" t="n"/>
      <c r="J690" s="10">
        <f>IF(COUNT(D690:I690)=0,"",MIN(D690:I690))</f>
        <v/>
      </c>
      <c r="K690" s="10">
        <f>IF(COUNT(D690:I690)=0,"",MEDIAN(D690:I690))</f>
        <v/>
      </c>
      <c r="L690" s="10">
        <f>IF(COUNT(D690:I690)=0,"",MAX(D690:I690))</f>
        <v/>
      </c>
      <c r="M690" s="11">
        <f>IF(OR(J690="",J690=0),"",(L690-J690)/J690)</f>
        <v/>
      </c>
      <c r="N690" s="4">
        <f>IF(COUNT(D690:I690)=0,"",INDEX($D$1:$I$1,MATCH(MIN(D690:I690),D690:I690,0)))</f>
        <v/>
      </c>
      <c r="O690" s="10" t="n">
        <v>141.64</v>
      </c>
      <c r="P690" s="12" t="n">
        <v>1</v>
      </c>
    </row>
    <row r="691">
      <c r="A691" s="4" t="inlineStr">
        <is>
          <t>MAT-20-024</t>
        </is>
      </c>
      <c r="B691" s="5" t="inlineStr">
        <is>
          <t>Planchuela de hierro negro 1/2" x 3/16" x 20 pies</t>
        </is>
      </c>
      <c r="C691" s="4" t="inlineStr">
        <is>
          <t>unidad</t>
        </is>
      </c>
      <c r="D691" s="10" t="n">
        <v>249.92</v>
      </c>
      <c r="E691" s="10" t="n"/>
      <c r="F691" s="10" t="n"/>
      <c r="G691" s="10" t="n"/>
      <c r="H691" s="10" t="n"/>
      <c r="I691" s="10" t="n"/>
      <c r="J691" s="10">
        <f>IF(COUNT(D691:I691)=0,"",MIN(D691:I691))</f>
        <v/>
      </c>
      <c r="K691" s="10">
        <f>IF(COUNT(D691:I691)=0,"",MEDIAN(D691:I691))</f>
        <v/>
      </c>
      <c r="L691" s="10">
        <f>IF(COUNT(D691:I691)=0,"",MAX(D691:I691))</f>
        <v/>
      </c>
      <c r="M691" s="11">
        <f>IF(OR(J691="",J691=0),"",(L691-J691)/J691)</f>
        <v/>
      </c>
      <c r="N691" s="4">
        <f>IF(COUNT(D691:I691)=0,"",INDEX($D$1:$I$1,MATCH(MIN(D691:I691),D691:I691,0)))</f>
        <v/>
      </c>
      <c r="O691" s="10" t="n">
        <v>249.92</v>
      </c>
      <c r="P691" s="12" t="n">
        <v>1</v>
      </c>
    </row>
    <row r="692">
      <c r="A692" s="4" t="inlineStr">
        <is>
          <t>MAT-20-025</t>
        </is>
      </c>
      <c r="B692" s="5" t="inlineStr">
        <is>
          <t>Planchuela de hierro negro 1/2" x 1/4" x 20 pies</t>
        </is>
      </c>
      <c r="C692" s="4" t="inlineStr">
        <is>
          <t>unidad</t>
        </is>
      </c>
      <c r="D692" s="10" t="n">
        <v>331.8</v>
      </c>
      <c r="E692" s="10" t="n"/>
      <c r="F692" s="10" t="n"/>
      <c r="G692" s="10" t="n"/>
      <c r="H692" s="10" t="n"/>
      <c r="I692" s="10" t="n"/>
      <c r="J692" s="10">
        <f>IF(COUNT(D692:I692)=0,"",MIN(D692:I692))</f>
        <v/>
      </c>
      <c r="K692" s="10">
        <f>IF(COUNT(D692:I692)=0,"",MEDIAN(D692:I692))</f>
        <v/>
      </c>
      <c r="L692" s="10">
        <f>IF(COUNT(D692:I692)=0,"",MAX(D692:I692))</f>
        <v/>
      </c>
      <c r="M692" s="11">
        <f>IF(OR(J692="",J692=0),"",(L692-J692)/J692)</f>
        <v/>
      </c>
      <c r="N692" s="4">
        <f>IF(COUNT(D692:I692)=0,"",INDEX($D$1:$I$1,MATCH(MIN(D692:I692),D692:I692,0)))</f>
        <v/>
      </c>
      <c r="O692" s="10" t="n">
        <v>331.8</v>
      </c>
      <c r="P692" s="12" t="n">
        <v>1</v>
      </c>
    </row>
    <row r="693">
      <c r="A693" s="4" t="inlineStr">
        <is>
          <t>MAT-20-026</t>
        </is>
      </c>
      <c r="B693" s="5" t="inlineStr">
        <is>
          <t>Planchuela de hierro negro 3/4" x 1/8" x 20 pies</t>
        </is>
      </c>
      <c r="C693" s="4" t="inlineStr">
        <is>
          <t>unidad</t>
        </is>
      </c>
      <c r="D693" s="10" t="n">
        <v>298.91</v>
      </c>
      <c r="E693" s="10" t="n"/>
      <c r="F693" s="10" t="n"/>
      <c r="G693" s="10" t="n"/>
      <c r="H693" s="10" t="n"/>
      <c r="I693" s="10" t="n"/>
      <c r="J693" s="10">
        <f>IF(COUNT(D693:I693)=0,"",MIN(D693:I693))</f>
        <v/>
      </c>
      <c r="K693" s="10">
        <f>IF(COUNT(D693:I693)=0,"",MEDIAN(D693:I693))</f>
        <v/>
      </c>
      <c r="L693" s="10">
        <f>IF(COUNT(D693:I693)=0,"",MAX(D693:I693))</f>
        <v/>
      </c>
      <c r="M693" s="11">
        <f>IF(OR(J693="",J693=0),"",(L693-J693)/J693)</f>
        <v/>
      </c>
      <c r="N693" s="4">
        <f>IF(COUNT(D693:I693)=0,"",INDEX($D$1:$I$1,MATCH(MIN(D693:I693),D693:I693,0)))</f>
        <v/>
      </c>
      <c r="O693" s="10" t="n">
        <v>298.91</v>
      </c>
      <c r="P693" s="12" t="n">
        <v>1</v>
      </c>
    </row>
    <row r="694">
      <c r="A694" s="4" t="inlineStr">
        <is>
          <t>MAT-20-027</t>
        </is>
      </c>
      <c r="B694" s="5" t="inlineStr">
        <is>
          <t>Planchuela de hierro negro 3/4" x 3/16" x 20 pies</t>
        </is>
      </c>
      <c r="C694" s="4" t="inlineStr">
        <is>
          <t>unidad</t>
        </is>
      </c>
      <c r="D694" s="10" t="n">
        <v>373</v>
      </c>
      <c r="E694" s="10" t="n"/>
      <c r="F694" s="10" t="n"/>
      <c r="G694" s="10" t="n"/>
      <c r="H694" s="10" t="n"/>
      <c r="I694" s="10" t="n"/>
      <c r="J694" s="10">
        <f>IF(COUNT(D694:I694)=0,"",MIN(D694:I694))</f>
        <v/>
      </c>
      <c r="K694" s="10">
        <f>IF(COUNT(D694:I694)=0,"",MEDIAN(D694:I694))</f>
        <v/>
      </c>
      <c r="L694" s="10">
        <f>IF(COUNT(D694:I694)=0,"",MAX(D694:I694))</f>
        <v/>
      </c>
      <c r="M694" s="11">
        <f>IF(OR(J694="",J694=0),"",(L694-J694)/J694)</f>
        <v/>
      </c>
      <c r="N694" s="4">
        <f>IF(COUNT(D694:I694)=0,"",INDEX($D$1:$I$1,MATCH(MIN(D694:I694),D694:I694,0)))</f>
        <v/>
      </c>
      <c r="O694" s="10" t="n">
        <v>373</v>
      </c>
      <c r="P694" s="12" t="n">
        <v>1</v>
      </c>
    </row>
    <row r="695">
      <c r="A695" s="4" t="inlineStr">
        <is>
          <t>MAT-20-028</t>
        </is>
      </c>
      <c r="B695" s="5" t="inlineStr">
        <is>
          <t>Planchuela de hierro negro 3/4" x 1/4" x 20 pies</t>
        </is>
      </c>
      <c r="C695" s="4" t="inlineStr">
        <is>
          <t>unidad</t>
        </is>
      </c>
      <c r="D695" s="10" t="n">
        <v>497.72</v>
      </c>
      <c r="E695" s="10" t="n"/>
      <c r="F695" s="10" t="n"/>
      <c r="G695" s="10" t="n"/>
      <c r="H695" s="10" t="n"/>
      <c r="I695" s="10" t="n"/>
      <c r="J695" s="10">
        <f>IF(COUNT(D695:I695)=0,"",MIN(D695:I695))</f>
        <v/>
      </c>
      <c r="K695" s="10">
        <f>IF(COUNT(D695:I695)=0,"",MEDIAN(D695:I695))</f>
        <v/>
      </c>
      <c r="L695" s="10">
        <f>IF(COUNT(D695:I695)=0,"",MAX(D695:I695))</f>
        <v/>
      </c>
      <c r="M695" s="11">
        <f>IF(OR(J695="",J695=0),"",(L695-J695)/J695)</f>
        <v/>
      </c>
      <c r="N695" s="4">
        <f>IF(COUNT(D695:I695)=0,"",INDEX($D$1:$I$1,MATCH(MIN(D695:I695),D695:I695,0)))</f>
        <v/>
      </c>
      <c r="O695" s="10" t="n">
        <v>497.72</v>
      </c>
      <c r="P695" s="12" t="n">
        <v>1</v>
      </c>
    </row>
    <row r="696">
      <c r="A696" s="4" t="inlineStr">
        <is>
          <t>MAT-20-029</t>
        </is>
      </c>
      <c r="B696" s="5" t="inlineStr">
        <is>
          <t>Planchuela de hierro negro 1" x 1/8" x 20 pies</t>
        </is>
      </c>
      <c r="C696" s="4" t="inlineStr">
        <is>
          <t>unidad</t>
        </is>
      </c>
      <c r="D696" s="10" t="n">
        <v>297.5</v>
      </c>
      <c r="E696" s="10" t="n"/>
      <c r="F696" s="10" t="n"/>
      <c r="G696" s="10" t="n"/>
      <c r="H696" s="10" t="n"/>
      <c r="I696" s="10" t="n"/>
      <c r="J696" s="10">
        <f>IF(COUNT(D696:I696)=0,"",MIN(D696:I696))</f>
        <v/>
      </c>
      <c r="K696" s="10">
        <f>IF(COUNT(D696:I696)=0,"",MEDIAN(D696:I696))</f>
        <v/>
      </c>
      <c r="L696" s="10">
        <f>IF(COUNT(D696:I696)=0,"",MAX(D696:I696))</f>
        <v/>
      </c>
      <c r="M696" s="11">
        <f>IF(OR(J696="",J696=0),"",(L696-J696)/J696)</f>
        <v/>
      </c>
      <c r="N696" s="4">
        <f>IF(COUNT(D696:I696)=0,"",INDEX($D$1:$I$1,MATCH(MIN(D696:I696),D696:I696,0)))</f>
        <v/>
      </c>
      <c r="O696" s="10" t="n">
        <v>297.5</v>
      </c>
      <c r="P696" s="12" t="n">
        <v>1</v>
      </c>
    </row>
    <row r="697">
      <c r="A697" s="4" t="inlineStr">
        <is>
          <t>MAT-20-030</t>
        </is>
      </c>
      <c r="B697" s="5" t="inlineStr">
        <is>
          <t>Planchuela de hierro negro 1" x 3/16" x 20 pies</t>
        </is>
      </c>
      <c r="C697" s="4" t="inlineStr">
        <is>
          <t>unidad</t>
        </is>
      </c>
      <c r="D697" s="10" t="n">
        <v>446.25</v>
      </c>
      <c r="E697" s="10" t="n"/>
      <c r="F697" s="10" t="n"/>
      <c r="G697" s="10" t="n"/>
      <c r="H697" s="10" t="n"/>
      <c r="I697" s="10" t="n"/>
      <c r="J697" s="10">
        <f>IF(COUNT(D697:I697)=0,"",MIN(D697:I697))</f>
        <v/>
      </c>
      <c r="K697" s="10">
        <f>IF(COUNT(D697:I697)=0,"",MEDIAN(D697:I697))</f>
        <v/>
      </c>
      <c r="L697" s="10">
        <f>IF(COUNT(D697:I697)=0,"",MAX(D697:I697))</f>
        <v/>
      </c>
      <c r="M697" s="11">
        <f>IF(OR(J697="",J697=0),"",(L697-J697)/J697)</f>
        <v/>
      </c>
      <c r="N697" s="4">
        <f>IF(COUNT(D697:I697)=0,"",INDEX($D$1:$I$1,MATCH(MIN(D697:I697),D697:I697,0)))</f>
        <v/>
      </c>
      <c r="O697" s="10" t="n">
        <v>446.25</v>
      </c>
      <c r="P697" s="12" t="n">
        <v>1</v>
      </c>
    </row>
    <row r="698">
      <c r="A698" s="4" t="inlineStr">
        <is>
          <t>MAT-20-031</t>
        </is>
      </c>
      <c r="B698" s="5" t="inlineStr">
        <is>
          <t>Planchuela de hierro negro 1" x 1/4" x 20 pies</t>
        </is>
      </c>
      <c r="C698" s="4" t="inlineStr">
        <is>
          <t>unidad</t>
        </is>
      </c>
      <c r="D698" s="10" t="n">
        <v>595</v>
      </c>
      <c r="E698" s="10" t="n"/>
      <c r="F698" s="10" t="n"/>
      <c r="G698" s="10" t="n"/>
      <c r="H698" s="10" t="n"/>
      <c r="I698" s="10" t="n"/>
      <c r="J698" s="10">
        <f>IF(COUNT(D698:I698)=0,"",MIN(D698:I698))</f>
        <v/>
      </c>
      <c r="K698" s="10">
        <f>IF(COUNT(D698:I698)=0,"",MEDIAN(D698:I698))</f>
        <v/>
      </c>
      <c r="L698" s="10">
        <f>IF(COUNT(D698:I698)=0,"",MAX(D698:I698))</f>
        <v/>
      </c>
      <c r="M698" s="11">
        <f>IF(OR(J698="",J698=0),"",(L698-J698)/J698)</f>
        <v/>
      </c>
      <c r="N698" s="4">
        <f>IF(COUNT(D698:I698)=0,"",INDEX($D$1:$I$1,MATCH(MIN(D698:I698),D698:I698,0)))</f>
        <v/>
      </c>
      <c r="O698" s="10" t="n">
        <v>595</v>
      </c>
      <c r="P698" s="12" t="n">
        <v>1</v>
      </c>
    </row>
    <row r="699">
      <c r="A699" s="4" t="inlineStr">
        <is>
          <t>MAT-20-032</t>
        </is>
      </c>
      <c r="B699" s="5" t="inlineStr">
        <is>
          <t>Planchuela de hierro negro 1" x 1/2" x 20 pies</t>
        </is>
      </c>
      <c r="C699" s="4" t="inlineStr">
        <is>
          <t>unidad</t>
        </is>
      </c>
      <c r="D699" s="10" t="n">
        <v>1327.5</v>
      </c>
      <c r="E699" s="10" t="n"/>
      <c r="F699" s="10" t="n"/>
      <c r="G699" s="10" t="n"/>
      <c r="H699" s="10" t="n"/>
      <c r="I699" s="10" t="n"/>
      <c r="J699" s="10">
        <f>IF(COUNT(D699:I699)=0,"",MIN(D699:I699))</f>
        <v/>
      </c>
      <c r="K699" s="10">
        <f>IF(COUNT(D699:I699)=0,"",MEDIAN(D699:I699))</f>
        <v/>
      </c>
      <c r="L699" s="10">
        <f>IF(COUNT(D699:I699)=0,"",MAX(D699:I699))</f>
        <v/>
      </c>
      <c r="M699" s="11">
        <f>IF(OR(J699="",J699=0),"",(L699-J699)/J699)</f>
        <v/>
      </c>
      <c r="N699" s="4">
        <f>IF(COUNT(D699:I699)=0,"",INDEX($D$1:$I$1,MATCH(MIN(D699:I699),D699:I699,0)))</f>
        <v/>
      </c>
      <c r="O699" s="10" t="n">
        <v>1327.5</v>
      </c>
      <c r="P699" s="12" t="n">
        <v>1</v>
      </c>
    </row>
    <row r="700">
      <c r="A700" s="4" t="inlineStr">
        <is>
          <t>MAT-20-033</t>
        </is>
      </c>
      <c r="B700" s="5" t="inlineStr">
        <is>
          <t>Planchuela de hierro negro 1 1/4" x 1/8" x 20 pies</t>
        </is>
      </c>
      <c r="C700" s="4" t="inlineStr">
        <is>
          <t>unidad</t>
        </is>
      </c>
      <c r="D700" s="10" t="n">
        <v>415.35</v>
      </c>
      <c r="E700" s="10" t="n"/>
      <c r="F700" s="10" t="n"/>
      <c r="G700" s="10" t="n"/>
      <c r="H700" s="10" t="n"/>
      <c r="I700" s="10" t="n"/>
      <c r="J700" s="10">
        <f>IF(COUNT(D700:I700)=0,"",MIN(D700:I700))</f>
        <v/>
      </c>
      <c r="K700" s="10">
        <f>IF(COUNT(D700:I700)=0,"",MEDIAN(D700:I700))</f>
        <v/>
      </c>
      <c r="L700" s="10">
        <f>IF(COUNT(D700:I700)=0,"",MAX(D700:I700))</f>
        <v/>
      </c>
      <c r="M700" s="11">
        <f>IF(OR(J700="",J700=0),"",(L700-J700)/J700)</f>
        <v/>
      </c>
      <c r="N700" s="4">
        <f>IF(COUNT(D700:I700)=0,"",INDEX($D$1:$I$1,MATCH(MIN(D700:I700),D700:I700,0)))</f>
        <v/>
      </c>
      <c r="O700" s="10" t="n">
        <v>415.35</v>
      </c>
      <c r="P700" s="12" t="n">
        <v>1</v>
      </c>
    </row>
    <row r="701">
      <c r="A701" s="4" t="inlineStr">
        <is>
          <t>MAT-20-034</t>
        </is>
      </c>
      <c r="B701" s="5" t="inlineStr">
        <is>
          <t>Planchuela de hierro negro 1 1/4" x 3/16" x 20 pies</t>
        </is>
      </c>
      <c r="C701" s="4" t="inlineStr">
        <is>
          <t>unidad</t>
        </is>
      </c>
      <c r="D701" s="10" t="n">
        <v>614.58</v>
      </c>
      <c r="E701" s="10" t="n"/>
      <c r="F701" s="10" t="n"/>
      <c r="G701" s="10" t="n"/>
      <c r="H701" s="10" t="n"/>
      <c r="I701" s="10" t="n"/>
      <c r="J701" s="10">
        <f>IF(COUNT(D701:I701)=0,"",MIN(D701:I701))</f>
        <v/>
      </c>
      <c r="K701" s="10">
        <f>IF(COUNT(D701:I701)=0,"",MEDIAN(D701:I701))</f>
        <v/>
      </c>
      <c r="L701" s="10">
        <f>IF(COUNT(D701:I701)=0,"",MAX(D701:I701))</f>
        <v/>
      </c>
      <c r="M701" s="11">
        <f>IF(OR(J701="",J701=0),"",(L701-J701)/J701)</f>
        <v/>
      </c>
      <c r="N701" s="4">
        <f>IF(COUNT(D701:I701)=0,"",INDEX($D$1:$I$1,MATCH(MIN(D701:I701),D701:I701,0)))</f>
        <v/>
      </c>
      <c r="O701" s="10" t="n">
        <v>614.58</v>
      </c>
      <c r="P701" s="12" t="n">
        <v>1</v>
      </c>
    </row>
    <row r="702">
      <c r="A702" s="4" t="inlineStr">
        <is>
          <t>MAT-20-035</t>
        </is>
      </c>
      <c r="B702" s="5" t="inlineStr">
        <is>
          <t>Planchuela de hierro negro 1 1/4" x 1/4" x 20 pies</t>
        </is>
      </c>
      <c r="C702" s="4" t="inlineStr">
        <is>
          <t>unidad</t>
        </is>
      </c>
      <c r="D702" s="10" t="n">
        <v>745.5</v>
      </c>
      <c r="E702" s="10" t="n"/>
      <c r="F702" s="10" t="n"/>
      <c r="G702" s="10" t="n"/>
      <c r="H702" s="10" t="n"/>
      <c r="I702" s="10" t="n"/>
      <c r="J702" s="10">
        <f>IF(COUNT(D702:I702)=0,"",MIN(D702:I702))</f>
        <v/>
      </c>
      <c r="K702" s="10">
        <f>IF(COUNT(D702:I702)=0,"",MEDIAN(D702:I702))</f>
        <v/>
      </c>
      <c r="L702" s="10">
        <f>IF(COUNT(D702:I702)=0,"",MAX(D702:I702))</f>
        <v/>
      </c>
      <c r="M702" s="11">
        <f>IF(OR(J702="",J702=0),"",(L702-J702)/J702)</f>
        <v/>
      </c>
      <c r="N702" s="4">
        <f>IF(COUNT(D702:I702)=0,"",INDEX($D$1:$I$1,MATCH(MIN(D702:I702),D702:I702,0)))</f>
        <v/>
      </c>
      <c r="O702" s="10" t="n">
        <v>745.5</v>
      </c>
      <c r="P702" s="12" t="n">
        <v>1</v>
      </c>
    </row>
    <row r="703">
      <c r="A703" s="4" t="inlineStr">
        <is>
          <t>MAT-20-036</t>
        </is>
      </c>
      <c r="B703" s="5" t="inlineStr">
        <is>
          <t>Planchuela de hierro negro 1 1/4" x 3/8" x 20 pies</t>
        </is>
      </c>
      <c r="C703" s="4" t="inlineStr">
        <is>
          <t>unidad</t>
        </is>
      </c>
      <c r="D703" s="10" t="n">
        <v>1115.73</v>
      </c>
      <c r="E703" s="10" t="n"/>
      <c r="F703" s="10" t="n"/>
      <c r="G703" s="10" t="n"/>
      <c r="H703" s="10" t="n"/>
      <c r="I703" s="10" t="n"/>
      <c r="J703" s="10">
        <f>IF(COUNT(D703:I703)=0,"",MIN(D703:I703))</f>
        <v/>
      </c>
      <c r="K703" s="10">
        <f>IF(COUNT(D703:I703)=0,"",MEDIAN(D703:I703))</f>
        <v/>
      </c>
      <c r="L703" s="10">
        <f>IF(COUNT(D703:I703)=0,"",MAX(D703:I703))</f>
        <v/>
      </c>
      <c r="M703" s="11">
        <f>IF(OR(J703="",J703=0),"",(L703-J703)/J703)</f>
        <v/>
      </c>
      <c r="N703" s="4">
        <f>IF(COUNT(D703:I703)=0,"",INDEX($D$1:$I$1,MATCH(MIN(D703:I703),D703:I703,0)))</f>
        <v/>
      </c>
      <c r="O703" s="10" t="n">
        <v>1115.73</v>
      </c>
      <c r="P703" s="12" t="n">
        <v>1</v>
      </c>
    </row>
    <row r="704">
      <c r="A704" s="4" t="inlineStr">
        <is>
          <t>MAT-20-037</t>
        </is>
      </c>
      <c r="B704" s="5" t="inlineStr">
        <is>
          <t>Planchuela de hierro negro 1 1/2" x 1/8" x 20 pies</t>
        </is>
      </c>
      <c r="C704" s="4" t="inlineStr">
        <is>
          <t>unidad</t>
        </is>
      </c>
      <c r="D704" s="10" t="n">
        <v>451.7</v>
      </c>
      <c r="E704" s="10" t="n"/>
      <c r="F704" s="10" t="n"/>
      <c r="G704" s="10" t="n"/>
      <c r="H704" s="10" t="n"/>
      <c r="I704" s="10" t="n"/>
      <c r="J704" s="10">
        <f>IF(COUNT(D704:I704)=0,"",MIN(D704:I704))</f>
        <v/>
      </c>
      <c r="K704" s="10">
        <f>IF(COUNT(D704:I704)=0,"",MEDIAN(D704:I704))</f>
        <v/>
      </c>
      <c r="L704" s="10">
        <f>IF(COUNT(D704:I704)=0,"",MAX(D704:I704))</f>
        <v/>
      </c>
      <c r="M704" s="11">
        <f>IF(OR(J704="",J704=0),"",(L704-J704)/J704)</f>
        <v/>
      </c>
      <c r="N704" s="4">
        <f>IF(COUNT(D704:I704)=0,"",INDEX($D$1:$I$1,MATCH(MIN(D704:I704),D704:I704,0)))</f>
        <v/>
      </c>
      <c r="O704" s="10" t="n">
        <v>451.7</v>
      </c>
      <c r="P704" s="12" t="n">
        <v>1</v>
      </c>
    </row>
    <row r="705">
      <c r="A705" s="4" t="inlineStr">
        <is>
          <t>MAT-20-038</t>
        </is>
      </c>
      <c r="B705" s="5" t="inlineStr">
        <is>
          <t>Planchuela de hierro negro 1 1/2" x 3/16" x 20 pies</t>
        </is>
      </c>
      <c r="C705" s="4" t="inlineStr">
        <is>
          <t>unidad</t>
        </is>
      </c>
      <c r="D705" s="10" t="n">
        <v>682.5</v>
      </c>
      <c r="E705" s="10" t="n"/>
      <c r="F705" s="10" t="n"/>
      <c r="G705" s="10" t="n"/>
      <c r="H705" s="10" t="n"/>
      <c r="I705" s="10" t="n"/>
      <c r="J705" s="10">
        <f>IF(COUNT(D705:I705)=0,"",MIN(D705:I705))</f>
        <v/>
      </c>
      <c r="K705" s="10">
        <f>IF(COUNT(D705:I705)=0,"",MEDIAN(D705:I705))</f>
        <v/>
      </c>
      <c r="L705" s="10">
        <f>IF(COUNT(D705:I705)=0,"",MAX(D705:I705))</f>
        <v/>
      </c>
      <c r="M705" s="11">
        <f>IF(OR(J705="",J705=0),"",(L705-J705)/J705)</f>
        <v/>
      </c>
      <c r="N705" s="4">
        <f>IF(COUNT(D705:I705)=0,"",INDEX($D$1:$I$1,MATCH(MIN(D705:I705),D705:I705,0)))</f>
        <v/>
      </c>
      <c r="O705" s="10" t="n">
        <v>682.5</v>
      </c>
      <c r="P705" s="12" t="n">
        <v>1</v>
      </c>
    </row>
    <row r="706">
      <c r="A706" s="4" t="inlineStr">
        <is>
          <t>MAT-20-039</t>
        </is>
      </c>
      <c r="B706" s="5" t="inlineStr">
        <is>
          <t>Planchuela de hierro negro 1 1/2" x 1/4" x 20 pies</t>
        </is>
      </c>
      <c r="C706" s="4" t="inlineStr">
        <is>
          <t>unidad</t>
        </is>
      </c>
      <c r="D706" s="10" t="n">
        <v>892.5</v>
      </c>
      <c r="E706" s="10" t="n"/>
      <c r="F706" s="10" t="n"/>
      <c r="G706" s="10" t="n"/>
      <c r="H706" s="10" t="n"/>
      <c r="I706" s="10" t="n"/>
      <c r="J706" s="10">
        <f>IF(COUNT(D706:I706)=0,"",MIN(D706:I706))</f>
        <v/>
      </c>
      <c r="K706" s="10">
        <f>IF(COUNT(D706:I706)=0,"",MEDIAN(D706:I706))</f>
        <v/>
      </c>
      <c r="L706" s="10">
        <f>IF(COUNT(D706:I706)=0,"",MAX(D706:I706))</f>
        <v/>
      </c>
      <c r="M706" s="11">
        <f>IF(OR(J706="",J706=0),"",(L706-J706)/J706)</f>
        <v/>
      </c>
      <c r="N706" s="4">
        <f>IF(COUNT(D706:I706)=0,"",INDEX($D$1:$I$1,MATCH(MIN(D706:I706),D706:I706,0)))</f>
        <v/>
      </c>
      <c r="O706" s="10" t="n">
        <v>892.5</v>
      </c>
      <c r="P706" s="12" t="n">
        <v>1</v>
      </c>
    </row>
    <row r="707">
      <c r="A707" s="4" t="inlineStr">
        <is>
          <t>MAT-20-040</t>
        </is>
      </c>
      <c r="B707" s="5" t="inlineStr">
        <is>
          <t>Planchuela de hierro negro 1 1/2" x 3/8" x 20 pies</t>
        </is>
      </c>
      <c r="C707" s="4" t="inlineStr">
        <is>
          <t>unidad</t>
        </is>
      </c>
      <c r="D707" s="10" t="n">
        <v>1338.75</v>
      </c>
      <c r="E707" s="10" t="n"/>
      <c r="F707" s="10" t="n"/>
      <c r="G707" s="10" t="n"/>
      <c r="H707" s="10" t="n"/>
      <c r="I707" s="10" t="n"/>
      <c r="J707" s="10">
        <f>IF(COUNT(D707:I707)=0,"",MIN(D707:I707))</f>
        <v/>
      </c>
      <c r="K707" s="10">
        <f>IF(COUNT(D707:I707)=0,"",MEDIAN(D707:I707))</f>
        <v/>
      </c>
      <c r="L707" s="10">
        <f>IF(COUNT(D707:I707)=0,"",MAX(D707:I707))</f>
        <v/>
      </c>
      <c r="M707" s="11">
        <f>IF(OR(J707="",J707=0),"",(L707-J707)/J707)</f>
        <v/>
      </c>
      <c r="N707" s="4">
        <f>IF(COUNT(D707:I707)=0,"",INDEX($D$1:$I$1,MATCH(MIN(D707:I707),D707:I707,0)))</f>
        <v/>
      </c>
      <c r="O707" s="10" t="n">
        <v>1338.75</v>
      </c>
      <c r="P707" s="12" t="n">
        <v>1</v>
      </c>
    </row>
    <row r="708">
      <c r="A708" s="4" t="inlineStr">
        <is>
          <t>MAT-20-041</t>
        </is>
      </c>
      <c r="B708" s="5" t="inlineStr">
        <is>
          <t>Planchuela de hierro negro 1 1/2" x 1/2" x 20 pies</t>
        </is>
      </c>
      <c r="C708" s="4" t="inlineStr">
        <is>
          <t>unidad</t>
        </is>
      </c>
      <c r="D708" s="10" t="n">
        <v>1991.13</v>
      </c>
      <c r="E708" s="10" t="n"/>
      <c r="F708" s="10" t="n"/>
      <c r="G708" s="10" t="n"/>
      <c r="H708" s="10" t="n"/>
      <c r="I708" s="10" t="n"/>
      <c r="J708" s="10">
        <f>IF(COUNT(D708:I708)=0,"",MIN(D708:I708))</f>
        <v/>
      </c>
      <c r="K708" s="10">
        <f>IF(COUNT(D708:I708)=0,"",MEDIAN(D708:I708))</f>
        <v/>
      </c>
      <c r="L708" s="10">
        <f>IF(COUNT(D708:I708)=0,"",MAX(D708:I708))</f>
        <v/>
      </c>
      <c r="M708" s="11">
        <f>IF(OR(J708="",J708=0),"",(L708-J708)/J708)</f>
        <v/>
      </c>
      <c r="N708" s="4">
        <f>IF(COUNT(D708:I708)=0,"",INDEX($D$1:$I$1,MATCH(MIN(D708:I708),D708:I708,0)))</f>
        <v/>
      </c>
      <c r="O708" s="10" t="n">
        <v>1991.13</v>
      </c>
      <c r="P708" s="12" t="n">
        <v>1</v>
      </c>
    </row>
    <row r="709">
      <c r="A709" s="4" t="inlineStr">
        <is>
          <t>MAT-20-042</t>
        </is>
      </c>
      <c r="B709" s="5" t="inlineStr">
        <is>
          <t>Planchuela de hierro negro 2" x 1/8" x 20 pies</t>
        </is>
      </c>
      <c r="C709" s="4" t="inlineStr">
        <is>
          <t>unidad</t>
        </is>
      </c>
      <c r="D709" s="10" t="n">
        <v>595</v>
      </c>
      <c r="E709" s="10" t="n"/>
      <c r="F709" s="10" t="n"/>
      <c r="G709" s="10" t="n"/>
      <c r="H709" s="10" t="n"/>
      <c r="I709" s="10" t="n"/>
      <c r="J709" s="10">
        <f>IF(COUNT(D709:I709)=0,"",MIN(D709:I709))</f>
        <v/>
      </c>
      <c r="K709" s="10">
        <f>IF(COUNT(D709:I709)=0,"",MEDIAN(D709:I709))</f>
        <v/>
      </c>
      <c r="L709" s="10">
        <f>IF(COUNT(D709:I709)=0,"",MAX(D709:I709))</f>
        <v/>
      </c>
      <c r="M709" s="11">
        <f>IF(OR(J709="",J709=0),"",(L709-J709)/J709)</f>
        <v/>
      </c>
      <c r="N709" s="4">
        <f>IF(COUNT(D709:I709)=0,"",INDEX($D$1:$I$1,MATCH(MIN(D709:I709),D709:I709,0)))</f>
        <v/>
      </c>
      <c r="O709" s="10" t="n">
        <v>595</v>
      </c>
      <c r="P709" s="12" t="n">
        <v>1</v>
      </c>
    </row>
    <row r="710">
      <c r="A710" s="4" t="inlineStr">
        <is>
          <t>MAT-20-043</t>
        </is>
      </c>
      <c r="B710" s="5" t="inlineStr">
        <is>
          <t>Planchuela de hierro negro 2" x 3/16" x 20 pies</t>
        </is>
      </c>
      <c r="C710" s="4" t="inlineStr">
        <is>
          <t>unidad</t>
        </is>
      </c>
      <c r="D710" s="10" t="n">
        <v>892.5</v>
      </c>
      <c r="E710" s="10" t="n"/>
      <c r="F710" s="10" t="n"/>
      <c r="G710" s="10" t="n"/>
      <c r="H710" s="10" t="n"/>
      <c r="I710" s="10" t="n"/>
      <c r="J710" s="10">
        <f>IF(COUNT(D710:I710)=0,"",MIN(D710:I710))</f>
        <v/>
      </c>
      <c r="K710" s="10">
        <f>IF(COUNT(D710:I710)=0,"",MEDIAN(D710:I710))</f>
        <v/>
      </c>
      <c r="L710" s="10">
        <f>IF(COUNT(D710:I710)=0,"",MAX(D710:I710))</f>
        <v/>
      </c>
      <c r="M710" s="11">
        <f>IF(OR(J710="",J710=0),"",(L710-J710)/J710)</f>
        <v/>
      </c>
      <c r="N710" s="4">
        <f>IF(COUNT(D710:I710)=0,"",INDEX($D$1:$I$1,MATCH(MIN(D710:I710),D710:I710,0)))</f>
        <v/>
      </c>
      <c r="O710" s="10" t="n">
        <v>892.5</v>
      </c>
      <c r="P710" s="12" t="n">
        <v>1</v>
      </c>
    </row>
    <row r="711">
      <c r="A711" s="4" t="inlineStr">
        <is>
          <t>MAT-20-044</t>
        </is>
      </c>
      <c r="B711" s="5" t="inlineStr">
        <is>
          <t>Planchuela de hierro negro 2" x 1/4" x 20 pies</t>
        </is>
      </c>
      <c r="C711" s="4" t="inlineStr">
        <is>
          <t>unidad</t>
        </is>
      </c>
      <c r="D711" s="10" t="n">
        <v>1189.99</v>
      </c>
      <c r="E711" s="10" t="n"/>
      <c r="F711" s="10" t="n"/>
      <c r="G711" s="10" t="n"/>
      <c r="H711" s="10" t="n"/>
      <c r="I711" s="10" t="n"/>
      <c r="J711" s="10">
        <f>IF(COUNT(D711:I711)=0,"",MIN(D711:I711))</f>
        <v/>
      </c>
      <c r="K711" s="10">
        <f>IF(COUNT(D711:I711)=0,"",MEDIAN(D711:I711))</f>
        <v/>
      </c>
      <c r="L711" s="10">
        <f>IF(COUNT(D711:I711)=0,"",MAX(D711:I711))</f>
        <v/>
      </c>
      <c r="M711" s="11">
        <f>IF(OR(J711="",J711=0),"",(L711-J711)/J711)</f>
        <v/>
      </c>
      <c r="N711" s="4">
        <f>IF(COUNT(D711:I711)=0,"",INDEX($D$1:$I$1,MATCH(MIN(D711:I711),D711:I711,0)))</f>
        <v/>
      </c>
      <c r="O711" s="10" t="n">
        <v>1189.99</v>
      </c>
      <c r="P711" s="12" t="n">
        <v>1</v>
      </c>
    </row>
    <row r="712">
      <c r="A712" s="4" t="inlineStr">
        <is>
          <t>MAT-20-045</t>
        </is>
      </c>
      <c r="B712" s="5" t="inlineStr">
        <is>
          <t>Planchuela de hierro negro 2" x 3/8" x 20 pies</t>
        </is>
      </c>
      <c r="C712" s="4" t="inlineStr">
        <is>
          <t>unidad</t>
        </is>
      </c>
      <c r="D712" s="10" t="n">
        <v>1785</v>
      </c>
      <c r="E712" s="10" t="n"/>
      <c r="F712" s="10" t="n"/>
      <c r="G712" s="10" t="n"/>
      <c r="H712" s="10" t="n"/>
      <c r="I712" s="10" t="n"/>
      <c r="J712" s="10">
        <f>IF(COUNT(D712:I712)=0,"",MIN(D712:I712))</f>
        <v/>
      </c>
      <c r="K712" s="10">
        <f>IF(COUNT(D712:I712)=0,"",MEDIAN(D712:I712))</f>
        <v/>
      </c>
      <c r="L712" s="10">
        <f>IF(COUNT(D712:I712)=0,"",MAX(D712:I712))</f>
        <v/>
      </c>
      <c r="M712" s="11">
        <f>IF(OR(J712="",J712=0),"",(L712-J712)/J712)</f>
        <v/>
      </c>
      <c r="N712" s="4">
        <f>IF(COUNT(D712:I712)=0,"",INDEX($D$1:$I$1,MATCH(MIN(D712:I712),D712:I712,0)))</f>
        <v/>
      </c>
      <c r="O712" s="10" t="n">
        <v>1785</v>
      </c>
      <c r="P712" s="12" t="n">
        <v>1</v>
      </c>
    </row>
    <row r="713">
      <c r="A713" s="4" t="inlineStr">
        <is>
          <t>MAT-20-046</t>
        </is>
      </c>
      <c r="B713" s="5" t="inlineStr">
        <is>
          <t>Planchuela de hierro negro 2" x 1/2" x 20 pies</t>
        </is>
      </c>
      <c r="C713" s="4" t="inlineStr">
        <is>
          <t>unidad</t>
        </is>
      </c>
      <c r="D713" s="10" t="n">
        <v>2380</v>
      </c>
      <c r="E713" s="10" t="n"/>
      <c r="F713" s="10" t="n"/>
      <c r="G713" s="10" t="n"/>
      <c r="H713" s="10" t="n"/>
      <c r="I713" s="10" t="n"/>
      <c r="J713" s="10">
        <f>IF(COUNT(D713:I713)=0,"",MIN(D713:I713))</f>
        <v/>
      </c>
      <c r="K713" s="10">
        <f>IF(COUNT(D713:I713)=0,"",MEDIAN(D713:I713))</f>
        <v/>
      </c>
      <c r="L713" s="10">
        <f>IF(COUNT(D713:I713)=0,"",MAX(D713:I713))</f>
        <v/>
      </c>
      <c r="M713" s="11">
        <f>IF(OR(J713="",J713=0),"",(L713-J713)/J713)</f>
        <v/>
      </c>
      <c r="N713" s="4">
        <f>IF(COUNT(D713:I713)=0,"",INDEX($D$1:$I$1,MATCH(MIN(D713:I713),D713:I713,0)))</f>
        <v/>
      </c>
      <c r="O713" s="10" t="n">
        <v>2380</v>
      </c>
      <c r="P713" s="12" t="n">
        <v>1</v>
      </c>
    </row>
    <row r="714">
      <c r="A714" s="4" t="inlineStr">
        <is>
          <t>MAT-20-047</t>
        </is>
      </c>
      <c r="B714" s="5" t="inlineStr">
        <is>
          <t>Planchuela de hierro negro 2 1/2" x 1/4" x 20 pies</t>
        </is>
      </c>
      <c r="C714" s="4" t="inlineStr">
        <is>
          <t>unidad</t>
        </is>
      </c>
      <c r="D714" s="10" t="n">
        <v>1487.5</v>
      </c>
      <c r="E714" s="10" t="n"/>
      <c r="F714" s="10" t="n"/>
      <c r="G714" s="10" t="n"/>
      <c r="H714" s="10" t="n"/>
      <c r="I714" s="10" t="n"/>
      <c r="J714" s="10">
        <f>IF(COUNT(D714:I714)=0,"",MIN(D714:I714))</f>
        <v/>
      </c>
      <c r="K714" s="10">
        <f>IF(COUNT(D714:I714)=0,"",MEDIAN(D714:I714))</f>
        <v/>
      </c>
      <c r="L714" s="10">
        <f>IF(COUNT(D714:I714)=0,"",MAX(D714:I714))</f>
        <v/>
      </c>
      <c r="M714" s="11">
        <f>IF(OR(J714="",J714=0),"",(L714-J714)/J714)</f>
        <v/>
      </c>
      <c r="N714" s="4">
        <f>IF(COUNT(D714:I714)=0,"",INDEX($D$1:$I$1,MATCH(MIN(D714:I714),D714:I714,0)))</f>
        <v/>
      </c>
      <c r="O714" s="10" t="n">
        <v>1487.5</v>
      </c>
      <c r="P714" s="12" t="n">
        <v>1</v>
      </c>
    </row>
    <row r="715">
      <c r="A715" s="4" t="inlineStr">
        <is>
          <t>MAT-20-048</t>
        </is>
      </c>
      <c r="B715" s="5" t="inlineStr">
        <is>
          <t>Planchuela de hierro negro 2 1/2" x 3/8" x 20 pies</t>
        </is>
      </c>
      <c r="C715" s="4" t="inlineStr">
        <is>
          <t>unidad</t>
        </is>
      </c>
      <c r="D715" s="10" t="n">
        <v>2231.6</v>
      </c>
      <c r="E715" s="10" t="n"/>
      <c r="F715" s="10" t="n"/>
      <c r="G715" s="10" t="n"/>
      <c r="H715" s="10" t="n"/>
      <c r="I715" s="10" t="n"/>
      <c r="J715" s="10">
        <f>IF(COUNT(D715:I715)=0,"",MIN(D715:I715))</f>
        <v/>
      </c>
      <c r="K715" s="10">
        <f>IF(COUNT(D715:I715)=0,"",MEDIAN(D715:I715))</f>
        <v/>
      </c>
      <c r="L715" s="10">
        <f>IF(COUNT(D715:I715)=0,"",MAX(D715:I715))</f>
        <v/>
      </c>
      <c r="M715" s="11">
        <f>IF(OR(J715="",J715=0),"",(L715-J715)/J715)</f>
        <v/>
      </c>
      <c r="N715" s="4">
        <f>IF(COUNT(D715:I715)=0,"",INDEX($D$1:$I$1,MATCH(MIN(D715:I715),D715:I715,0)))</f>
        <v/>
      </c>
      <c r="O715" s="10" t="n">
        <v>2231.6</v>
      </c>
      <c r="P715" s="12" t="n">
        <v>1</v>
      </c>
    </row>
    <row r="716">
      <c r="A716" s="4" t="inlineStr">
        <is>
          <t>MAT-20-049</t>
        </is>
      </c>
      <c r="B716" s="5" t="inlineStr">
        <is>
          <t>Planchuela de hierro negro 3" x 1/4" x 20 pies</t>
        </is>
      </c>
      <c r="C716" s="4" t="inlineStr">
        <is>
          <t>unidad</t>
        </is>
      </c>
      <c r="D716" s="10" t="n">
        <v>1785</v>
      </c>
      <c r="E716" s="10" t="n"/>
      <c r="F716" s="10" t="n"/>
      <c r="G716" s="10" t="n"/>
      <c r="H716" s="10" t="n"/>
      <c r="I716" s="10" t="n"/>
      <c r="J716" s="10">
        <f>IF(COUNT(D716:I716)=0,"",MIN(D716:I716))</f>
        <v/>
      </c>
      <c r="K716" s="10">
        <f>IF(COUNT(D716:I716)=0,"",MEDIAN(D716:I716))</f>
        <v/>
      </c>
      <c r="L716" s="10">
        <f>IF(COUNT(D716:I716)=0,"",MAX(D716:I716))</f>
        <v/>
      </c>
      <c r="M716" s="11">
        <f>IF(OR(J716="",J716=0),"",(L716-J716)/J716)</f>
        <v/>
      </c>
      <c r="N716" s="4">
        <f>IF(COUNT(D716:I716)=0,"",INDEX($D$1:$I$1,MATCH(MIN(D716:I716),D716:I716,0)))</f>
        <v/>
      </c>
      <c r="O716" s="10" t="n">
        <v>1785</v>
      </c>
      <c r="P716" s="12" t="n">
        <v>1</v>
      </c>
    </row>
    <row r="717">
      <c r="A717" s="4" t="inlineStr">
        <is>
          <t>MAT-20-050</t>
        </is>
      </c>
      <c r="B717" s="5" t="inlineStr">
        <is>
          <t>Planchuela de hierro negro 3" x 3/8" x 20 pies</t>
        </is>
      </c>
      <c r="C717" s="4" t="inlineStr">
        <is>
          <t>unidad</t>
        </is>
      </c>
      <c r="D717" s="10" t="n">
        <v>2677.62</v>
      </c>
      <c r="E717" s="10" t="n"/>
      <c r="F717" s="10" t="n"/>
      <c r="G717" s="10" t="n"/>
      <c r="H717" s="10" t="n"/>
      <c r="I717" s="10" t="n"/>
      <c r="J717" s="10">
        <f>IF(COUNT(D717:I717)=0,"",MIN(D717:I717))</f>
        <v/>
      </c>
      <c r="K717" s="10">
        <f>IF(COUNT(D717:I717)=0,"",MEDIAN(D717:I717))</f>
        <v/>
      </c>
      <c r="L717" s="10">
        <f>IF(COUNT(D717:I717)=0,"",MAX(D717:I717))</f>
        <v/>
      </c>
      <c r="M717" s="11">
        <f>IF(OR(J717="",J717=0),"",(L717-J717)/J717)</f>
        <v/>
      </c>
      <c r="N717" s="4">
        <f>IF(COUNT(D717:I717)=0,"",INDEX($D$1:$I$1,MATCH(MIN(D717:I717),D717:I717,0)))</f>
        <v/>
      </c>
      <c r="O717" s="10" t="n">
        <v>2677.62</v>
      </c>
      <c r="P717" s="12" t="n">
        <v>1</v>
      </c>
    </row>
    <row r="718">
      <c r="A718" s="4" t="inlineStr">
        <is>
          <t>MAT-20-051</t>
        </is>
      </c>
      <c r="B718" s="5" t="inlineStr">
        <is>
          <t>Planchuela de hierro negro 4" x 1/4" x 20 pies</t>
        </is>
      </c>
      <c r="C718" s="4" t="inlineStr">
        <is>
          <t>unidad</t>
        </is>
      </c>
      <c r="D718" s="10" t="n">
        <v>2380</v>
      </c>
      <c r="E718" s="10" t="n"/>
      <c r="F718" s="10" t="n"/>
      <c r="G718" s="10" t="n"/>
      <c r="H718" s="10" t="n"/>
      <c r="I718" s="10" t="n"/>
      <c r="J718" s="10">
        <f>IF(COUNT(D718:I718)=0,"",MIN(D718:I718))</f>
        <v/>
      </c>
      <c r="K718" s="10">
        <f>IF(COUNT(D718:I718)=0,"",MEDIAN(D718:I718))</f>
        <v/>
      </c>
      <c r="L718" s="10">
        <f>IF(COUNT(D718:I718)=0,"",MAX(D718:I718))</f>
        <v/>
      </c>
      <c r="M718" s="11">
        <f>IF(OR(J718="",J718=0),"",(L718-J718)/J718)</f>
        <v/>
      </c>
      <c r="N718" s="4">
        <f>IF(COUNT(D718:I718)=0,"",INDEX($D$1:$I$1,MATCH(MIN(D718:I718),D718:I718,0)))</f>
        <v/>
      </c>
      <c r="O718" s="10" t="n">
        <v>2380</v>
      </c>
      <c r="P718" s="12" t="n">
        <v>1</v>
      </c>
    </row>
    <row r="719">
      <c r="A719" s="4" t="inlineStr">
        <is>
          <t>MAT-20-052</t>
        </is>
      </c>
      <c r="B719" s="5" t="inlineStr">
        <is>
          <t>Planchuela de hierro negro 4" x 3/8" x 20 pies</t>
        </is>
      </c>
      <c r="C719" s="4" t="inlineStr">
        <is>
          <t>unidad</t>
        </is>
      </c>
      <c r="D719" s="10" t="n">
        <v>3982.5</v>
      </c>
      <c r="E719" s="10" t="n"/>
      <c r="F719" s="10" t="n"/>
      <c r="G719" s="10" t="n"/>
      <c r="H719" s="10" t="n"/>
      <c r="I719" s="10" t="n"/>
      <c r="J719" s="10">
        <f>IF(COUNT(D719:I719)=0,"",MIN(D719:I719))</f>
        <v/>
      </c>
      <c r="K719" s="10">
        <f>IF(COUNT(D719:I719)=0,"",MEDIAN(D719:I719))</f>
        <v/>
      </c>
      <c r="L719" s="10">
        <f>IF(COUNT(D719:I719)=0,"",MAX(D719:I719))</f>
        <v/>
      </c>
      <c r="M719" s="11">
        <f>IF(OR(J719="",J719=0),"",(L719-J719)/J719)</f>
        <v/>
      </c>
      <c r="N719" s="4">
        <f>IF(COUNT(D719:I719)=0,"",INDEX($D$1:$I$1,MATCH(MIN(D719:I719),D719:I719,0)))</f>
        <v/>
      </c>
      <c r="O719" s="10" t="n">
        <v>3982.5</v>
      </c>
      <c r="P719" s="12" t="n">
        <v>1</v>
      </c>
    </row>
    <row r="720">
      <c r="A720" s="4" t="inlineStr">
        <is>
          <t>MAT-20-053</t>
        </is>
      </c>
      <c r="B720" s="5" t="inlineStr">
        <is>
          <t>Planchuela de acero inoxidable 2" x 1/8" x 20 pies</t>
        </is>
      </c>
      <c r="C720" s="4" t="inlineStr">
        <is>
          <t>unidad</t>
        </is>
      </c>
      <c r="D720" s="10" t="n">
        <v>1397.2</v>
      </c>
      <c r="E720" s="10" t="n"/>
      <c r="F720" s="10" t="n"/>
      <c r="G720" s="10" t="n"/>
      <c r="H720" s="10" t="n"/>
      <c r="I720" s="10" t="n"/>
      <c r="J720" s="10">
        <f>IF(COUNT(D720:I720)=0,"",MIN(D720:I720))</f>
        <v/>
      </c>
      <c r="K720" s="10">
        <f>IF(COUNT(D720:I720)=0,"",MEDIAN(D720:I720))</f>
        <v/>
      </c>
      <c r="L720" s="10">
        <f>IF(COUNT(D720:I720)=0,"",MAX(D720:I720))</f>
        <v/>
      </c>
      <c r="M720" s="11">
        <f>IF(OR(J720="",J720=0),"",(L720-J720)/J720)</f>
        <v/>
      </c>
      <c r="N720" s="4">
        <f>IF(COUNT(D720:I720)=0,"",INDEX($D$1:$I$1,MATCH(MIN(D720:I720),D720:I720,0)))</f>
        <v/>
      </c>
      <c r="O720" s="10" t="n">
        <v>1397.2</v>
      </c>
      <c r="P720" s="12" t="n">
        <v>1</v>
      </c>
    </row>
    <row r="721">
      <c r="A721" s="4" t="inlineStr">
        <is>
          <t>MAT-20-054</t>
        </is>
      </c>
      <c r="B721" s="5" t="inlineStr">
        <is>
          <t>Barra cuadrada de acero 7/16" x 20 pies</t>
        </is>
      </c>
      <c r="C721" s="4" t="inlineStr">
        <is>
          <t>unidad</t>
        </is>
      </c>
      <c r="D721" s="10" t="n">
        <v>411.76</v>
      </c>
      <c r="E721" s="10" t="n"/>
      <c r="F721" s="10" t="n"/>
      <c r="G721" s="10" t="n"/>
      <c r="H721" s="10" t="n"/>
      <c r="I721" s="10" t="n"/>
      <c r="J721" s="10">
        <f>IF(COUNT(D721:I721)=0,"",MIN(D721:I721))</f>
        <v/>
      </c>
      <c r="K721" s="10">
        <f>IF(COUNT(D721:I721)=0,"",MEDIAN(D721:I721))</f>
        <v/>
      </c>
      <c r="L721" s="10">
        <f>IF(COUNT(D721:I721)=0,"",MAX(D721:I721))</f>
        <v/>
      </c>
      <c r="M721" s="11">
        <f>IF(OR(J721="",J721=0),"",(L721-J721)/J721)</f>
        <v/>
      </c>
      <c r="N721" s="4">
        <f>IF(COUNT(D721:I721)=0,"",INDEX($D$1:$I$1,MATCH(MIN(D721:I721),D721:I721,0)))</f>
        <v/>
      </c>
      <c r="O721" s="10" t="n">
        <v>411.76</v>
      </c>
      <c r="P721" s="12" t="n">
        <v>1</v>
      </c>
    </row>
    <row r="722">
      <c r="A722" s="4" t="inlineStr">
        <is>
          <t>MAT-20-055</t>
        </is>
      </c>
      <c r="B722" s="5" t="inlineStr">
        <is>
          <t>Barra cuadrada de acero 1/2" x 20 pies</t>
        </is>
      </c>
      <c r="C722" s="4" t="inlineStr">
        <is>
          <t>unidad</t>
        </is>
      </c>
      <c r="D722" s="10" t="n">
        <v>538.46</v>
      </c>
      <c r="E722" s="10" t="n"/>
      <c r="F722" s="10" t="n"/>
      <c r="G722" s="10" t="n"/>
      <c r="H722" s="10" t="n"/>
      <c r="I722" s="10" t="n"/>
      <c r="J722" s="10">
        <f>IF(COUNT(D722:I722)=0,"",MIN(D722:I722))</f>
        <v/>
      </c>
      <c r="K722" s="10">
        <f>IF(COUNT(D722:I722)=0,"",MEDIAN(D722:I722))</f>
        <v/>
      </c>
      <c r="L722" s="10">
        <f>IF(COUNT(D722:I722)=0,"",MAX(D722:I722))</f>
        <v/>
      </c>
      <c r="M722" s="11">
        <f>IF(OR(J722="",J722=0),"",(L722-J722)/J722)</f>
        <v/>
      </c>
      <c r="N722" s="4">
        <f>IF(COUNT(D722:I722)=0,"",INDEX($D$1:$I$1,MATCH(MIN(D722:I722),D722:I722,0)))</f>
        <v/>
      </c>
      <c r="O722" s="10" t="n">
        <v>538.46</v>
      </c>
      <c r="P722" s="12" t="n">
        <v>1</v>
      </c>
    </row>
    <row r="723">
      <c r="A723" s="4" t="inlineStr">
        <is>
          <t>MAT-20-056</t>
        </is>
      </c>
      <c r="B723" s="5" t="inlineStr">
        <is>
          <t>Barra cuadrada de acero 5/8" x 20 pies</t>
        </is>
      </c>
      <c r="C723" s="4" t="inlineStr">
        <is>
          <t>unidad</t>
        </is>
      </c>
      <c r="D723" s="10" t="n">
        <v>843.37</v>
      </c>
      <c r="E723" s="10" t="n"/>
      <c r="F723" s="10" t="n"/>
      <c r="G723" s="10" t="n"/>
      <c r="H723" s="10" t="n"/>
      <c r="I723" s="10" t="n"/>
      <c r="J723" s="10">
        <f>IF(COUNT(D723:I723)=0,"",MIN(D723:I723))</f>
        <v/>
      </c>
      <c r="K723" s="10">
        <f>IF(COUNT(D723:I723)=0,"",MEDIAN(D723:I723))</f>
        <v/>
      </c>
      <c r="L723" s="10">
        <f>IF(COUNT(D723:I723)=0,"",MAX(D723:I723))</f>
        <v/>
      </c>
      <c r="M723" s="11">
        <f>IF(OR(J723="",J723=0),"",(L723-J723)/J723)</f>
        <v/>
      </c>
      <c r="N723" s="4">
        <f>IF(COUNT(D723:I723)=0,"",INDEX($D$1:$I$1,MATCH(MIN(D723:I723),D723:I723,0)))</f>
        <v/>
      </c>
      <c r="O723" s="10" t="n">
        <v>843.37</v>
      </c>
      <c r="P723" s="12" t="n">
        <v>1</v>
      </c>
    </row>
    <row r="724">
      <c r="A724" s="4" t="inlineStr">
        <is>
          <t>MAT-20-057</t>
        </is>
      </c>
      <c r="B724" s="5" t="inlineStr">
        <is>
          <t>Barra redonda de acero 3/8" x 20 pies</t>
        </is>
      </c>
      <c r="C724" s="4" t="inlineStr">
        <is>
          <t>unidad</t>
        </is>
      </c>
      <c r="D724" s="10" t="n">
        <v>238.1</v>
      </c>
      <c r="E724" s="10" t="n"/>
      <c r="F724" s="10" t="n"/>
      <c r="G724" s="10" t="n"/>
      <c r="H724" s="10" t="n"/>
      <c r="I724" s="10" t="n"/>
      <c r="J724" s="10">
        <f>IF(COUNT(D724:I724)=0,"",MIN(D724:I724))</f>
        <v/>
      </c>
      <c r="K724" s="10">
        <f>IF(COUNT(D724:I724)=0,"",MEDIAN(D724:I724))</f>
        <v/>
      </c>
      <c r="L724" s="10">
        <f>IF(COUNT(D724:I724)=0,"",MAX(D724:I724))</f>
        <v/>
      </c>
      <c r="M724" s="11">
        <f>IF(OR(J724="",J724=0),"",(L724-J724)/J724)</f>
        <v/>
      </c>
      <c r="N724" s="4">
        <f>IF(COUNT(D724:I724)=0,"",INDEX($D$1:$I$1,MATCH(MIN(D724:I724),D724:I724,0)))</f>
        <v/>
      </c>
      <c r="O724" s="10" t="n">
        <v>238.1</v>
      </c>
      <c r="P724" s="12" t="n">
        <v>1</v>
      </c>
    </row>
    <row r="725">
      <c r="A725" s="4" t="inlineStr">
        <is>
          <t>MAT-20-058</t>
        </is>
      </c>
      <c r="B725" s="5" t="inlineStr">
        <is>
          <t>Barra redonda de acero 1/2" x 20 pies</t>
        </is>
      </c>
      <c r="C725" s="4" t="inlineStr">
        <is>
          <t>unidad</t>
        </is>
      </c>
      <c r="D725" s="10" t="n">
        <v>421.68</v>
      </c>
      <c r="E725" s="10" t="n"/>
      <c r="F725" s="10" t="n"/>
      <c r="G725" s="10" t="n"/>
      <c r="H725" s="10" t="n"/>
      <c r="I725" s="10" t="n"/>
      <c r="J725" s="10">
        <f>IF(COUNT(D725:I725)=0,"",MIN(D725:I725))</f>
        <v/>
      </c>
      <c r="K725" s="10">
        <f>IF(COUNT(D725:I725)=0,"",MEDIAN(D725:I725))</f>
        <v/>
      </c>
      <c r="L725" s="10">
        <f>IF(COUNT(D725:I725)=0,"",MAX(D725:I725))</f>
        <v/>
      </c>
      <c r="M725" s="11">
        <f>IF(OR(J725="",J725=0),"",(L725-J725)/J725)</f>
        <v/>
      </c>
      <c r="N725" s="4">
        <f>IF(COUNT(D725:I725)=0,"",INDEX($D$1:$I$1,MATCH(MIN(D725:I725),D725:I725,0)))</f>
        <v/>
      </c>
      <c r="O725" s="10" t="n">
        <v>421.68</v>
      </c>
      <c r="P725" s="12" t="n">
        <v>1</v>
      </c>
    </row>
    <row r="726">
      <c r="A726" s="4" t="inlineStr">
        <is>
          <t>MAT-20-059</t>
        </is>
      </c>
      <c r="B726" s="5" t="inlineStr">
        <is>
          <t>Barra redonda de acero 5/8" x 20 pies</t>
        </is>
      </c>
      <c r="C726" s="4" t="inlineStr">
        <is>
          <t>unidad</t>
        </is>
      </c>
      <c r="D726" s="10" t="n">
        <v>660.38</v>
      </c>
      <c r="E726" s="10" t="n"/>
      <c r="F726" s="10" t="n"/>
      <c r="G726" s="10" t="n"/>
      <c r="H726" s="10" t="n"/>
      <c r="I726" s="10" t="n"/>
      <c r="J726" s="10">
        <f>IF(COUNT(D726:I726)=0,"",MIN(D726:I726))</f>
        <v/>
      </c>
      <c r="K726" s="10">
        <f>IF(COUNT(D726:I726)=0,"",MEDIAN(D726:I726))</f>
        <v/>
      </c>
      <c r="L726" s="10">
        <f>IF(COUNT(D726:I726)=0,"",MAX(D726:I726))</f>
        <v/>
      </c>
      <c r="M726" s="11">
        <f>IF(OR(J726="",J726=0),"",(L726-J726)/J726)</f>
        <v/>
      </c>
      <c r="N726" s="4">
        <f>IF(COUNT(D726:I726)=0,"",INDEX($D$1:$I$1,MATCH(MIN(D726:I726),D726:I726,0)))</f>
        <v/>
      </c>
      <c r="O726" s="10" t="n">
        <v>660.38</v>
      </c>
      <c r="P726" s="12" t="n">
        <v>1</v>
      </c>
    </row>
    <row r="727">
      <c r="A727" s="4" t="inlineStr">
        <is>
          <t>MAT-20-060</t>
        </is>
      </c>
      <c r="B727" s="5" t="inlineStr">
        <is>
          <t>Barra redonda de acero 3/4" x 20 pies</t>
        </is>
      </c>
      <c r="C727" s="4" t="inlineStr">
        <is>
          <t>unidad</t>
        </is>
      </c>
      <c r="D727" s="10" t="n">
        <v>945.95</v>
      </c>
      <c r="E727" s="10" t="n"/>
      <c r="F727" s="10" t="n"/>
      <c r="G727" s="10" t="n"/>
      <c r="H727" s="10" t="n"/>
      <c r="I727" s="10" t="n"/>
      <c r="J727" s="10">
        <f>IF(COUNT(D727:I727)=0,"",MIN(D727:I727))</f>
        <v/>
      </c>
      <c r="K727" s="10">
        <f>IF(COUNT(D727:I727)=0,"",MEDIAN(D727:I727))</f>
        <v/>
      </c>
      <c r="L727" s="10">
        <f>IF(COUNT(D727:I727)=0,"",MAX(D727:I727))</f>
        <v/>
      </c>
      <c r="M727" s="11">
        <f>IF(OR(J727="",J727=0),"",(L727-J727)/J727)</f>
        <v/>
      </c>
      <c r="N727" s="4">
        <f>IF(COUNT(D727:I727)=0,"",INDEX($D$1:$I$1,MATCH(MIN(D727:I727),D727:I727,0)))</f>
        <v/>
      </c>
      <c r="O727" s="10" t="n">
        <v>945.95</v>
      </c>
      <c r="P727" s="12" t="n">
        <v>1</v>
      </c>
    </row>
    <row r="728">
      <c r="A728" s="4" t="inlineStr">
        <is>
          <t>MAT-20-061</t>
        </is>
      </c>
      <c r="B728" s="5" t="inlineStr">
        <is>
          <t>Barra redonda de acero 1" x 20 pies</t>
        </is>
      </c>
      <c r="C728" s="4" t="inlineStr">
        <is>
          <t>unidad</t>
        </is>
      </c>
      <c r="D728" s="10" t="n">
        <v>1666.67</v>
      </c>
      <c r="E728" s="10" t="n"/>
      <c r="F728" s="10" t="n"/>
      <c r="G728" s="10" t="n"/>
      <c r="H728" s="10" t="n"/>
      <c r="I728" s="10" t="n"/>
      <c r="J728" s="10">
        <f>IF(COUNT(D728:I728)=0,"",MIN(D728:I728))</f>
        <v/>
      </c>
      <c r="K728" s="10">
        <f>IF(COUNT(D728:I728)=0,"",MEDIAN(D728:I728))</f>
        <v/>
      </c>
      <c r="L728" s="10">
        <f>IF(COUNT(D728:I728)=0,"",MAX(D728:I728))</f>
        <v/>
      </c>
      <c r="M728" s="11">
        <f>IF(OR(J728="",J728=0),"",(L728-J728)/J728)</f>
        <v/>
      </c>
      <c r="N728" s="4">
        <f>IF(COUNT(D728:I728)=0,"",INDEX($D$1:$I$1,MATCH(MIN(D728:I728),D728:I728,0)))</f>
        <v/>
      </c>
      <c r="O728" s="10" t="n">
        <v>1666.67</v>
      </c>
      <c r="P728" s="12" t="n">
        <v>1</v>
      </c>
    </row>
    <row r="729">
      <c r="A729" s="4" t="inlineStr">
        <is>
          <t>MAT-20-062</t>
        </is>
      </c>
      <c r="B729" s="5" t="inlineStr">
        <is>
          <t>Barra redonda torneada de acero 7/16" x 20 pies</t>
        </is>
      </c>
      <c r="C729" s="4" t="inlineStr">
        <is>
          <t>unidad</t>
        </is>
      </c>
      <c r="D729" s="10" t="n">
        <v>426.77</v>
      </c>
      <c r="E729" s="10" t="n"/>
      <c r="F729" s="10" t="n"/>
      <c r="G729" s="10" t="n"/>
      <c r="H729" s="10" t="n"/>
      <c r="I729" s="10" t="n"/>
      <c r="J729" s="10">
        <f>IF(COUNT(D729:I729)=0,"",MIN(D729:I729))</f>
        <v/>
      </c>
      <c r="K729" s="10">
        <f>IF(COUNT(D729:I729)=0,"",MEDIAN(D729:I729))</f>
        <v/>
      </c>
      <c r="L729" s="10">
        <f>IF(COUNT(D729:I729)=0,"",MAX(D729:I729))</f>
        <v/>
      </c>
      <c r="M729" s="11">
        <f>IF(OR(J729="",J729=0),"",(L729-J729)/J729)</f>
        <v/>
      </c>
      <c r="N729" s="4">
        <f>IF(COUNT(D729:I729)=0,"",INDEX($D$1:$I$1,MATCH(MIN(D729:I729),D729:I729,0)))</f>
        <v/>
      </c>
      <c r="O729" s="10" t="n">
        <v>426.77</v>
      </c>
      <c r="P729" s="12" t="n">
        <v>1</v>
      </c>
    </row>
    <row r="730">
      <c r="A730" s="4" t="inlineStr">
        <is>
          <t>MAT-20-063</t>
        </is>
      </c>
      <c r="B730" s="5" t="inlineStr">
        <is>
          <t>Barra redonda torneada de acero 1/2" x 20 pies</t>
        </is>
      </c>
      <c r="C730" s="4" t="inlineStr">
        <is>
          <t>unidad</t>
        </is>
      </c>
      <c r="D730" s="10" t="n">
        <v>553.47</v>
      </c>
      <c r="E730" s="10" t="n"/>
      <c r="F730" s="10" t="n"/>
      <c r="G730" s="10" t="n"/>
      <c r="H730" s="10" t="n"/>
      <c r="I730" s="10" t="n"/>
      <c r="J730" s="10">
        <f>IF(COUNT(D730:I730)=0,"",MIN(D730:I730))</f>
        <v/>
      </c>
      <c r="K730" s="10">
        <f>IF(COUNT(D730:I730)=0,"",MEDIAN(D730:I730))</f>
        <v/>
      </c>
      <c r="L730" s="10">
        <f>IF(COUNT(D730:I730)=0,"",MAX(D730:I730))</f>
        <v/>
      </c>
      <c r="M730" s="11">
        <f>IF(OR(J730="",J730=0),"",(L730-J730)/J730)</f>
        <v/>
      </c>
      <c r="N730" s="4">
        <f>IF(COUNT(D730:I730)=0,"",INDEX($D$1:$I$1,MATCH(MIN(D730:I730),D730:I730,0)))</f>
        <v/>
      </c>
      <c r="O730" s="10" t="n">
        <v>553.47</v>
      </c>
      <c r="P730" s="12" t="n">
        <v>1</v>
      </c>
    </row>
    <row r="731">
      <c r="A731" s="4" t="inlineStr">
        <is>
          <t>MAT-20-064</t>
        </is>
      </c>
      <c r="B731" s="5" t="inlineStr">
        <is>
          <t>Barra redonda torneada de acero 5/8" x 20 pies</t>
        </is>
      </c>
      <c r="C731" s="4" t="inlineStr">
        <is>
          <t>unidad</t>
        </is>
      </c>
      <c r="D731" s="10" t="n">
        <v>858.38</v>
      </c>
      <c r="E731" s="10" t="n"/>
      <c r="F731" s="10" t="n"/>
      <c r="G731" s="10" t="n"/>
      <c r="H731" s="10" t="n"/>
      <c r="I731" s="10" t="n"/>
      <c r="J731" s="10">
        <f>IF(COUNT(D731:I731)=0,"",MIN(D731:I731))</f>
        <v/>
      </c>
      <c r="K731" s="10">
        <f>IF(COUNT(D731:I731)=0,"",MEDIAN(D731:I731))</f>
        <v/>
      </c>
      <c r="L731" s="10">
        <f>IF(COUNT(D731:I731)=0,"",MAX(D731:I731))</f>
        <v/>
      </c>
      <c r="M731" s="11">
        <f>IF(OR(J731="",J731=0),"",(L731-J731)/J731)</f>
        <v/>
      </c>
      <c r="N731" s="4">
        <f>IF(COUNT(D731:I731)=0,"",INDEX($D$1:$I$1,MATCH(MIN(D731:I731),D731:I731,0)))</f>
        <v/>
      </c>
      <c r="O731" s="10" t="n">
        <v>858.38</v>
      </c>
      <c r="P731" s="12" t="n">
        <v>1</v>
      </c>
    </row>
    <row r="732">
      <c r="A732" s="4" t="inlineStr">
        <is>
          <t>MAT-21-001</t>
        </is>
      </c>
      <c r="B732" s="5" t="inlineStr">
        <is>
          <t>Tola negra 1/32", plancha 4 x 8 pies</t>
        </is>
      </c>
      <c r="C732" s="4" t="inlineStr">
        <is>
          <t>plancha</t>
        </is>
      </c>
      <c r="D732" s="10" t="n">
        <v>1113.61</v>
      </c>
      <c r="E732" s="10" t="n"/>
      <c r="F732" s="10" t="n"/>
      <c r="G732" s="10" t="n"/>
      <c r="H732" s="10" t="n"/>
      <c r="I732" s="10" t="n"/>
      <c r="J732" s="10">
        <f>IF(COUNT(D732:I732)=0,"",MIN(D732:I732))</f>
        <v/>
      </c>
      <c r="K732" s="10">
        <f>IF(COUNT(D732:I732)=0,"",MEDIAN(D732:I732))</f>
        <v/>
      </c>
      <c r="L732" s="10">
        <f>IF(COUNT(D732:I732)=0,"",MAX(D732:I732))</f>
        <v/>
      </c>
      <c r="M732" s="11">
        <f>IF(OR(J732="",J732=0),"",(L732-J732)/J732)</f>
        <v/>
      </c>
      <c r="N732" s="4">
        <f>IF(COUNT(D732:I732)=0,"",INDEX($D$1:$I$1,MATCH(MIN(D732:I732),D732:I732,0)))</f>
        <v/>
      </c>
      <c r="O732" s="10" t="n">
        <v>1113.61</v>
      </c>
      <c r="P732" s="12" t="n">
        <v>1</v>
      </c>
    </row>
    <row r="733">
      <c r="A733" s="4" t="inlineStr">
        <is>
          <t>MAT-21-002</t>
        </is>
      </c>
      <c r="B733" s="5" t="inlineStr">
        <is>
          <t>Tola negra 1/22", plancha 4 x 8 pies</t>
        </is>
      </c>
      <c r="C733" s="4" t="inlineStr">
        <is>
          <t>plancha</t>
        </is>
      </c>
      <c r="D733" s="10" t="n">
        <v>1497.04</v>
      </c>
      <c r="E733" s="10" t="n"/>
      <c r="F733" s="10" t="n"/>
      <c r="G733" s="10" t="n"/>
      <c r="H733" s="10" t="n"/>
      <c r="I733" s="10" t="n"/>
      <c r="J733" s="10">
        <f>IF(COUNT(D733:I733)=0,"",MIN(D733:I733))</f>
        <v/>
      </c>
      <c r="K733" s="10">
        <f>IF(COUNT(D733:I733)=0,"",MEDIAN(D733:I733))</f>
        <v/>
      </c>
      <c r="L733" s="10">
        <f>IF(COUNT(D733:I733)=0,"",MAX(D733:I733))</f>
        <v/>
      </c>
      <c r="M733" s="11">
        <f>IF(OR(J733="",J733=0),"",(L733-J733)/J733)</f>
        <v/>
      </c>
      <c r="N733" s="4">
        <f>IF(COUNT(D733:I733)=0,"",INDEX($D$1:$I$1,MATCH(MIN(D733:I733),D733:I733,0)))</f>
        <v/>
      </c>
      <c r="O733" s="10" t="n">
        <v>1497.04</v>
      </c>
      <c r="P733" s="12" t="n">
        <v>1</v>
      </c>
    </row>
    <row r="734">
      <c r="A734" s="4" t="inlineStr">
        <is>
          <t>MAT-21-003</t>
        </is>
      </c>
      <c r="B734" s="5" t="inlineStr">
        <is>
          <t>Tola negra 1/16", plancha 4 x 10 pies</t>
        </is>
      </c>
      <c r="C734" s="4" t="inlineStr">
        <is>
          <t>plancha</t>
        </is>
      </c>
      <c r="D734" s="10" t="n">
        <v>2938.54</v>
      </c>
      <c r="E734" s="10" t="n"/>
      <c r="F734" s="10" t="n"/>
      <c r="G734" s="10" t="n"/>
      <c r="H734" s="10" t="n"/>
      <c r="I734" s="10" t="n"/>
      <c r="J734" s="10">
        <f>IF(COUNT(D734:I734)=0,"",MIN(D734:I734))</f>
        <v/>
      </c>
      <c r="K734" s="10">
        <f>IF(COUNT(D734:I734)=0,"",MEDIAN(D734:I734))</f>
        <v/>
      </c>
      <c r="L734" s="10">
        <f>IF(COUNT(D734:I734)=0,"",MAX(D734:I734))</f>
        <v/>
      </c>
      <c r="M734" s="11">
        <f>IF(OR(J734="",J734=0),"",(L734-J734)/J734)</f>
        <v/>
      </c>
      <c r="N734" s="4">
        <f>IF(COUNT(D734:I734)=0,"",INDEX($D$1:$I$1,MATCH(MIN(D734:I734),D734:I734,0)))</f>
        <v/>
      </c>
      <c r="O734" s="10" t="n">
        <v>2938.54</v>
      </c>
      <c r="P734" s="12" t="n">
        <v>1</v>
      </c>
    </row>
    <row r="735">
      <c r="A735" s="4" t="inlineStr">
        <is>
          <t>MAT-21-004</t>
        </is>
      </c>
      <c r="B735" s="5" t="inlineStr">
        <is>
          <t>Tola negra 1/16", plancha 4 x 8 pies</t>
        </is>
      </c>
      <c r="C735" s="4" t="inlineStr">
        <is>
          <t>plancha</t>
        </is>
      </c>
      <c r="D735" s="10" t="n">
        <v>2224.54</v>
      </c>
      <c r="E735" s="10" t="n"/>
      <c r="F735" s="10" t="n"/>
      <c r="G735" s="10" t="n"/>
      <c r="H735" s="10" t="n"/>
      <c r="I735" s="10" t="n"/>
      <c r="J735" s="10">
        <f>IF(COUNT(D735:I735)=0,"",MIN(D735:I735))</f>
        <v/>
      </c>
      <c r="K735" s="10">
        <f>IF(COUNT(D735:I735)=0,"",MEDIAN(D735:I735))</f>
        <v/>
      </c>
      <c r="L735" s="10">
        <f>IF(COUNT(D735:I735)=0,"",MAX(D735:I735))</f>
        <v/>
      </c>
      <c r="M735" s="11">
        <f>IF(OR(J735="",J735=0),"",(L735-J735)/J735)</f>
        <v/>
      </c>
      <c r="N735" s="4">
        <f>IF(COUNT(D735:I735)=0,"",INDEX($D$1:$I$1,MATCH(MIN(D735:I735),D735:I735,0)))</f>
        <v/>
      </c>
      <c r="O735" s="10" t="n">
        <v>2224.54</v>
      </c>
      <c r="P735" s="12" t="n">
        <v>1</v>
      </c>
    </row>
    <row r="736">
      <c r="A736" s="4" t="inlineStr">
        <is>
          <t>MAT-21-005</t>
        </is>
      </c>
      <c r="B736" s="5" t="inlineStr">
        <is>
          <t>Tola negra 3/32", plancha 4 x 8 pies</t>
        </is>
      </c>
      <c r="C736" s="4" t="inlineStr">
        <is>
          <t>plancha</t>
        </is>
      </c>
      <c r="D736" s="10" t="n">
        <v>3132.92</v>
      </c>
      <c r="E736" s="10" t="n"/>
      <c r="F736" s="10" t="n"/>
      <c r="G736" s="10" t="n"/>
      <c r="H736" s="10" t="n"/>
      <c r="I736" s="10" t="n"/>
      <c r="J736" s="10">
        <f>IF(COUNT(D736:I736)=0,"",MIN(D736:I736))</f>
        <v/>
      </c>
      <c r="K736" s="10">
        <f>IF(COUNT(D736:I736)=0,"",MEDIAN(D736:I736))</f>
        <v/>
      </c>
      <c r="L736" s="10">
        <f>IF(COUNT(D736:I736)=0,"",MAX(D736:I736))</f>
        <v/>
      </c>
      <c r="M736" s="11">
        <f>IF(OR(J736="",J736=0),"",(L736-J736)/J736)</f>
        <v/>
      </c>
      <c r="N736" s="4">
        <f>IF(COUNT(D736:I736)=0,"",INDEX($D$1:$I$1,MATCH(MIN(D736:I736),D736:I736,0)))</f>
        <v/>
      </c>
      <c r="O736" s="10" t="n">
        <v>3132.92</v>
      </c>
      <c r="P736" s="12" t="n">
        <v>1</v>
      </c>
    </row>
    <row r="737">
      <c r="A737" s="4" t="inlineStr">
        <is>
          <t>MAT-21-006</t>
        </is>
      </c>
      <c r="B737" s="5" t="inlineStr">
        <is>
          <t>Tola negra 1/8", plancha 4 x 10 pies</t>
        </is>
      </c>
      <c r="C737" s="4" t="inlineStr">
        <is>
          <t>plancha</t>
        </is>
      </c>
      <c r="D737" s="10" t="n">
        <v>5622.83</v>
      </c>
      <c r="E737" s="10" t="n"/>
      <c r="F737" s="10" t="n"/>
      <c r="G737" s="10" t="n"/>
      <c r="H737" s="10" t="n"/>
      <c r="I737" s="10" t="n"/>
      <c r="J737" s="10">
        <f>IF(COUNT(D737:I737)=0,"",MIN(D737:I737))</f>
        <v/>
      </c>
      <c r="K737" s="10">
        <f>IF(COUNT(D737:I737)=0,"",MEDIAN(D737:I737))</f>
        <v/>
      </c>
      <c r="L737" s="10">
        <f>IF(COUNT(D737:I737)=0,"",MAX(D737:I737))</f>
        <v/>
      </c>
      <c r="M737" s="11">
        <f>IF(OR(J737="",J737=0),"",(L737-J737)/J737)</f>
        <v/>
      </c>
      <c r="N737" s="4">
        <f>IF(COUNT(D737:I737)=0,"",INDEX($D$1:$I$1,MATCH(MIN(D737:I737),D737:I737,0)))</f>
        <v/>
      </c>
      <c r="O737" s="10" t="n">
        <v>5622.83</v>
      </c>
      <c r="P737" s="12" t="n">
        <v>1</v>
      </c>
    </row>
    <row r="738">
      <c r="A738" s="4" t="inlineStr">
        <is>
          <t>MAT-21-007</t>
        </is>
      </c>
      <c r="B738" s="5" t="inlineStr">
        <is>
          <t>Tola negra 1/8", plancha 4 x 8 pies</t>
        </is>
      </c>
      <c r="C738" s="4" t="inlineStr">
        <is>
          <t>plancha</t>
        </is>
      </c>
      <c r="D738" s="10" t="n">
        <v>4104.8</v>
      </c>
      <c r="E738" s="10" t="n"/>
      <c r="F738" s="10" t="n"/>
      <c r="G738" s="10" t="n"/>
      <c r="H738" s="10" t="n"/>
      <c r="I738" s="10" t="n"/>
      <c r="J738" s="10">
        <f>IF(COUNT(D738:I738)=0,"",MIN(D738:I738))</f>
        <v/>
      </c>
      <c r="K738" s="10">
        <f>IF(COUNT(D738:I738)=0,"",MEDIAN(D738:I738))</f>
        <v/>
      </c>
      <c r="L738" s="10">
        <f>IF(COUNT(D738:I738)=0,"",MAX(D738:I738))</f>
        <v/>
      </c>
      <c r="M738" s="11">
        <f>IF(OR(J738="",J738=0),"",(L738-J738)/J738)</f>
        <v/>
      </c>
      <c r="N738" s="4">
        <f>IF(COUNT(D738:I738)=0,"",INDEX($D$1:$I$1,MATCH(MIN(D738:I738),D738:I738,0)))</f>
        <v/>
      </c>
      <c r="O738" s="10" t="n">
        <v>4104.8</v>
      </c>
      <c r="P738" s="12" t="n">
        <v>1</v>
      </c>
    </row>
    <row r="739">
      <c r="A739" s="4" t="inlineStr">
        <is>
          <t>MAT-21-008</t>
        </is>
      </c>
      <c r="B739" s="5" t="inlineStr">
        <is>
          <t>Tola negra 1/8", plancha 5 x 10 pies</t>
        </is>
      </c>
      <c r="C739" s="4" t="inlineStr">
        <is>
          <t>plancha</t>
        </is>
      </c>
      <c r="D739" s="10" t="n">
        <v>6428.83</v>
      </c>
      <c r="E739" s="10" t="n"/>
      <c r="F739" s="10" t="n"/>
      <c r="G739" s="10" t="n"/>
      <c r="H739" s="10" t="n"/>
      <c r="I739" s="10" t="n"/>
      <c r="J739" s="10">
        <f>IF(COUNT(D739:I739)=0,"",MIN(D739:I739))</f>
        <v/>
      </c>
      <c r="K739" s="10">
        <f>IF(COUNT(D739:I739)=0,"",MEDIAN(D739:I739))</f>
        <v/>
      </c>
      <c r="L739" s="10">
        <f>IF(COUNT(D739:I739)=0,"",MAX(D739:I739))</f>
        <v/>
      </c>
      <c r="M739" s="11">
        <f>IF(OR(J739="",J739=0),"",(L739-J739)/J739)</f>
        <v/>
      </c>
      <c r="N739" s="4">
        <f>IF(COUNT(D739:I739)=0,"",INDEX($D$1:$I$1,MATCH(MIN(D739:I739),D739:I739,0)))</f>
        <v/>
      </c>
      <c r="O739" s="10" t="n">
        <v>6428.83</v>
      </c>
      <c r="P739" s="12" t="n">
        <v>1</v>
      </c>
    </row>
    <row r="740">
      <c r="A740" s="4" t="inlineStr">
        <is>
          <t>MAT-21-009</t>
        </is>
      </c>
      <c r="B740" s="5" t="inlineStr">
        <is>
          <t>Tola negra 3/16", plancha 4 x 8 pies</t>
        </is>
      </c>
      <c r="C740" s="4" t="inlineStr">
        <is>
          <t>plancha</t>
        </is>
      </c>
      <c r="D740" s="10" t="n">
        <v>6678.8</v>
      </c>
      <c r="E740" s="10" t="n"/>
      <c r="F740" s="10" t="n"/>
      <c r="G740" s="10" t="n"/>
      <c r="H740" s="10" t="n"/>
      <c r="I740" s="10" t="n"/>
      <c r="J740" s="10">
        <f>IF(COUNT(D740:I740)=0,"",MIN(D740:I740))</f>
        <v/>
      </c>
      <c r="K740" s="10">
        <f>IF(COUNT(D740:I740)=0,"",MEDIAN(D740:I740))</f>
        <v/>
      </c>
      <c r="L740" s="10">
        <f>IF(COUNT(D740:I740)=0,"",MAX(D740:I740))</f>
        <v/>
      </c>
      <c r="M740" s="11">
        <f>IF(OR(J740="",J740=0),"",(L740-J740)/J740)</f>
        <v/>
      </c>
      <c r="N740" s="4">
        <f>IF(COUNT(D740:I740)=0,"",INDEX($D$1:$I$1,MATCH(MIN(D740:I740),D740:I740,0)))</f>
        <v/>
      </c>
      <c r="O740" s="10" t="n">
        <v>6678.8</v>
      </c>
      <c r="P740" s="12" t="n">
        <v>1</v>
      </c>
    </row>
    <row r="741">
      <c r="A741" s="4" t="inlineStr">
        <is>
          <t>MAT-21-010</t>
        </is>
      </c>
      <c r="B741" s="5" t="inlineStr">
        <is>
          <t>Tola negra 3/16", plancha 5 x 10 pies</t>
        </is>
      </c>
      <c r="C741" s="4" t="inlineStr">
        <is>
          <t>plancha</t>
        </is>
      </c>
      <c r="D741" s="10" t="n">
        <v>10410.48</v>
      </c>
      <c r="E741" s="10" t="n"/>
      <c r="F741" s="10" t="n"/>
      <c r="G741" s="10" t="n"/>
      <c r="H741" s="10" t="n"/>
      <c r="I741" s="10" t="n"/>
      <c r="J741" s="10">
        <f>IF(COUNT(D741:I741)=0,"",MIN(D741:I741))</f>
        <v/>
      </c>
      <c r="K741" s="10">
        <f>IF(COUNT(D741:I741)=0,"",MEDIAN(D741:I741))</f>
        <v/>
      </c>
      <c r="L741" s="10">
        <f>IF(COUNT(D741:I741)=0,"",MAX(D741:I741))</f>
        <v/>
      </c>
      <c r="M741" s="11">
        <f>IF(OR(J741="",J741=0),"",(L741-J741)/J741)</f>
        <v/>
      </c>
      <c r="N741" s="4">
        <f>IF(COUNT(D741:I741)=0,"",INDEX($D$1:$I$1,MATCH(MIN(D741:I741),D741:I741,0)))</f>
        <v/>
      </c>
      <c r="O741" s="10" t="n">
        <v>10410.48</v>
      </c>
      <c r="P741" s="12" t="n">
        <v>1</v>
      </c>
    </row>
    <row r="742">
      <c r="A742" s="4" t="inlineStr">
        <is>
          <t>MAT-21-011</t>
        </is>
      </c>
      <c r="B742" s="5" t="inlineStr">
        <is>
          <t>Tola negra 3/16", plancha 6 x 10 pies</t>
        </is>
      </c>
      <c r="C742" s="4" t="inlineStr">
        <is>
          <t>plancha</t>
        </is>
      </c>
      <c r="D742" s="10" t="n">
        <v>12392.84</v>
      </c>
      <c r="E742" s="10" t="n"/>
      <c r="F742" s="10" t="n"/>
      <c r="G742" s="10" t="n"/>
      <c r="H742" s="10" t="n"/>
      <c r="I742" s="10" t="n"/>
      <c r="J742" s="10">
        <f>IF(COUNT(D742:I742)=0,"",MIN(D742:I742))</f>
        <v/>
      </c>
      <c r="K742" s="10">
        <f>IF(COUNT(D742:I742)=0,"",MEDIAN(D742:I742))</f>
        <v/>
      </c>
      <c r="L742" s="10">
        <f>IF(COUNT(D742:I742)=0,"",MAX(D742:I742))</f>
        <v/>
      </c>
      <c r="M742" s="11">
        <f>IF(OR(J742="",J742=0),"",(L742-J742)/J742)</f>
        <v/>
      </c>
      <c r="N742" s="4">
        <f>IF(COUNT(D742:I742)=0,"",INDEX($D$1:$I$1,MATCH(MIN(D742:I742),D742:I742,0)))</f>
        <v/>
      </c>
      <c r="O742" s="10" t="n">
        <v>12392.84</v>
      </c>
      <c r="P742" s="12" t="n">
        <v>1</v>
      </c>
    </row>
    <row r="743">
      <c r="A743" s="4" t="inlineStr">
        <is>
          <t>MAT-21-012</t>
        </is>
      </c>
      <c r="B743" s="5" t="inlineStr">
        <is>
          <t>Tola negra 1/4", plancha 4 x 8 pies</t>
        </is>
      </c>
      <c r="C743" s="4" t="inlineStr">
        <is>
          <t>plancha</t>
        </is>
      </c>
      <c r="D743" s="10" t="n">
        <v>8276.58</v>
      </c>
      <c r="E743" s="10" t="n"/>
      <c r="F743" s="10" t="n"/>
      <c r="G743" s="10" t="n"/>
      <c r="H743" s="10" t="n"/>
      <c r="I743" s="10" t="n"/>
      <c r="J743" s="10">
        <f>IF(COUNT(D743:I743)=0,"",MIN(D743:I743))</f>
        <v/>
      </c>
      <c r="K743" s="10">
        <f>IF(COUNT(D743:I743)=0,"",MEDIAN(D743:I743))</f>
        <v/>
      </c>
      <c r="L743" s="10">
        <f>IF(COUNT(D743:I743)=0,"",MAX(D743:I743))</f>
        <v/>
      </c>
      <c r="M743" s="11">
        <f>IF(OR(J743="",J743=0),"",(L743-J743)/J743)</f>
        <v/>
      </c>
      <c r="N743" s="4">
        <f>IF(COUNT(D743:I743)=0,"",INDEX($D$1:$I$1,MATCH(MIN(D743:I743),D743:I743,0)))</f>
        <v/>
      </c>
      <c r="O743" s="10" t="n">
        <v>8276.58</v>
      </c>
      <c r="P743" s="12" t="n">
        <v>1</v>
      </c>
    </row>
    <row r="744">
      <c r="A744" s="4" t="inlineStr">
        <is>
          <t>MAT-21-013</t>
        </is>
      </c>
      <c r="B744" s="5" t="inlineStr">
        <is>
          <t>Tola negra 1/4", plancha 6 x 10 pies</t>
        </is>
      </c>
      <c r="C744" s="4" t="inlineStr">
        <is>
          <t>plancha</t>
        </is>
      </c>
      <c r="D744" s="10" t="n">
        <v>16280.34</v>
      </c>
      <c r="E744" s="10" t="n"/>
      <c r="F744" s="10" t="n"/>
      <c r="G744" s="10" t="n"/>
      <c r="H744" s="10" t="n"/>
      <c r="I744" s="10" t="n"/>
      <c r="J744" s="10">
        <f>IF(COUNT(D744:I744)=0,"",MIN(D744:I744))</f>
        <v/>
      </c>
      <c r="K744" s="10">
        <f>IF(COUNT(D744:I744)=0,"",MEDIAN(D744:I744))</f>
        <v/>
      </c>
      <c r="L744" s="10">
        <f>IF(COUNT(D744:I744)=0,"",MAX(D744:I744))</f>
        <v/>
      </c>
      <c r="M744" s="11">
        <f>IF(OR(J744="",J744=0),"",(L744-J744)/J744)</f>
        <v/>
      </c>
      <c r="N744" s="4">
        <f>IF(COUNT(D744:I744)=0,"",INDEX($D$1:$I$1,MATCH(MIN(D744:I744),D744:I744,0)))</f>
        <v/>
      </c>
      <c r="O744" s="10" t="n">
        <v>16280.34</v>
      </c>
      <c r="P744" s="12" t="n">
        <v>1</v>
      </c>
    </row>
    <row r="745">
      <c r="A745" s="4" t="inlineStr">
        <is>
          <t>MAT-21-014</t>
        </is>
      </c>
      <c r="B745" s="5" t="inlineStr">
        <is>
          <t>Tola negra 3/8", plancha 4 x 8 pies</t>
        </is>
      </c>
      <c r="C745" s="4" t="inlineStr">
        <is>
          <t>plancha</t>
        </is>
      </c>
      <c r="D745" s="10" t="n">
        <v>12665.86</v>
      </c>
      <c r="E745" s="10" t="n"/>
      <c r="F745" s="10" t="n"/>
      <c r="G745" s="10" t="n"/>
      <c r="H745" s="10" t="n"/>
      <c r="I745" s="10" t="n"/>
      <c r="J745" s="10">
        <f>IF(COUNT(D745:I745)=0,"",MIN(D745:I745))</f>
        <v/>
      </c>
      <c r="K745" s="10">
        <f>IF(COUNT(D745:I745)=0,"",MEDIAN(D745:I745))</f>
        <v/>
      </c>
      <c r="L745" s="10">
        <f>IF(COUNT(D745:I745)=0,"",MAX(D745:I745))</f>
        <v/>
      </c>
      <c r="M745" s="11">
        <f>IF(OR(J745="",J745=0),"",(L745-J745)/J745)</f>
        <v/>
      </c>
      <c r="N745" s="4">
        <f>IF(COUNT(D745:I745)=0,"",INDEX($D$1:$I$1,MATCH(MIN(D745:I745),D745:I745,0)))</f>
        <v/>
      </c>
      <c r="O745" s="10" t="n">
        <v>12665.86</v>
      </c>
      <c r="P745" s="12" t="n">
        <v>1</v>
      </c>
    </row>
    <row r="746">
      <c r="A746" s="4" t="inlineStr">
        <is>
          <t>MAT-21-015</t>
        </is>
      </c>
      <c r="B746" s="5" t="inlineStr">
        <is>
          <t>Tola negra 5/8", plancha 4 x 8 pies</t>
        </is>
      </c>
      <c r="C746" s="4" t="inlineStr">
        <is>
          <t>plancha</t>
        </is>
      </c>
      <c r="D746" s="10" t="n">
        <v>21001.52</v>
      </c>
      <c r="E746" s="10" t="n"/>
      <c r="F746" s="10" t="n"/>
      <c r="G746" s="10" t="n"/>
      <c r="H746" s="10" t="n"/>
      <c r="I746" s="10" t="n"/>
      <c r="J746" s="10">
        <f>IF(COUNT(D746:I746)=0,"",MIN(D746:I746))</f>
        <v/>
      </c>
      <c r="K746" s="10">
        <f>IF(COUNT(D746:I746)=0,"",MEDIAN(D746:I746))</f>
        <v/>
      </c>
      <c r="L746" s="10">
        <f>IF(COUNT(D746:I746)=0,"",MAX(D746:I746))</f>
        <v/>
      </c>
      <c r="M746" s="11">
        <f>IF(OR(J746="",J746=0),"",(L746-J746)/J746)</f>
        <v/>
      </c>
      <c r="N746" s="4">
        <f>IF(COUNT(D746:I746)=0,"",INDEX($D$1:$I$1,MATCH(MIN(D746:I746),D746:I746,0)))</f>
        <v/>
      </c>
      <c r="O746" s="10" t="n">
        <v>21001.52</v>
      </c>
      <c r="P746" s="12" t="n">
        <v>1</v>
      </c>
    </row>
    <row r="747">
      <c r="A747" s="4" t="inlineStr">
        <is>
          <t>MAT-21-016</t>
        </is>
      </c>
      <c r="B747" s="5" t="inlineStr">
        <is>
          <t>Tola negra 1", plancha 4 x 8 pies</t>
        </is>
      </c>
      <c r="C747" s="4" t="inlineStr">
        <is>
          <t>plancha</t>
        </is>
      </c>
      <c r="D747" s="10" t="n">
        <v>37319.49</v>
      </c>
      <c r="E747" s="10" t="n"/>
      <c r="F747" s="10" t="n"/>
      <c r="G747" s="10" t="n"/>
      <c r="H747" s="10" t="n"/>
      <c r="I747" s="10" t="n"/>
      <c r="J747" s="10">
        <f>IF(COUNT(D747:I747)=0,"",MIN(D747:I747))</f>
        <v/>
      </c>
      <c r="K747" s="10">
        <f>IF(COUNT(D747:I747)=0,"",MEDIAN(D747:I747))</f>
        <v/>
      </c>
      <c r="L747" s="10">
        <f>IF(COUNT(D747:I747)=0,"",MAX(D747:I747))</f>
        <v/>
      </c>
      <c r="M747" s="11">
        <f>IF(OR(J747="",J747=0),"",(L747-J747)/J747)</f>
        <v/>
      </c>
      <c r="N747" s="4">
        <f>IF(COUNT(D747:I747)=0,"",INDEX($D$1:$I$1,MATCH(MIN(D747:I747),D747:I747,0)))</f>
        <v/>
      </c>
      <c r="O747" s="10" t="n">
        <v>37319.49</v>
      </c>
      <c r="P747" s="12" t="n">
        <v>1</v>
      </c>
    </row>
    <row r="748">
      <c r="A748" s="4" t="inlineStr">
        <is>
          <t>MAT-21-017</t>
        </is>
      </c>
      <c r="B748" s="5" t="inlineStr">
        <is>
          <t>Tola corrugada 3/32", plancha 4 x 8 pies</t>
        </is>
      </c>
      <c r="C748" s="4" t="inlineStr">
        <is>
          <t>plancha</t>
        </is>
      </c>
      <c r="D748" s="10" t="n">
        <v>3253.65</v>
      </c>
      <c r="E748" s="10" t="n"/>
      <c r="F748" s="10" t="n"/>
      <c r="G748" s="10" t="n"/>
      <c r="H748" s="10" t="n"/>
      <c r="I748" s="10" t="n"/>
      <c r="J748" s="10">
        <f>IF(COUNT(D748:I748)=0,"",MIN(D748:I748))</f>
        <v/>
      </c>
      <c r="K748" s="10">
        <f>IF(COUNT(D748:I748)=0,"",MEDIAN(D748:I748))</f>
        <v/>
      </c>
      <c r="L748" s="10">
        <f>IF(COUNT(D748:I748)=0,"",MAX(D748:I748))</f>
        <v/>
      </c>
      <c r="M748" s="11">
        <f>IF(OR(J748="",J748=0),"",(L748-J748)/J748)</f>
        <v/>
      </c>
      <c r="N748" s="4">
        <f>IF(COUNT(D748:I748)=0,"",INDEX($D$1:$I$1,MATCH(MIN(D748:I748),D748:I748,0)))</f>
        <v/>
      </c>
      <c r="O748" s="10" t="n">
        <v>3253.65</v>
      </c>
      <c r="P748" s="12" t="n">
        <v>1</v>
      </c>
    </row>
    <row r="749">
      <c r="A749" s="4" t="inlineStr">
        <is>
          <t>MAT-21-018</t>
        </is>
      </c>
      <c r="B749" s="5" t="inlineStr">
        <is>
          <t>Tola corrugada 1/8", plancha 4 x 8 pies</t>
        </is>
      </c>
      <c r="C749" s="4" t="inlineStr">
        <is>
          <t>plancha</t>
        </is>
      </c>
      <c r="D749" s="10" t="n">
        <v>4279.86</v>
      </c>
      <c r="E749" s="10" t="n"/>
      <c r="F749" s="10" t="n"/>
      <c r="G749" s="10" t="n"/>
      <c r="H749" s="10" t="n"/>
      <c r="I749" s="10" t="n"/>
      <c r="J749" s="10">
        <f>IF(COUNT(D749:I749)=0,"",MIN(D749:I749))</f>
        <v/>
      </c>
      <c r="K749" s="10">
        <f>IF(COUNT(D749:I749)=0,"",MEDIAN(D749:I749))</f>
        <v/>
      </c>
      <c r="L749" s="10">
        <f>IF(COUNT(D749:I749)=0,"",MAX(D749:I749))</f>
        <v/>
      </c>
      <c r="M749" s="11">
        <f>IF(OR(J749="",J749=0),"",(L749-J749)/J749)</f>
        <v/>
      </c>
      <c r="N749" s="4">
        <f>IF(COUNT(D749:I749)=0,"",INDEX($D$1:$I$1,MATCH(MIN(D749:I749),D749:I749,0)))</f>
        <v/>
      </c>
      <c r="O749" s="10" t="n">
        <v>4279.86</v>
      </c>
      <c r="P749" s="12" t="n">
        <v>1</v>
      </c>
    </row>
    <row r="750">
      <c r="A750" s="4" t="inlineStr">
        <is>
          <t>MAT-21-019</t>
        </is>
      </c>
      <c r="B750" s="5" t="inlineStr">
        <is>
          <t>Tola corrugada 3/16", plancha 4 x 8 pies</t>
        </is>
      </c>
      <c r="C750" s="4" t="inlineStr">
        <is>
          <t>plancha</t>
        </is>
      </c>
      <c r="D750" s="10" t="n">
        <v>6433.47</v>
      </c>
      <c r="E750" s="10" t="n"/>
      <c r="F750" s="10" t="n"/>
      <c r="G750" s="10" t="n"/>
      <c r="H750" s="10" t="n"/>
      <c r="I750" s="10" t="n"/>
      <c r="J750" s="10">
        <f>IF(COUNT(D750:I750)=0,"",MIN(D750:I750))</f>
        <v/>
      </c>
      <c r="K750" s="10">
        <f>IF(COUNT(D750:I750)=0,"",MEDIAN(D750:I750))</f>
        <v/>
      </c>
      <c r="L750" s="10">
        <f>IF(COUNT(D750:I750)=0,"",MAX(D750:I750))</f>
        <v/>
      </c>
      <c r="M750" s="11">
        <f>IF(OR(J750="",J750=0),"",(L750-J750)/J750)</f>
        <v/>
      </c>
      <c r="N750" s="4">
        <f>IF(COUNT(D750:I750)=0,"",INDEX($D$1:$I$1,MATCH(MIN(D750:I750),D750:I750,0)))</f>
        <v/>
      </c>
      <c r="O750" s="10" t="n">
        <v>6433.47</v>
      </c>
      <c r="P750" s="12" t="n">
        <v>1</v>
      </c>
    </row>
    <row r="751">
      <c r="A751" s="4" t="inlineStr">
        <is>
          <t>MAT-21-020</t>
        </is>
      </c>
      <c r="B751" s="5" t="inlineStr">
        <is>
          <t>Tola galvanizada 4 x 8 pies, 25 lb</t>
        </is>
      </c>
      <c r="C751" s="4" t="inlineStr">
        <is>
          <t>plancha</t>
        </is>
      </c>
      <c r="D751" s="10" t="n">
        <v>825.17</v>
      </c>
      <c r="E751" s="10" t="n"/>
      <c r="F751" s="10" t="n"/>
      <c r="G751" s="10" t="n"/>
      <c r="H751" s="10" t="n"/>
      <c r="I751" s="10" t="n"/>
      <c r="J751" s="10">
        <f>IF(COUNT(D751:I751)=0,"",MIN(D751:I751))</f>
        <v/>
      </c>
      <c r="K751" s="10">
        <f>IF(COUNT(D751:I751)=0,"",MEDIAN(D751:I751))</f>
        <v/>
      </c>
      <c r="L751" s="10">
        <f>IF(COUNT(D751:I751)=0,"",MAX(D751:I751))</f>
        <v/>
      </c>
      <c r="M751" s="11">
        <f>IF(OR(J751="",J751=0),"",(L751-J751)/J751)</f>
        <v/>
      </c>
      <c r="N751" s="4">
        <f>IF(COUNT(D751:I751)=0,"",INDEX($D$1:$I$1,MATCH(MIN(D751:I751),D751:I751,0)))</f>
        <v/>
      </c>
      <c r="O751" s="10" t="n">
        <v>825.17</v>
      </c>
      <c r="P751" s="12" t="n">
        <v>1</v>
      </c>
    </row>
    <row r="752">
      <c r="A752" s="4" t="inlineStr">
        <is>
          <t>MAT-21-021</t>
        </is>
      </c>
      <c r="B752" s="5" t="inlineStr">
        <is>
          <t>Tola galvanizada 4 x 8 pies, 32 lb</t>
        </is>
      </c>
      <c r="C752" s="4" t="inlineStr">
        <is>
          <t>plancha</t>
        </is>
      </c>
      <c r="D752" s="10" t="n">
        <v>952.1900000000001</v>
      </c>
      <c r="E752" s="10" t="n"/>
      <c r="F752" s="10" t="n"/>
      <c r="G752" s="10" t="n"/>
      <c r="H752" s="10" t="n"/>
      <c r="I752" s="10" t="n"/>
      <c r="J752" s="10">
        <f>IF(COUNT(D752:I752)=0,"",MIN(D752:I752))</f>
        <v/>
      </c>
      <c r="K752" s="10">
        <f>IF(COUNT(D752:I752)=0,"",MEDIAN(D752:I752))</f>
        <v/>
      </c>
      <c r="L752" s="10">
        <f>IF(COUNT(D752:I752)=0,"",MAX(D752:I752))</f>
        <v/>
      </c>
      <c r="M752" s="11">
        <f>IF(OR(J752="",J752=0),"",(L752-J752)/J752)</f>
        <v/>
      </c>
      <c r="N752" s="4">
        <f>IF(COUNT(D752:I752)=0,"",INDEX($D$1:$I$1,MATCH(MIN(D752:I752),D752:I752,0)))</f>
        <v/>
      </c>
      <c r="O752" s="10" t="n">
        <v>952.1900000000001</v>
      </c>
      <c r="P752" s="12" t="n">
        <v>1</v>
      </c>
    </row>
    <row r="753">
      <c r="A753" s="4" t="inlineStr">
        <is>
          <t>MAT-21-022</t>
        </is>
      </c>
      <c r="B753" s="5" t="inlineStr">
        <is>
          <t>Tola galvanizada 4 x 8 pies, 44 lb</t>
        </is>
      </c>
      <c r="C753" s="4" t="inlineStr">
        <is>
          <t>plancha</t>
        </is>
      </c>
      <c r="D753" s="10" t="n">
        <v>1169.6</v>
      </c>
      <c r="E753" s="10" t="n"/>
      <c r="F753" s="10" t="n"/>
      <c r="G753" s="10" t="n"/>
      <c r="H753" s="10" t="n"/>
      <c r="I753" s="10" t="n"/>
      <c r="J753" s="10">
        <f>IF(COUNT(D753:I753)=0,"",MIN(D753:I753))</f>
        <v/>
      </c>
      <c r="K753" s="10">
        <f>IF(COUNT(D753:I753)=0,"",MEDIAN(D753:I753))</f>
        <v/>
      </c>
      <c r="L753" s="10">
        <f>IF(COUNT(D753:I753)=0,"",MAX(D753:I753))</f>
        <v/>
      </c>
      <c r="M753" s="11">
        <f>IF(OR(J753="",J753=0),"",(L753-J753)/J753)</f>
        <v/>
      </c>
      <c r="N753" s="4">
        <f>IF(COUNT(D753:I753)=0,"",INDEX($D$1:$I$1,MATCH(MIN(D753:I753),D753:I753,0)))</f>
        <v/>
      </c>
      <c r="O753" s="10" t="n">
        <v>1169.6</v>
      </c>
      <c r="P753" s="12" t="n">
        <v>1</v>
      </c>
    </row>
    <row r="754">
      <c r="A754" s="4" t="inlineStr">
        <is>
          <t>MAT-21-023</t>
        </is>
      </c>
      <c r="B754" s="5" t="inlineStr">
        <is>
          <t>Tola galvanizada 4 x 8 pies, 52 lb</t>
        </is>
      </c>
      <c r="C754" s="4" t="inlineStr">
        <is>
          <t>plancha</t>
        </is>
      </c>
      <c r="D754" s="10" t="n">
        <v>1551.37</v>
      </c>
      <c r="E754" s="10" t="n"/>
      <c r="F754" s="10" t="n"/>
      <c r="G754" s="10" t="n"/>
      <c r="H754" s="10" t="n"/>
      <c r="I754" s="10" t="n"/>
      <c r="J754" s="10">
        <f>IF(COUNT(D754:I754)=0,"",MIN(D754:I754))</f>
        <v/>
      </c>
      <c r="K754" s="10">
        <f>IF(COUNT(D754:I754)=0,"",MEDIAN(D754:I754))</f>
        <v/>
      </c>
      <c r="L754" s="10">
        <f>IF(COUNT(D754:I754)=0,"",MAX(D754:I754))</f>
        <v/>
      </c>
      <c r="M754" s="11">
        <f>IF(OR(J754="",J754=0),"",(L754-J754)/J754)</f>
        <v/>
      </c>
      <c r="N754" s="4">
        <f>IF(COUNT(D754:I754)=0,"",INDEX($D$1:$I$1,MATCH(MIN(D754:I754),D754:I754,0)))</f>
        <v/>
      </c>
      <c r="O754" s="10" t="n">
        <v>1551.37</v>
      </c>
      <c r="P754" s="12" t="n">
        <v>1</v>
      </c>
    </row>
    <row r="755">
      <c r="A755" s="4" t="inlineStr">
        <is>
          <t>MAT-21-024</t>
        </is>
      </c>
      <c r="B755" s="5" t="inlineStr">
        <is>
          <t>Tola galvanizada 4 x 8 pies, 83.75 lb</t>
        </is>
      </c>
      <c r="C755" s="4" t="inlineStr">
        <is>
          <t>plancha</t>
        </is>
      </c>
      <c r="D755" s="10" t="n">
        <v>2364.86</v>
      </c>
      <c r="E755" s="10" t="n"/>
      <c r="F755" s="10" t="n"/>
      <c r="G755" s="10" t="n"/>
      <c r="H755" s="10" t="n"/>
      <c r="I755" s="10" t="n"/>
      <c r="J755" s="10">
        <f>IF(COUNT(D755:I755)=0,"",MIN(D755:I755))</f>
        <v/>
      </c>
      <c r="K755" s="10">
        <f>IF(COUNT(D755:I755)=0,"",MEDIAN(D755:I755))</f>
        <v/>
      </c>
      <c r="L755" s="10">
        <f>IF(COUNT(D755:I755)=0,"",MAX(D755:I755))</f>
        <v/>
      </c>
      <c r="M755" s="11">
        <f>IF(OR(J755="",J755=0),"",(L755-J755)/J755)</f>
        <v/>
      </c>
      <c r="N755" s="4">
        <f>IF(COUNT(D755:I755)=0,"",INDEX($D$1:$I$1,MATCH(MIN(D755:I755),D755:I755,0)))</f>
        <v/>
      </c>
      <c r="O755" s="10" t="n">
        <v>2364.86</v>
      </c>
      <c r="P755" s="12" t="n">
        <v>1</v>
      </c>
    </row>
    <row r="756">
      <c r="A756" s="4" t="inlineStr">
        <is>
          <t>MAT-21-025</t>
        </is>
      </c>
      <c r="B756" s="5" t="inlineStr">
        <is>
          <t>Metal desplegable plano 3/8", plancha 4 x 8 pies</t>
        </is>
      </c>
      <c r="C756" s="4" t="inlineStr">
        <is>
          <t>plancha</t>
        </is>
      </c>
      <c r="D756" s="10" t="n">
        <v>2209.05</v>
      </c>
      <c r="E756" s="10" t="n"/>
      <c r="F756" s="10" t="n"/>
      <c r="G756" s="10" t="n"/>
      <c r="H756" s="10" t="n"/>
      <c r="I756" s="10" t="n"/>
      <c r="J756" s="10">
        <f>IF(COUNT(D756:I756)=0,"",MIN(D756:I756))</f>
        <v/>
      </c>
      <c r="K756" s="10">
        <f>IF(COUNT(D756:I756)=0,"",MEDIAN(D756:I756))</f>
        <v/>
      </c>
      <c r="L756" s="10">
        <f>IF(COUNT(D756:I756)=0,"",MAX(D756:I756))</f>
        <v/>
      </c>
      <c r="M756" s="11">
        <f>IF(OR(J756="",J756=0),"",(L756-J756)/J756)</f>
        <v/>
      </c>
      <c r="N756" s="4">
        <f>IF(COUNT(D756:I756)=0,"",INDEX($D$1:$I$1,MATCH(MIN(D756:I756),D756:I756,0)))</f>
        <v/>
      </c>
      <c r="O756" s="10" t="n">
        <v>2209.05</v>
      </c>
      <c r="P756" s="12" t="n">
        <v>1</v>
      </c>
    </row>
    <row r="757">
      <c r="A757" s="4" t="inlineStr">
        <is>
          <t>MAT-21-026</t>
        </is>
      </c>
      <c r="B757" s="5" t="inlineStr">
        <is>
          <t>Metal desplegable plano 1/2", plancha 4 x 8 pies</t>
        </is>
      </c>
      <c r="C757" s="4" t="inlineStr">
        <is>
          <t>plancha</t>
        </is>
      </c>
      <c r="D757" s="10" t="n">
        <v>765.55</v>
      </c>
      <c r="E757" s="10" t="n"/>
      <c r="F757" s="10" t="n"/>
      <c r="G757" s="10" t="n"/>
      <c r="H757" s="10" t="n"/>
      <c r="I757" s="10" t="n"/>
      <c r="J757" s="10">
        <f>IF(COUNT(D757:I757)=0,"",MIN(D757:I757))</f>
        <v/>
      </c>
      <c r="K757" s="10">
        <f>IF(COUNT(D757:I757)=0,"",MEDIAN(D757:I757))</f>
        <v/>
      </c>
      <c r="L757" s="10">
        <f>IF(COUNT(D757:I757)=0,"",MAX(D757:I757))</f>
        <v/>
      </c>
      <c r="M757" s="11">
        <f>IF(OR(J757="",J757=0),"",(L757-J757)/J757)</f>
        <v/>
      </c>
      <c r="N757" s="4">
        <f>IF(COUNT(D757:I757)=0,"",INDEX($D$1:$I$1,MATCH(MIN(D757:I757),D757:I757,0)))</f>
        <v/>
      </c>
      <c r="O757" s="10" t="n">
        <v>765.55</v>
      </c>
      <c r="P757" s="12" t="n">
        <v>1</v>
      </c>
    </row>
    <row r="758">
      <c r="A758" s="4" t="inlineStr">
        <is>
          <t>MAT-21-027</t>
        </is>
      </c>
      <c r="B758" s="5" t="inlineStr">
        <is>
          <t>Metal desplegable plano 3/4", plancha 4 x 8 pies</t>
        </is>
      </c>
      <c r="C758" s="4" t="inlineStr">
        <is>
          <t>plancha</t>
        </is>
      </c>
      <c r="D758" s="10" t="n">
        <v>850</v>
      </c>
      <c r="E758" s="10" t="n"/>
      <c r="F758" s="10" t="n"/>
      <c r="G758" s="10" t="n"/>
      <c r="H758" s="10" t="n"/>
      <c r="I758" s="10" t="n"/>
      <c r="J758" s="10">
        <f>IF(COUNT(D758:I758)=0,"",MIN(D758:I758))</f>
        <v/>
      </c>
      <c r="K758" s="10">
        <f>IF(COUNT(D758:I758)=0,"",MEDIAN(D758:I758))</f>
        <v/>
      </c>
      <c r="L758" s="10">
        <f>IF(COUNT(D758:I758)=0,"",MAX(D758:I758))</f>
        <v/>
      </c>
      <c r="M758" s="11">
        <f>IF(OR(J758="",J758=0),"",(L758-J758)/J758)</f>
        <v/>
      </c>
      <c r="N758" s="4">
        <f>IF(COUNT(D758:I758)=0,"",INDEX($D$1:$I$1,MATCH(MIN(D758:I758),D758:I758,0)))</f>
        <v/>
      </c>
      <c r="O758" s="10" t="n">
        <v>850</v>
      </c>
      <c r="P758" s="12" t="n">
        <v>1</v>
      </c>
    </row>
    <row r="759">
      <c r="A759" s="4" t="inlineStr">
        <is>
          <t>MAT-21-028</t>
        </is>
      </c>
      <c r="B759" s="5" t="inlineStr">
        <is>
          <t>Metal desplegable plano 1", plancha 4 x 8 pies</t>
        </is>
      </c>
      <c r="C759" s="4" t="inlineStr">
        <is>
          <t>plancha</t>
        </is>
      </c>
      <c r="D759" s="10" t="n">
        <v>1080.47</v>
      </c>
      <c r="E759" s="10" t="n"/>
      <c r="F759" s="10" t="n"/>
      <c r="G759" s="10" t="n"/>
      <c r="H759" s="10" t="n"/>
      <c r="I759" s="10" t="n"/>
      <c r="J759" s="10">
        <f>IF(COUNT(D759:I759)=0,"",MIN(D759:I759))</f>
        <v/>
      </c>
      <c r="K759" s="10">
        <f>IF(COUNT(D759:I759)=0,"",MEDIAN(D759:I759))</f>
        <v/>
      </c>
      <c r="L759" s="10">
        <f>IF(COUNT(D759:I759)=0,"",MAX(D759:I759))</f>
        <v/>
      </c>
      <c r="M759" s="11">
        <f>IF(OR(J759="",J759=0),"",(L759-J759)/J759)</f>
        <v/>
      </c>
      <c r="N759" s="4">
        <f>IF(COUNT(D759:I759)=0,"",INDEX($D$1:$I$1,MATCH(MIN(D759:I759),D759:I759,0)))</f>
        <v/>
      </c>
      <c r="O759" s="10" t="n">
        <v>1080.47</v>
      </c>
      <c r="P759" s="12" t="n">
        <v>1</v>
      </c>
    </row>
    <row r="760">
      <c r="A760" s="4" t="inlineStr">
        <is>
          <t>MAT-21-029</t>
        </is>
      </c>
      <c r="B760" s="5" t="inlineStr">
        <is>
          <t>Metal desplegable plano 1 1/2", plancha 4 x 8 pies</t>
        </is>
      </c>
      <c r="C760" s="4" t="inlineStr">
        <is>
          <t>plancha</t>
        </is>
      </c>
      <c r="D760" s="10" t="n">
        <v>939.35</v>
      </c>
      <c r="E760" s="10" t="n"/>
      <c r="F760" s="10" t="n"/>
      <c r="G760" s="10" t="n"/>
      <c r="H760" s="10" t="n"/>
      <c r="I760" s="10" t="n"/>
      <c r="J760" s="10">
        <f>IF(COUNT(D760:I760)=0,"",MIN(D760:I760))</f>
        <v/>
      </c>
      <c r="K760" s="10">
        <f>IF(COUNT(D760:I760)=0,"",MEDIAN(D760:I760))</f>
        <v/>
      </c>
      <c r="L760" s="10">
        <f>IF(COUNT(D760:I760)=0,"",MAX(D760:I760))</f>
        <v/>
      </c>
      <c r="M760" s="11">
        <f>IF(OR(J760="",J760=0),"",(L760-J760)/J760)</f>
        <v/>
      </c>
      <c r="N760" s="4">
        <f>IF(COUNT(D760:I760)=0,"",INDEX($D$1:$I$1,MATCH(MIN(D760:I760),D760:I760,0)))</f>
        <v/>
      </c>
      <c r="O760" s="10" t="n">
        <v>939.35</v>
      </c>
      <c r="P760" s="12" t="n">
        <v>1</v>
      </c>
    </row>
    <row r="761">
      <c r="A761" s="4" t="inlineStr">
        <is>
          <t>MAT-22-001</t>
        </is>
      </c>
      <c r="B761" s="5" t="inlineStr">
        <is>
          <t>Malla ciclónica calibre 9, 3 pies de alto, rollo de 50 pies</t>
        </is>
      </c>
      <c r="C761" s="4" t="inlineStr">
        <is>
          <t>rollo</t>
        </is>
      </c>
      <c r="D761" s="10" t="n">
        <v>5223.1</v>
      </c>
      <c r="E761" s="10" t="n"/>
      <c r="F761" s="10" t="n"/>
      <c r="G761" s="10" t="n"/>
      <c r="H761" s="10" t="n"/>
      <c r="I761" s="10" t="n"/>
      <c r="J761" s="10">
        <f>IF(COUNT(D761:I761)=0,"",MIN(D761:I761))</f>
        <v/>
      </c>
      <c r="K761" s="10">
        <f>IF(COUNT(D761:I761)=0,"",MEDIAN(D761:I761))</f>
        <v/>
      </c>
      <c r="L761" s="10">
        <f>IF(COUNT(D761:I761)=0,"",MAX(D761:I761))</f>
        <v/>
      </c>
      <c r="M761" s="11">
        <f>IF(OR(J761="",J761=0),"",(L761-J761)/J761)</f>
        <v/>
      </c>
      <c r="N761" s="4">
        <f>IF(COUNT(D761:I761)=0,"",INDEX($D$1:$I$1,MATCH(MIN(D761:I761),D761:I761,0)))</f>
        <v/>
      </c>
      <c r="O761" s="10" t="n">
        <v>5223.1</v>
      </c>
      <c r="P761" s="12" t="n">
        <v>1</v>
      </c>
    </row>
    <row r="762">
      <c r="A762" s="4" t="inlineStr">
        <is>
          <t>MAT-22-002</t>
        </is>
      </c>
      <c r="B762" s="5" t="inlineStr">
        <is>
          <t>Malla ciclónica calibre 9, 4 pies de alto, rollo de 50 pies</t>
        </is>
      </c>
      <c r="C762" s="4" t="inlineStr">
        <is>
          <t>rollo</t>
        </is>
      </c>
      <c r="D762" s="10" t="n">
        <v>6121.98</v>
      </c>
      <c r="E762" s="10" t="n"/>
      <c r="F762" s="10" t="n"/>
      <c r="G762" s="10" t="n"/>
      <c r="H762" s="10" t="n">
        <v>6236</v>
      </c>
      <c r="I762" s="10" t="n"/>
      <c r="J762" s="10">
        <f>IF(COUNT(D762:I762)=0,"",MIN(D762:I762))</f>
        <v/>
      </c>
      <c r="K762" s="10">
        <f>IF(COUNT(D762:I762)=0,"",MEDIAN(D762:I762))</f>
        <v/>
      </c>
      <c r="L762" s="10">
        <f>IF(COUNT(D762:I762)=0,"",MAX(D762:I762))</f>
        <v/>
      </c>
      <c r="M762" s="11">
        <f>IF(OR(J762="",J762=0),"",(L762-J762)/J762)</f>
        <v/>
      </c>
      <c r="N762" s="4">
        <f>IF(COUNT(D762:I762)=0,"",INDEX($D$1:$I$1,MATCH(MIN(D762:I762),D762:I762,0)))</f>
        <v/>
      </c>
      <c r="O762" s="10" t="n">
        <v>6740.23</v>
      </c>
      <c r="P762" s="12" t="n">
        <v>2</v>
      </c>
    </row>
    <row r="763">
      <c r="A763" s="4" t="inlineStr">
        <is>
          <t>MAT-22-003</t>
        </is>
      </c>
      <c r="B763" s="5" t="inlineStr">
        <is>
          <t>Malla ciclónica calibre 9, 6 pies de alto, rollo de 50 pies</t>
        </is>
      </c>
      <c r="C763" s="4" t="inlineStr">
        <is>
          <t>rollo</t>
        </is>
      </c>
      <c r="D763" s="10" t="n">
        <v>9867.16</v>
      </c>
      <c r="E763" s="10" t="n"/>
      <c r="F763" s="10" t="n"/>
      <c r="G763" s="10" t="n"/>
      <c r="H763" s="10" t="n">
        <v>9957</v>
      </c>
      <c r="I763" s="10" t="n"/>
      <c r="J763" s="10">
        <f>IF(COUNT(D763:I763)=0,"",MIN(D763:I763))</f>
        <v/>
      </c>
      <c r="K763" s="10">
        <f>IF(COUNT(D763:I763)=0,"",MEDIAN(D763:I763))</f>
        <v/>
      </c>
      <c r="L763" s="10">
        <f>IF(COUNT(D763:I763)=0,"",MAX(D763:I763))</f>
        <v/>
      </c>
      <c r="M763" s="11">
        <f>IF(OR(J763="",J763=0),"",(L763-J763)/J763)</f>
        <v/>
      </c>
      <c r="N763" s="4">
        <f>IF(COUNT(D763:I763)=0,"",INDEX($D$1:$I$1,MATCH(MIN(D763:I763),D763:I763,0)))</f>
        <v/>
      </c>
      <c r="O763" s="10" t="n">
        <v>10808.21</v>
      </c>
      <c r="P763" s="12" t="n">
        <v>2</v>
      </c>
    </row>
    <row r="764">
      <c r="A764" s="4" t="inlineStr">
        <is>
          <t>MAT-22-004</t>
        </is>
      </c>
      <c r="B764" s="5" t="inlineStr">
        <is>
          <t>Malla ciclónica calibre 9 revestida en PVC, 6 pies de alto, rollo de 50 pies</t>
        </is>
      </c>
      <c r="C764" s="4" t="inlineStr">
        <is>
          <t>rollo</t>
        </is>
      </c>
      <c r="D764" s="10" t="n">
        <v>11757.65</v>
      </c>
      <c r="E764" s="10" t="n"/>
      <c r="F764" s="10" t="n">
        <v>14690</v>
      </c>
      <c r="G764" s="10" t="n"/>
      <c r="H764" s="10" t="n"/>
      <c r="I764" s="10" t="n"/>
      <c r="J764" s="10">
        <f>IF(COUNT(D764:I764)=0,"",MIN(D764:I764))</f>
        <v/>
      </c>
      <c r="K764" s="10">
        <f>IF(COUNT(D764:I764)=0,"",MEDIAN(D764:I764))</f>
        <v/>
      </c>
      <c r="L764" s="10">
        <f>IF(COUNT(D764:I764)=0,"",MAX(D764:I764))</f>
        <v/>
      </c>
      <c r="M764" s="11">
        <f>IF(OR(J764="",J764=0),"",(L764-J764)/J764)</f>
        <v/>
      </c>
      <c r="N764" s="4">
        <f>IF(COUNT(D764:I764)=0,"",INDEX($D$1:$I$1,MATCH(MIN(D764:I764),D764:I764,0)))</f>
        <v/>
      </c>
      <c r="O764" s="10" t="n">
        <v>13223.83</v>
      </c>
      <c r="P764" s="12" t="n">
        <v>2</v>
      </c>
    </row>
    <row r="765">
      <c r="A765" s="4" t="inlineStr">
        <is>
          <t>MAT-22-005</t>
        </is>
      </c>
      <c r="B765" s="5" t="inlineStr">
        <is>
          <t>Malla ciclónica calibre 9, 8 pies de alto, rollo de 50 pies</t>
        </is>
      </c>
      <c r="C765" s="4" t="inlineStr">
        <is>
          <t>rollo</t>
        </is>
      </c>
      <c r="D765" s="10" t="n">
        <v>13273.54</v>
      </c>
      <c r="E765" s="10" t="n"/>
      <c r="F765" s="10" t="n"/>
      <c r="G765" s="10" t="n"/>
      <c r="H765" s="10" t="n">
        <v>13272</v>
      </c>
      <c r="I765" s="10" t="n"/>
      <c r="J765" s="10">
        <f>IF(COUNT(D765:I765)=0,"",MIN(D765:I765))</f>
        <v/>
      </c>
      <c r="K765" s="10">
        <f>IF(COUNT(D765:I765)=0,"",MEDIAN(D765:I765))</f>
        <v/>
      </c>
      <c r="L765" s="10">
        <f>IF(COUNT(D765:I765)=0,"",MAX(D765:I765))</f>
        <v/>
      </c>
      <c r="M765" s="11">
        <f>IF(OR(J765="",J765=0),"",(L765-J765)/J765)</f>
        <v/>
      </c>
      <c r="N765" s="4">
        <f>IF(COUNT(D765:I765)=0,"",INDEX($D$1:$I$1,MATCH(MIN(D765:I765),D765:I765,0)))</f>
        <v/>
      </c>
      <c r="O765" s="10" t="n">
        <v>14467.25</v>
      </c>
      <c r="P765" s="12" t="n">
        <v>2</v>
      </c>
    </row>
    <row r="766">
      <c r="A766" s="4" t="inlineStr">
        <is>
          <t>MAT-22-006</t>
        </is>
      </c>
      <c r="B766" s="5" t="inlineStr">
        <is>
          <t>Tubo galvanizado para malla ciclónica 1 1/4" x 20 pies</t>
        </is>
      </c>
      <c r="C766" s="4" t="inlineStr">
        <is>
          <t>unidad</t>
        </is>
      </c>
      <c r="D766" s="10" t="n">
        <v>527.0599999999999</v>
      </c>
      <c r="E766" s="10" t="n"/>
      <c r="F766" s="10" t="n">
        <v>730</v>
      </c>
      <c r="G766" s="10" t="n"/>
      <c r="H766" s="10" t="n">
        <v>603</v>
      </c>
      <c r="I766" s="10" t="n"/>
      <c r="J766" s="10">
        <f>IF(COUNT(D766:I766)=0,"",MIN(D766:I766))</f>
        <v/>
      </c>
      <c r="K766" s="10">
        <f>IF(COUNT(D766:I766)=0,"",MEDIAN(D766:I766))</f>
        <v/>
      </c>
      <c r="L766" s="10">
        <f>IF(COUNT(D766:I766)=0,"",MAX(D766:I766))</f>
        <v/>
      </c>
      <c r="M766" s="11">
        <f>IF(OR(J766="",J766=0),"",(L766-J766)/J766)</f>
        <v/>
      </c>
      <c r="N766" s="4">
        <f>IF(COUNT(D766:I766)=0,"",INDEX($D$1:$I$1,MATCH(MIN(D766:I766),D766:I766,0)))</f>
        <v/>
      </c>
      <c r="O766" s="10" t="n">
        <v>711.54</v>
      </c>
      <c r="P766" s="12" t="n">
        <v>3</v>
      </c>
    </row>
    <row r="767">
      <c r="A767" s="4" t="inlineStr">
        <is>
          <t>MAT-22-007</t>
        </is>
      </c>
      <c r="B767" s="5" t="inlineStr">
        <is>
          <t>Tubo galvanizado para malla ciclónica 1 1/2" x 15 pies</t>
        </is>
      </c>
      <c r="C767" s="4" t="inlineStr">
        <is>
          <t>unidad</t>
        </is>
      </c>
      <c r="D767" s="10" t="n">
        <v>462.61</v>
      </c>
      <c r="E767" s="10" t="n"/>
      <c r="F767" s="10" t="n">
        <v>625</v>
      </c>
      <c r="G767" s="10" t="n"/>
      <c r="H767" s="10" t="n">
        <v>460</v>
      </c>
      <c r="I767" s="10" t="n"/>
      <c r="J767" s="10">
        <f>IF(COUNT(D767:I767)=0,"",MIN(D767:I767))</f>
        <v/>
      </c>
      <c r="K767" s="10">
        <f>IF(COUNT(D767:I767)=0,"",MEDIAN(D767:I767))</f>
        <v/>
      </c>
      <c r="L767" s="10">
        <f>IF(COUNT(D767:I767)=0,"",MAX(D767:I767))</f>
        <v/>
      </c>
      <c r="M767" s="11">
        <f>IF(OR(J767="",J767=0),"",(L767-J767)/J767)</f>
        <v/>
      </c>
      <c r="N767" s="4">
        <f>IF(COUNT(D767:I767)=0,"",INDEX($D$1:$I$1,MATCH(MIN(D767:I767),D767:I767,0)))</f>
        <v/>
      </c>
      <c r="O767" s="10" t="n">
        <v>542.8</v>
      </c>
      <c r="P767" s="12" t="n">
        <v>3</v>
      </c>
    </row>
    <row r="768">
      <c r="A768" s="4" t="inlineStr">
        <is>
          <t>MAT-22-008</t>
        </is>
      </c>
      <c r="B768" s="5" t="inlineStr">
        <is>
          <t>Tubo galvanizado para malla ciclónica 2" x 20 pies</t>
        </is>
      </c>
      <c r="C768" s="4" t="inlineStr">
        <is>
          <t>unidad</t>
        </is>
      </c>
      <c r="D768" s="10" t="n">
        <v>699.92</v>
      </c>
      <c r="E768" s="10" t="n"/>
      <c r="F768" s="10" t="n"/>
      <c r="G768" s="10" t="n"/>
      <c r="H768" s="10" t="n">
        <v>700</v>
      </c>
      <c r="I768" s="10" t="n"/>
      <c r="J768" s="10">
        <f>IF(COUNT(D768:I768)=0,"",MIN(D768:I768))</f>
        <v/>
      </c>
      <c r="K768" s="10">
        <f>IF(COUNT(D768:I768)=0,"",MEDIAN(D768:I768))</f>
        <v/>
      </c>
      <c r="L768" s="10">
        <f>IF(COUNT(D768:I768)=0,"",MAX(D768:I768))</f>
        <v/>
      </c>
      <c r="M768" s="11">
        <f>IF(OR(J768="",J768=0),"",(L768-J768)/J768)</f>
        <v/>
      </c>
      <c r="N768" s="4">
        <f>IF(COUNT(D768:I768)=0,"",INDEX($D$1:$I$1,MATCH(MIN(D768:I768),D768:I768,0)))</f>
        <v/>
      </c>
      <c r="O768" s="10" t="n">
        <v>762.96</v>
      </c>
      <c r="P768" s="12" t="n">
        <v>2</v>
      </c>
    </row>
    <row r="769">
      <c r="A769" s="4" t="inlineStr">
        <is>
          <t>MAT-22-009</t>
        </is>
      </c>
      <c r="B769" s="5" t="inlineStr">
        <is>
          <t>Malla ciclónica calibre 11, 3 pies de alto, rollo de 50 pies</t>
        </is>
      </c>
      <c r="C769" s="4" t="inlineStr">
        <is>
          <t>rollo</t>
        </is>
      </c>
      <c r="D769" s="10" t="n">
        <v>4335.91</v>
      </c>
      <c r="E769" s="10" t="n"/>
      <c r="F769" s="10" t="n"/>
      <c r="G769" s="10" t="n"/>
      <c r="H769" s="10" t="n"/>
      <c r="I769" s="10" t="n"/>
      <c r="J769" s="10">
        <f>IF(COUNT(D769:I769)=0,"",MIN(D769:I769))</f>
        <v/>
      </c>
      <c r="K769" s="10">
        <f>IF(COUNT(D769:I769)=0,"",MEDIAN(D769:I769))</f>
        <v/>
      </c>
      <c r="L769" s="10">
        <f>IF(COUNT(D769:I769)=0,"",MAX(D769:I769))</f>
        <v/>
      </c>
      <c r="M769" s="11">
        <f>IF(OR(J769="",J769=0),"",(L769-J769)/J769)</f>
        <v/>
      </c>
      <c r="N769" s="4">
        <f>IF(COUNT(D769:I769)=0,"",INDEX($D$1:$I$1,MATCH(MIN(D769:I769),D769:I769,0)))</f>
        <v/>
      </c>
      <c r="O769" s="10" t="n">
        <v>4335.91</v>
      </c>
      <c r="P769" s="12" t="n">
        <v>1</v>
      </c>
    </row>
    <row r="770">
      <c r="A770" s="4" t="inlineStr">
        <is>
          <t>MAT-22-010</t>
        </is>
      </c>
      <c r="B770" s="5" t="inlineStr">
        <is>
          <t>Malla ciclónica calibre 11, 6 pies de alto, rollo de 50 pies</t>
        </is>
      </c>
      <c r="C770" s="4" t="inlineStr">
        <is>
          <t>rollo</t>
        </is>
      </c>
      <c r="D770" s="10" t="n">
        <v>8694.459999999999</v>
      </c>
      <c r="E770" s="10" t="n"/>
      <c r="F770" s="10" t="n">
        <v>10250</v>
      </c>
      <c r="G770" s="10" t="n"/>
      <c r="H770" s="10" t="n">
        <v>8780</v>
      </c>
      <c r="I770" s="10" t="n"/>
      <c r="J770" s="10">
        <f>IF(COUNT(D770:I770)=0,"",MIN(D770:I770))</f>
        <v/>
      </c>
      <c r="K770" s="10">
        <f>IF(COUNT(D770:I770)=0,"",MEDIAN(D770:I770))</f>
        <v/>
      </c>
      <c r="L770" s="10">
        <f>IF(COUNT(D770:I770)=0,"",MAX(D770:I770))</f>
        <v/>
      </c>
      <c r="M770" s="11">
        <f>IF(OR(J770="",J770=0),"",(L770-J770)/J770)</f>
        <v/>
      </c>
      <c r="N770" s="4">
        <f>IF(COUNT(D770:I770)=0,"",INDEX($D$1:$I$1,MATCH(MIN(D770:I770),D770:I770,0)))</f>
        <v/>
      </c>
      <c r="O770" s="10" t="n">
        <v>10250</v>
      </c>
      <c r="P770" s="12" t="n">
        <v>3</v>
      </c>
    </row>
    <row r="771">
      <c r="A771" s="4" t="inlineStr">
        <is>
          <t>MAT-22-011</t>
        </is>
      </c>
      <c r="B771" s="5" t="inlineStr">
        <is>
          <t>Alambre de púas 1.50 mm, rollo de 250 metros</t>
        </is>
      </c>
      <c r="C771" s="4" t="inlineStr">
        <is>
          <t>rollo</t>
        </is>
      </c>
      <c r="D771" s="10" t="n">
        <v>2601.2</v>
      </c>
      <c r="E771" s="10" t="n"/>
      <c r="F771" s="10" t="n"/>
      <c r="G771" s="10" t="n"/>
      <c r="H771" s="10" t="n"/>
      <c r="I771" s="10" t="n"/>
      <c r="J771" s="10">
        <f>IF(COUNT(D771:I771)=0,"",MIN(D771:I771))</f>
        <v/>
      </c>
      <c r="K771" s="10">
        <f>IF(COUNT(D771:I771)=0,"",MEDIAN(D771:I771))</f>
        <v/>
      </c>
      <c r="L771" s="10">
        <f>IF(COUNT(D771:I771)=0,"",MAX(D771:I771))</f>
        <v/>
      </c>
      <c r="M771" s="11">
        <f>IF(OR(J771="",J771=0),"",(L771-J771)/J771)</f>
        <v/>
      </c>
      <c r="N771" s="4">
        <f>IF(COUNT(D771:I771)=0,"",INDEX($D$1:$I$1,MATCH(MIN(D771:I771),D771:I771,0)))</f>
        <v/>
      </c>
      <c r="O771" s="10" t="n">
        <v>2601.2</v>
      </c>
      <c r="P771" s="12" t="n">
        <v>1</v>
      </c>
    </row>
    <row r="772">
      <c r="A772" s="4" t="inlineStr">
        <is>
          <t>MAT-22-012</t>
        </is>
      </c>
      <c r="B772" s="5" t="inlineStr">
        <is>
          <t>Alambre de púas calibre 15, rollo de 250 metros</t>
        </is>
      </c>
      <c r="C772" s="4" t="inlineStr">
        <is>
          <t>rollo</t>
        </is>
      </c>
      <c r="D772" s="10" t="n">
        <v>2541.47</v>
      </c>
      <c r="E772" s="10" t="n"/>
      <c r="F772" s="10" t="n"/>
      <c r="G772" s="10" t="n"/>
      <c r="H772" s="10" t="n"/>
      <c r="I772" s="10" t="n"/>
      <c r="J772" s="10">
        <f>IF(COUNT(D772:I772)=0,"",MIN(D772:I772))</f>
        <v/>
      </c>
      <c r="K772" s="10">
        <f>IF(COUNT(D772:I772)=0,"",MEDIAN(D772:I772))</f>
        <v/>
      </c>
      <c r="L772" s="10">
        <f>IF(COUNT(D772:I772)=0,"",MAX(D772:I772))</f>
        <v/>
      </c>
      <c r="M772" s="11">
        <f>IF(OR(J772="",J772=0),"",(L772-J772)/J772)</f>
        <v/>
      </c>
      <c r="N772" s="4">
        <f>IF(COUNT(D772:I772)=0,"",INDEX($D$1:$I$1,MATCH(MIN(D772:I772),D772:I772,0)))</f>
        <v/>
      </c>
      <c r="O772" s="10" t="n">
        <v>2541.47</v>
      </c>
      <c r="P772" s="12" t="n">
        <v>1</v>
      </c>
    </row>
    <row r="773">
      <c r="A773" s="4" t="inlineStr">
        <is>
          <t>MAT-22-013</t>
        </is>
      </c>
      <c r="B773" s="5" t="inlineStr">
        <is>
          <t>Alambre de púas calibre 16, rollo de 110 metros</t>
        </is>
      </c>
      <c r="C773" s="4" t="inlineStr">
        <is>
          <t>rollo</t>
        </is>
      </c>
      <c r="D773" s="10" t="n">
        <v>964.11</v>
      </c>
      <c r="E773" s="10" t="n"/>
      <c r="F773" s="10" t="n">
        <v>845</v>
      </c>
      <c r="G773" s="10" t="n"/>
      <c r="H773" s="10" t="n"/>
      <c r="I773" s="10" t="n"/>
      <c r="J773" s="10">
        <f>IF(COUNT(D773:I773)=0,"",MIN(D773:I773))</f>
        <v/>
      </c>
      <c r="K773" s="10">
        <f>IF(COUNT(D773:I773)=0,"",MEDIAN(D773:I773))</f>
        <v/>
      </c>
      <c r="L773" s="10">
        <f>IF(COUNT(D773:I773)=0,"",MAX(D773:I773))</f>
        <v/>
      </c>
      <c r="M773" s="11">
        <f>IF(OR(J773="",J773=0),"",(L773-J773)/J773)</f>
        <v/>
      </c>
      <c r="N773" s="4">
        <f>IF(COUNT(D773:I773)=0,"",INDEX($D$1:$I$1,MATCH(MIN(D773:I773),D773:I773,0)))</f>
        <v/>
      </c>
      <c r="O773" s="10" t="n">
        <v>904.5599999999999</v>
      </c>
      <c r="P773" s="12" t="n">
        <v>2</v>
      </c>
    </row>
    <row r="774">
      <c r="A774" s="4" t="inlineStr">
        <is>
          <t>MAT-22-014</t>
        </is>
      </c>
      <c r="B774" s="5" t="inlineStr">
        <is>
          <t>Alambre de púas calibre 16, rollo de 250 metros</t>
        </is>
      </c>
      <c r="C774" s="4" t="inlineStr">
        <is>
          <t>rollo</t>
        </is>
      </c>
      <c r="D774" s="10" t="n">
        <v>2108.46</v>
      </c>
      <c r="E774" s="10" t="n">
        <v>2663</v>
      </c>
      <c r="F774" s="10" t="n">
        <v>1885</v>
      </c>
      <c r="G774" s="10" t="n">
        <v>2390.01</v>
      </c>
      <c r="H774" s="10" t="n"/>
      <c r="I774" s="10" t="n"/>
      <c r="J774" s="10">
        <f>IF(COUNT(D774:I774)=0,"",MIN(D774:I774))</f>
        <v/>
      </c>
      <c r="K774" s="10">
        <f>IF(COUNT(D774:I774)=0,"",MEDIAN(D774:I774))</f>
        <v/>
      </c>
      <c r="L774" s="10">
        <f>IF(COUNT(D774:I774)=0,"",MAX(D774:I774))</f>
        <v/>
      </c>
      <c r="M774" s="11">
        <f>IF(OR(J774="",J774=0),"",(L774-J774)/J774)</f>
        <v/>
      </c>
      <c r="N774" s="4">
        <f>IF(COUNT(D774:I774)=0,"",INDEX($D$1:$I$1,MATCH(MIN(D774:I774),D774:I774,0)))</f>
        <v/>
      </c>
      <c r="O774" s="10" t="n">
        <v>2696.5</v>
      </c>
      <c r="P774" s="12" t="n">
        <v>4</v>
      </c>
    </row>
    <row r="775">
      <c r="A775" s="4" t="inlineStr">
        <is>
          <t>MAT-22-015</t>
        </is>
      </c>
      <c r="B775" s="5" t="inlineStr">
        <is>
          <t>Alambre de púas calibre 17, rollo de 250 metros</t>
        </is>
      </c>
      <c r="C775" s="4" t="inlineStr">
        <is>
          <t>rollo</t>
        </is>
      </c>
      <c r="D775" s="10" t="n">
        <v>1933.36</v>
      </c>
      <c r="E775" s="10" t="n"/>
      <c r="F775" s="10" t="n"/>
      <c r="G775" s="10" t="n"/>
      <c r="H775" s="10" t="n"/>
      <c r="I775" s="10" t="n"/>
      <c r="J775" s="10">
        <f>IF(COUNT(D775:I775)=0,"",MIN(D775:I775))</f>
        <v/>
      </c>
      <c r="K775" s="10">
        <f>IF(COUNT(D775:I775)=0,"",MEDIAN(D775:I775))</f>
        <v/>
      </c>
      <c r="L775" s="10">
        <f>IF(COUNT(D775:I775)=0,"",MAX(D775:I775))</f>
        <v/>
      </c>
      <c r="M775" s="11">
        <f>IF(OR(J775="",J775=0),"",(L775-J775)/J775)</f>
        <v/>
      </c>
      <c r="N775" s="4">
        <f>IF(COUNT(D775:I775)=0,"",INDEX($D$1:$I$1,MATCH(MIN(D775:I775),D775:I775,0)))</f>
        <v/>
      </c>
      <c r="O775" s="10" t="n">
        <v>1933.36</v>
      </c>
      <c r="P775" s="12" t="n">
        <v>1</v>
      </c>
    </row>
    <row r="776">
      <c r="A776" s="4" t="inlineStr">
        <is>
          <t>MAT-22-016</t>
        </is>
      </c>
      <c r="B776" s="5" t="inlineStr">
        <is>
          <t>Tela metálica calibre 16, retícula 1" x 2", 4 pies de alto</t>
        </is>
      </c>
      <c r="C776" s="4" t="inlineStr">
        <is>
          <t>yarda</t>
        </is>
      </c>
      <c r="D776" s="10" t="n">
        <v>113.78</v>
      </c>
      <c r="E776" s="10" t="n"/>
      <c r="F776" s="10" t="n"/>
      <c r="G776" s="10" t="n"/>
      <c r="H776" s="10" t="n"/>
      <c r="I776" s="10" t="n"/>
      <c r="J776" s="10">
        <f>IF(COUNT(D776:I776)=0,"",MIN(D776:I776))</f>
        <v/>
      </c>
      <c r="K776" s="10">
        <f>IF(COUNT(D776:I776)=0,"",MEDIAN(D776:I776))</f>
        <v/>
      </c>
      <c r="L776" s="10">
        <f>IF(COUNT(D776:I776)=0,"",MAX(D776:I776))</f>
        <v/>
      </c>
      <c r="M776" s="11">
        <f>IF(OR(J776="",J776=0),"",(L776-J776)/J776)</f>
        <v/>
      </c>
      <c r="N776" s="4">
        <f>IF(COUNT(D776:I776)=0,"",INDEX($D$1:$I$1,MATCH(MIN(D776:I776),D776:I776,0)))</f>
        <v/>
      </c>
      <c r="O776" s="10" t="n">
        <v>113.78</v>
      </c>
      <c r="P776" s="12" t="n">
        <v>1</v>
      </c>
    </row>
    <row r="777">
      <c r="A777" s="4" t="inlineStr">
        <is>
          <t>MAT-22-017</t>
        </is>
      </c>
      <c r="B777" s="5" t="inlineStr">
        <is>
          <t>Tela metálica calibre 18, retícula 1/2" x 1/2", 4 pies de alto</t>
        </is>
      </c>
      <c r="C777" s="4" t="inlineStr">
        <is>
          <t>yarda</t>
        </is>
      </c>
      <c r="D777" s="10" t="n">
        <v>192.26</v>
      </c>
      <c r="E777" s="10" t="n"/>
      <c r="F777" s="10" t="n"/>
      <c r="G777" s="10" t="n"/>
      <c r="H777" s="10" t="n"/>
      <c r="I777" s="10" t="n"/>
      <c r="J777" s="10">
        <f>IF(COUNT(D777:I777)=0,"",MIN(D777:I777))</f>
        <v/>
      </c>
      <c r="K777" s="10">
        <f>IF(COUNT(D777:I777)=0,"",MEDIAN(D777:I777))</f>
        <v/>
      </c>
      <c r="L777" s="10">
        <f>IF(COUNT(D777:I777)=0,"",MAX(D777:I777))</f>
        <v/>
      </c>
      <c r="M777" s="11">
        <f>IF(OR(J777="",J777=0),"",(L777-J777)/J777)</f>
        <v/>
      </c>
      <c r="N777" s="4">
        <f>IF(COUNT(D777:I777)=0,"",INDEX($D$1:$I$1,MATCH(MIN(D777:I777),D777:I777,0)))</f>
        <v/>
      </c>
      <c r="O777" s="10" t="n">
        <v>192.26</v>
      </c>
      <c r="P777" s="12" t="n">
        <v>1</v>
      </c>
    </row>
    <row r="778">
      <c r="A778" s="4" t="inlineStr">
        <is>
          <t>MAT-22-018</t>
        </is>
      </c>
      <c r="B778" s="5" t="inlineStr">
        <is>
          <t>Tela metálica calibre 18, retícula 1" x 1/2", 3 pies de alto</t>
        </is>
      </c>
      <c r="C778" s="4" t="inlineStr">
        <is>
          <t>yarda</t>
        </is>
      </c>
      <c r="D778" s="10" t="n">
        <v>106.11</v>
      </c>
      <c r="E778" s="10" t="n"/>
      <c r="F778" s="10" t="n"/>
      <c r="G778" s="10" t="n"/>
      <c r="H778" s="10" t="n"/>
      <c r="I778" s="10" t="n"/>
      <c r="J778" s="10">
        <f>IF(COUNT(D778:I778)=0,"",MIN(D778:I778))</f>
        <v/>
      </c>
      <c r="K778" s="10">
        <f>IF(COUNT(D778:I778)=0,"",MEDIAN(D778:I778))</f>
        <v/>
      </c>
      <c r="L778" s="10">
        <f>IF(COUNT(D778:I778)=0,"",MAX(D778:I778))</f>
        <v/>
      </c>
      <c r="M778" s="11">
        <f>IF(OR(J778="",J778=0),"",(L778-J778)/J778)</f>
        <v/>
      </c>
      <c r="N778" s="4">
        <f>IF(COUNT(D778:I778)=0,"",INDEX($D$1:$I$1,MATCH(MIN(D778:I778),D778:I778,0)))</f>
        <v/>
      </c>
      <c r="O778" s="10" t="n">
        <v>106.11</v>
      </c>
      <c r="P778" s="12" t="n">
        <v>1</v>
      </c>
    </row>
    <row r="779">
      <c r="A779" s="4" t="inlineStr">
        <is>
          <t>MAT-22-019</t>
        </is>
      </c>
      <c r="B779" s="5" t="inlineStr">
        <is>
          <t>Tela metálica calibre 18, retícula 1" x 1/2", 4 pies de alto</t>
        </is>
      </c>
      <c r="C779" s="4" t="inlineStr">
        <is>
          <t>yarda</t>
        </is>
      </c>
      <c r="D779" s="10" t="n">
        <v>145.1</v>
      </c>
      <c r="E779" s="10" t="n"/>
      <c r="F779" s="10" t="n"/>
      <c r="G779" s="10" t="n"/>
      <c r="H779" s="10" t="n"/>
      <c r="I779" s="10" t="n"/>
      <c r="J779" s="10">
        <f>IF(COUNT(D779:I779)=0,"",MIN(D779:I779))</f>
        <v/>
      </c>
      <c r="K779" s="10">
        <f>IF(COUNT(D779:I779)=0,"",MEDIAN(D779:I779))</f>
        <v/>
      </c>
      <c r="L779" s="10">
        <f>IF(COUNT(D779:I779)=0,"",MAX(D779:I779))</f>
        <v/>
      </c>
      <c r="M779" s="11">
        <f>IF(OR(J779="",J779=0),"",(L779-J779)/J779)</f>
        <v/>
      </c>
      <c r="N779" s="4">
        <f>IF(COUNT(D779:I779)=0,"",INDEX($D$1:$I$1,MATCH(MIN(D779:I779),D779:I779,0)))</f>
        <v/>
      </c>
      <c r="O779" s="10" t="n">
        <v>145.1</v>
      </c>
      <c r="P779" s="12" t="n">
        <v>1</v>
      </c>
    </row>
    <row r="780">
      <c r="A780" s="4" t="inlineStr">
        <is>
          <t>MAT-22-020</t>
        </is>
      </c>
      <c r="B780" s="5" t="inlineStr">
        <is>
          <t>Tela metálica calibre 20, retícula 1" x 2", 3 pies de alto</t>
        </is>
      </c>
      <c r="C780" s="4" t="inlineStr">
        <is>
          <t>yarda</t>
        </is>
      </c>
      <c r="D780" s="10" t="n">
        <v>37.54</v>
      </c>
      <c r="E780" s="10" t="n"/>
      <c r="F780" s="10" t="n"/>
      <c r="G780" s="10" t="n"/>
      <c r="H780" s="10" t="n"/>
      <c r="I780" s="10" t="n"/>
      <c r="J780" s="10">
        <f>IF(COUNT(D780:I780)=0,"",MIN(D780:I780))</f>
        <v/>
      </c>
      <c r="K780" s="10">
        <f>IF(COUNT(D780:I780)=0,"",MEDIAN(D780:I780))</f>
        <v/>
      </c>
      <c r="L780" s="10">
        <f>IF(COUNT(D780:I780)=0,"",MAX(D780:I780))</f>
        <v/>
      </c>
      <c r="M780" s="11">
        <f>IF(OR(J780="",J780=0),"",(L780-J780)/J780)</f>
        <v/>
      </c>
      <c r="N780" s="4">
        <f>IF(COUNT(D780:I780)=0,"",INDEX($D$1:$I$1,MATCH(MIN(D780:I780),D780:I780,0)))</f>
        <v/>
      </c>
      <c r="O780" s="10" t="n">
        <v>37.54</v>
      </c>
      <c r="P780" s="12" t="n">
        <v>1</v>
      </c>
    </row>
    <row r="781">
      <c r="A781" s="4" t="inlineStr">
        <is>
          <t>MAT-22-021</t>
        </is>
      </c>
      <c r="B781" s="5" t="inlineStr">
        <is>
          <t>Tela metálica calibre 21, retícula 3/8" x 3/8", 3 pies de alto</t>
        </is>
      </c>
      <c r="C781" s="4" t="inlineStr">
        <is>
          <t>yarda</t>
        </is>
      </c>
      <c r="D781" s="10" t="n">
        <v>72.61</v>
      </c>
      <c r="E781" s="10" t="n"/>
      <c r="F781" s="10" t="n"/>
      <c r="G781" s="10" t="n"/>
      <c r="H781" s="10" t="n"/>
      <c r="I781" s="10" t="n"/>
      <c r="J781" s="10">
        <f>IF(COUNT(D781:I781)=0,"",MIN(D781:I781))</f>
        <v/>
      </c>
      <c r="K781" s="10">
        <f>IF(COUNT(D781:I781)=0,"",MEDIAN(D781:I781))</f>
        <v/>
      </c>
      <c r="L781" s="10">
        <f>IF(COUNT(D781:I781)=0,"",MAX(D781:I781))</f>
        <v/>
      </c>
      <c r="M781" s="11">
        <f>IF(OR(J781="",J781=0),"",(L781-J781)/J781)</f>
        <v/>
      </c>
      <c r="N781" s="4">
        <f>IF(COUNT(D781:I781)=0,"",INDEX($D$1:$I$1,MATCH(MIN(D781:I781),D781:I781,0)))</f>
        <v/>
      </c>
      <c r="O781" s="10" t="n">
        <v>72.61</v>
      </c>
      <c r="P781" s="12" t="n">
        <v>1</v>
      </c>
    </row>
    <row r="782">
      <c r="A782" s="4" t="inlineStr">
        <is>
          <t>MAT-22-022</t>
        </is>
      </c>
      <c r="B782" s="5" t="inlineStr">
        <is>
          <t>Tela para gallinero calibre 19, 3 pies de alto</t>
        </is>
      </c>
      <c r="C782" s="4" t="inlineStr">
        <is>
          <t>yarda</t>
        </is>
      </c>
      <c r="D782" s="10" t="n">
        <v>54.04</v>
      </c>
      <c r="E782" s="10" t="n"/>
      <c r="F782" s="10" t="n"/>
      <c r="G782" s="10" t="n"/>
      <c r="H782" s="10" t="n"/>
      <c r="I782" s="10" t="n"/>
      <c r="J782" s="10">
        <f>IF(COUNT(D782:I782)=0,"",MIN(D782:I782))</f>
        <v/>
      </c>
      <c r="K782" s="10">
        <f>IF(COUNT(D782:I782)=0,"",MEDIAN(D782:I782))</f>
        <v/>
      </c>
      <c r="L782" s="10">
        <f>IF(COUNT(D782:I782)=0,"",MAX(D782:I782))</f>
        <v/>
      </c>
      <c r="M782" s="11">
        <f>IF(OR(J782="",J782=0),"",(L782-J782)/J782)</f>
        <v/>
      </c>
      <c r="N782" s="4">
        <f>IF(COUNT(D782:I782)=0,"",INDEX($D$1:$I$1,MATCH(MIN(D782:I782),D782:I782,0)))</f>
        <v/>
      </c>
      <c r="O782" s="10" t="n">
        <v>54.04</v>
      </c>
      <c r="P782" s="12" t="n">
        <v>1</v>
      </c>
    </row>
    <row r="783">
      <c r="A783" s="4" t="inlineStr">
        <is>
          <t>MAT-22-023</t>
        </is>
      </c>
      <c r="B783" s="5" t="inlineStr">
        <is>
          <t>Tela para gallinero calibre 20, 3 pies de alto</t>
        </is>
      </c>
      <c r="C783" s="4" t="inlineStr">
        <is>
          <t>yarda</t>
        </is>
      </c>
      <c r="D783" s="10" t="n">
        <v>46.53</v>
      </c>
      <c r="E783" s="10" t="n"/>
      <c r="F783" s="10" t="n"/>
      <c r="G783" s="10" t="n"/>
      <c r="H783" s="10" t="n"/>
      <c r="I783" s="10" t="n"/>
      <c r="J783" s="10">
        <f>IF(COUNT(D783:I783)=0,"",MIN(D783:I783))</f>
        <v/>
      </c>
      <c r="K783" s="10">
        <f>IF(COUNT(D783:I783)=0,"",MEDIAN(D783:I783))</f>
        <v/>
      </c>
      <c r="L783" s="10">
        <f>IF(COUNT(D783:I783)=0,"",MAX(D783:I783))</f>
        <v/>
      </c>
      <c r="M783" s="11">
        <f>IF(OR(J783="",J783=0),"",(L783-J783)/J783)</f>
        <v/>
      </c>
      <c r="N783" s="4">
        <f>IF(COUNT(D783:I783)=0,"",INDEX($D$1:$I$1,MATCH(MIN(D783:I783),D783:I783,0)))</f>
        <v/>
      </c>
      <c r="O783" s="10" t="n">
        <v>46.53</v>
      </c>
      <c r="P783" s="12" t="n">
        <v>1</v>
      </c>
    </row>
    <row r="784">
      <c r="A784" s="4" t="inlineStr">
        <is>
          <t>MAT-22-024</t>
        </is>
      </c>
      <c r="B784" s="5" t="inlineStr">
        <is>
          <t>Alambre de trinchera, 45 Mts</t>
        </is>
      </c>
      <c r="C784" s="4" t="inlineStr">
        <is>
          <t>rollo</t>
        </is>
      </c>
      <c r="D784" s="10" t="n"/>
      <c r="E784" s="10" t="n"/>
      <c r="F784" s="10" t="n">
        <v>595</v>
      </c>
      <c r="G784" s="10" t="n"/>
      <c r="H784" s="10" t="n"/>
      <c r="I784" s="10" t="n"/>
      <c r="J784" s="10">
        <f>IF(COUNT(D784:I784)=0,"",MIN(D784:I784))</f>
        <v/>
      </c>
      <c r="K784" s="10">
        <f>IF(COUNT(D784:I784)=0,"",MEDIAN(D784:I784))</f>
        <v/>
      </c>
      <c r="L784" s="10">
        <f>IF(COUNT(D784:I784)=0,"",MAX(D784:I784))</f>
        <v/>
      </c>
      <c r="M784" s="11">
        <f>IF(OR(J784="",J784=0),"",(L784-J784)/J784)</f>
        <v/>
      </c>
      <c r="N784" s="4">
        <f>IF(COUNT(D784:I784)=0,"",INDEX($D$1:$I$1,MATCH(MIN(D784:I784),D784:I784,0)))</f>
        <v/>
      </c>
      <c r="O784" s="10" t="n">
        <v>595</v>
      </c>
      <c r="P784" s="12" t="n">
        <v>1</v>
      </c>
    </row>
    <row r="785">
      <c r="A785" s="4" t="inlineStr">
        <is>
          <t>MAT-22-025</t>
        </is>
      </c>
      <c r="B785" s="5" t="inlineStr">
        <is>
          <t>Protección de verja, 1mt</t>
        </is>
      </c>
      <c r="C785" s="4" t="inlineStr">
        <is>
          <t>unidad</t>
        </is>
      </c>
      <c r="D785" s="10" t="n"/>
      <c r="E785" s="10" t="n"/>
      <c r="F785" s="10" t="n">
        <v>985</v>
      </c>
      <c r="G785" s="10" t="n"/>
      <c r="H785" s="10" t="n"/>
      <c r="I785" s="10" t="n"/>
      <c r="J785" s="10">
        <f>IF(COUNT(D785:I785)=0,"",MIN(D785:I785))</f>
        <v/>
      </c>
      <c r="K785" s="10">
        <f>IF(COUNT(D785:I785)=0,"",MEDIAN(D785:I785))</f>
        <v/>
      </c>
      <c r="L785" s="10">
        <f>IF(COUNT(D785:I785)=0,"",MAX(D785:I785))</f>
        <v/>
      </c>
      <c r="M785" s="11">
        <f>IF(OR(J785="",J785=0),"",(L785-J785)/J785)</f>
        <v/>
      </c>
      <c r="N785" s="4">
        <f>IF(COUNT(D785:I785)=0,"",INDEX($D$1:$I$1,MATCH(MIN(D785:I785),D785:I785,0)))</f>
        <v/>
      </c>
      <c r="O785" s="10" t="n">
        <v>990</v>
      </c>
      <c r="P785" s="12" t="n">
        <v>1</v>
      </c>
    </row>
    <row r="786">
      <c r="A786" s="4" t="inlineStr">
        <is>
          <t>MAT-22-026</t>
        </is>
      </c>
      <c r="B786" s="5" t="inlineStr">
        <is>
          <t>Abrazadera corta para malla ciclónica 1 1/4"</t>
        </is>
      </c>
      <c r="C786" s="4" t="inlineStr">
        <is>
          <t>unidad</t>
        </is>
      </c>
      <c r="D786" s="10" t="n">
        <v>16.91</v>
      </c>
      <c r="E786" s="10" t="n"/>
      <c r="F786" s="10" t="n"/>
      <c r="G786" s="10" t="n"/>
      <c r="H786" s="10" t="n">
        <v>34</v>
      </c>
      <c r="I786" s="10" t="n"/>
      <c r="J786" s="10">
        <f>IF(COUNT(D786:I786)=0,"",MIN(D786:I786))</f>
        <v/>
      </c>
      <c r="K786" s="10">
        <f>IF(COUNT(D786:I786)=0,"",MEDIAN(D786:I786))</f>
        <v/>
      </c>
      <c r="L786" s="10">
        <f>IF(COUNT(D786:I786)=0,"",MAX(D786:I786))</f>
        <v/>
      </c>
      <c r="M786" s="11">
        <f>IF(OR(J786="",J786=0),"",(L786-J786)/J786)</f>
        <v/>
      </c>
      <c r="N786" s="4">
        <f>IF(COUNT(D786:I786)=0,"",INDEX($D$1:$I$1,MATCH(MIN(D786:I786),D786:I786,0)))</f>
        <v/>
      </c>
      <c r="O786" s="10" t="n">
        <v>28.52</v>
      </c>
      <c r="P786" s="12" t="n">
        <v>2</v>
      </c>
    </row>
    <row r="787">
      <c r="A787" s="4" t="inlineStr">
        <is>
          <t>MAT-22-027</t>
        </is>
      </c>
      <c r="B787" s="5" t="inlineStr">
        <is>
          <t>Copa pasante para malla ciclónica 1 1/4" x 1 1/2"</t>
        </is>
      </c>
      <c r="C787" s="4" t="inlineStr">
        <is>
          <t>unidad</t>
        </is>
      </c>
      <c r="D787" s="10" t="n">
        <v>76.66</v>
      </c>
      <c r="E787" s="10" t="n"/>
      <c r="F787" s="10" t="n">
        <v>98</v>
      </c>
      <c r="G787" s="10" t="n"/>
      <c r="H787" s="10" t="n">
        <v>115.6</v>
      </c>
      <c r="I787" s="10" t="n"/>
      <c r="J787" s="10">
        <f>IF(COUNT(D787:I787)=0,"",MIN(D787:I787))</f>
        <v/>
      </c>
      <c r="K787" s="10">
        <f>IF(COUNT(D787:I787)=0,"",MEDIAN(D787:I787))</f>
        <v/>
      </c>
      <c r="L787" s="10">
        <f>IF(COUNT(D787:I787)=0,"",MAX(D787:I787))</f>
        <v/>
      </c>
      <c r="M787" s="11">
        <f>IF(OR(J787="",J787=0),"",(L787-J787)/J787)</f>
        <v/>
      </c>
      <c r="N787" s="4">
        <f>IF(COUNT(D787:I787)=0,"",INDEX($D$1:$I$1,MATCH(MIN(D787:I787),D787:I787,0)))</f>
        <v/>
      </c>
      <c r="O787" s="10" t="n">
        <v>98</v>
      </c>
      <c r="P787" s="12" t="n">
        <v>3</v>
      </c>
    </row>
    <row r="788">
      <c r="A788" s="4" t="inlineStr">
        <is>
          <t>MAT-22-028</t>
        </is>
      </c>
      <c r="B788" s="5" t="inlineStr">
        <is>
          <t>Copa tensora para malla ciclónica 1 1/4"</t>
        </is>
      </c>
      <c r="C788" s="4" t="inlineStr">
        <is>
          <t>unidad</t>
        </is>
      </c>
      <c r="D788" s="10" t="n">
        <v>55.61</v>
      </c>
      <c r="E788" s="10" t="n"/>
      <c r="F788" s="10" t="n"/>
      <c r="G788" s="10" t="n"/>
      <c r="H788" s="10" t="n"/>
      <c r="I788" s="10" t="n"/>
      <c r="J788" s="10">
        <f>IF(COUNT(D788:I788)=0,"",MIN(D788:I788))</f>
        <v/>
      </c>
      <c r="K788" s="10">
        <f>IF(COUNT(D788:I788)=0,"",MEDIAN(D788:I788))</f>
        <v/>
      </c>
      <c r="L788" s="10">
        <f>IF(COUNT(D788:I788)=0,"",MAX(D788:I788))</f>
        <v/>
      </c>
      <c r="M788" s="11">
        <f>IF(OR(J788="",J788=0),"",(L788-J788)/J788)</f>
        <v/>
      </c>
      <c r="N788" s="4">
        <f>IF(COUNT(D788:I788)=0,"",INDEX($D$1:$I$1,MATCH(MIN(D788:I788),D788:I788,0)))</f>
        <v/>
      </c>
      <c r="O788" s="10" t="n">
        <v>55.61</v>
      </c>
      <c r="P788" s="12" t="n">
        <v>1</v>
      </c>
    </row>
    <row r="789">
      <c r="A789" s="4" t="inlineStr">
        <is>
          <t>MAT-22-029</t>
        </is>
      </c>
      <c r="B789" s="5" t="inlineStr">
        <is>
          <t>Copa terminal para malla ciclónica 1 1/4"</t>
        </is>
      </c>
      <c r="C789" s="4" t="inlineStr">
        <is>
          <t>unidad</t>
        </is>
      </c>
      <c r="D789" s="10" t="n">
        <v>36.96</v>
      </c>
      <c r="E789" s="10" t="n"/>
      <c r="F789" s="10" t="n"/>
      <c r="G789" s="10" t="n"/>
      <c r="H789" s="10" t="n">
        <v>81.59999999999999</v>
      </c>
      <c r="I789" s="10" t="n"/>
      <c r="J789" s="10">
        <f>IF(COUNT(D789:I789)=0,"",MIN(D789:I789))</f>
        <v/>
      </c>
      <c r="K789" s="10">
        <f>IF(COUNT(D789:I789)=0,"",MEDIAN(D789:I789))</f>
        <v/>
      </c>
      <c r="L789" s="10">
        <f>IF(COUNT(D789:I789)=0,"",MAX(D789:I789))</f>
        <v/>
      </c>
      <c r="M789" s="11">
        <f>IF(OR(J789="",J789=0),"",(L789-J789)/J789)</f>
        <v/>
      </c>
      <c r="N789" s="4">
        <f>IF(COUNT(D789:I789)=0,"",INDEX($D$1:$I$1,MATCH(MIN(D789:I789),D789:I789,0)))</f>
        <v/>
      </c>
      <c r="O789" s="10" t="n">
        <v>66.62</v>
      </c>
      <c r="P789" s="12" t="n">
        <v>2</v>
      </c>
    </row>
    <row r="790">
      <c r="A790" s="4" t="inlineStr">
        <is>
          <t>MAT-22-030</t>
        </is>
      </c>
      <c r="B790" s="5" t="inlineStr">
        <is>
          <t>Unión reforzada para malla ciclónica 1 1/4"</t>
        </is>
      </c>
      <c r="C790" s="4" t="inlineStr">
        <is>
          <t>unidad</t>
        </is>
      </c>
      <c r="D790" s="10" t="n">
        <v>60.03</v>
      </c>
      <c r="E790" s="10" t="n"/>
      <c r="F790" s="10" t="n"/>
      <c r="G790" s="10" t="n"/>
      <c r="H790" s="10" t="n"/>
      <c r="I790" s="10" t="n"/>
      <c r="J790" s="10">
        <f>IF(COUNT(D790:I790)=0,"",MIN(D790:I790))</f>
        <v/>
      </c>
      <c r="K790" s="10">
        <f>IF(COUNT(D790:I790)=0,"",MEDIAN(D790:I790))</f>
        <v/>
      </c>
      <c r="L790" s="10">
        <f>IF(COUNT(D790:I790)=0,"",MAX(D790:I790))</f>
        <v/>
      </c>
      <c r="M790" s="11">
        <f>IF(OR(J790="",J790=0),"",(L790-J790)/J790)</f>
        <v/>
      </c>
      <c r="N790" s="4">
        <f>IF(COUNT(D790:I790)=0,"",INDEX($D$1:$I$1,MATCH(MIN(D790:I790),D790:I790,0)))</f>
        <v/>
      </c>
      <c r="O790" s="10" t="n">
        <v>60.03</v>
      </c>
      <c r="P790" s="12" t="n">
        <v>1</v>
      </c>
    </row>
    <row r="791">
      <c r="A791" s="4" t="inlineStr">
        <is>
          <t>MAT-22-031</t>
        </is>
      </c>
      <c r="B791" s="5" t="inlineStr">
        <is>
          <t>Abrazadera corta para malla ciclónica 1 1/2"</t>
        </is>
      </c>
      <c r="C791" s="4" t="inlineStr">
        <is>
          <t>unidad</t>
        </is>
      </c>
      <c r="D791" s="10" t="n">
        <v>19.14</v>
      </c>
      <c r="E791" s="10" t="n"/>
      <c r="F791" s="10" t="n"/>
      <c r="G791" s="10" t="n"/>
      <c r="H791" s="10" t="n">
        <v>25.57</v>
      </c>
      <c r="I791" s="10" t="n"/>
      <c r="J791" s="10">
        <f>IF(COUNT(D791:I791)=0,"",MIN(D791:I791))</f>
        <v/>
      </c>
      <c r="K791" s="10">
        <f>IF(COUNT(D791:I791)=0,"",MEDIAN(D791:I791))</f>
        <v/>
      </c>
      <c r="L791" s="10">
        <f>IF(COUNT(D791:I791)=0,"",MAX(D791:I791))</f>
        <v/>
      </c>
      <c r="M791" s="11">
        <f>IF(OR(J791="",J791=0),"",(L791-J791)/J791)</f>
        <v/>
      </c>
      <c r="N791" s="4">
        <f>IF(COUNT(D791:I791)=0,"",INDEX($D$1:$I$1,MATCH(MIN(D791:I791),D791:I791,0)))</f>
        <v/>
      </c>
      <c r="O791" s="10" t="n">
        <v>24.66</v>
      </c>
      <c r="P791" s="12" t="n">
        <v>2</v>
      </c>
    </row>
    <row r="792">
      <c r="A792" s="4" t="inlineStr">
        <is>
          <t>MAT-22-032</t>
        </is>
      </c>
      <c r="B792" s="5" t="inlineStr">
        <is>
          <t>Abrazadera larga para malla ciclónica 1 1/2"</t>
        </is>
      </c>
      <c r="C792" s="4" t="inlineStr">
        <is>
          <t>unidad</t>
        </is>
      </c>
      <c r="D792" s="10" t="n">
        <v>28.77</v>
      </c>
      <c r="E792" s="10" t="n"/>
      <c r="F792" s="10" t="n">
        <v>46</v>
      </c>
      <c r="G792" s="10" t="n"/>
      <c r="H792" s="10" t="n">
        <v>33.82</v>
      </c>
      <c r="I792" s="10" t="n"/>
      <c r="J792" s="10">
        <f>IF(COUNT(D792:I792)=0,"",MIN(D792:I792))</f>
        <v/>
      </c>
      <c r="K792" s="10">
        <f>IF(COUNT(D792:I792)=0,"",MEDIAN(D792:I792))</f>
        <v/>
      </c>
      <c r="L792" s="10">
        <f>IF(COUNT(D792:I792)=0,"",MAX(D792:I792))</f>
        <v/>
      </c>
      <c r="M792" s="11">
        <f>IF(OR(J792="",J792=0),"",(L792-J792)/J792)</f>
        <v/>
      </c>
      <c r="N792" s="4">
        <f>IF(COUNT(D792:I792)=0,"",INDEX($D$1:$I$1,MATCH(MIN(D792:I792),D792:I792,0)))</f>
        <v/>
      </c>
      <c r="O792" s="10" t="n">
        <v>39.91</v>
      </c>
      <c r="P792" s="12" t="n">
        <v>3</v>
      </c>
    </row>
    <row r="793">
      <c r="A793" s="4" t="inlineStr">
        <is>
          <t>MAT-22-033</t>
        </is>
      </c>
      <c r="B793" s="5" t="inlineStr">
        <is>
          <t>Brazo doble para malla ciclónica 1 1/2" x 1 1/4"</t>
        </is>
      </c>
      <c r="C793" s="4" t="inlineStr">
        <is>
          <t>unidad</t>
        </is>
      </c>
      <c r="D793" s="10" t="n">
        <v>187.9</v>
      </c>
      <c r="E793" s="10" t="n"/>
      <c r="F793" s="10" t="n">
        <v>277</v>
      </c>
      <c r="G793" s="10" t="n"/>
      <c r="H793" s="10" t="n">
        <v>286</v>
      </c>
      <c r="I793" s="10" t="n"/>
      <c r="J793" s="10">
        <f>IF(COUNT(D793:I793)=0,"",MIN(D793:I793))</f>
        <v/>
      </c>
      <c r="K793" s="10">
        <f>IF(COUNT(D793:I793)=0,"",MEDIAN(D793:I793))</f>
        <v/>
      </c>
      <c r="L793" s="10">
        <f>IF(COUNT(D793:I793)=0,"",MAX(D793:I793))</f>
        <v/>
      </c>
      <c r="M793" s="11">
        <f>IF(OR(J793="",J793=0),"",(L793-J793)/J793)</f>
        <v/>
      </c>
      <c r="N793" s="4">
        <f>IF(COUNT(D793:I793)=0,"",INDEX($D$1:$I$1,MATCH(MIN(D793:I793),D793:I793,0)))</f>
        <v/>
      </c>
      <c r="O793" s="10" t="n">
        <v>277</v>
      </c>
      <c r="P793" s="12" t="n">
        <v>3</v>
      </c>
    </row>
    <row r="794">
      <c r="A794" s="4" t="inlineStr">
        <is>
          <t>MAT-22-034</t>
        </is>
      </c>
      <c r="B794" s="5" t="inlineStr">
        <is>
          <t>Brazo sencillo para malla ciclónica 1 1/2" x 1 1/4"</t>
        </is>
      </c>
      <c r="C794" s="4" t="inlineStr">
        <is>
          <t>unidad</t>
        </is>
      </c>
      <c r="D794" s="10" t="n">
        <v>124.76</v>
      </c>
      <c r="E794" s="10" t="n"/>
      <c r="F794" s="10" t="n">
        <v>168</v>
      </c>
      <c r="G794" s="10" t="n"/>
      <c r="H794" s="10" t="n">
        <v>218</v>
      </c>
      <c r="I794" s="10" t="n"/>
      <c r="J794" s="10">
        <f>IF(COUNT(D794:I794)=0,"",MIN(D794:I794))</f>
        <v/>
      </c>
      <c r="K794" s="10">
        <f>IF(COUNT(D794:I794)=0,"",MEDIAN(D794:I794))</f>
        <v/>
      </c>
      <c r="L794" s="10">
        <f>IF(COUNT(D794:I794)=0,"",MAX(D794:I794))</f>
        <v/>
      </c>
      <c r="M794" s="11">
        <f>IF(OR(J794="",J794=0),"",(L794-J794)/J794)</f>
        <v/>
      </c>
      <c r="N794" s="4">
        <f>IF(COUNT(D794:I794)=0,"",INDEX($D$1:$I$1,MATCH(MIN(D794:I794),D794:I794,0)))</f>
        <v/>
      </c>
      <c r="O794" s="10" t="n">
        <v>168</v>
      </c>
      <c r="P794" s="12" t="n">
        <v>3</v>
      </c>
    </row>
    <row r="795">
      <c r="A795" s="4" t="inlineStr">
        <is>
          <t>MAT-22-035</t>
        </is>
      </c>
      <c r="B795" s="5" t="inlineStr">
        <is>
          <t>Copa pasante para malla ciclónica 1 1/2" x 1 1/2"</t>
        </is>
      </c>
      <c r="C795" s="4" t="inlineStr">
        <is>
          <t>unidad</t>
        </is>
      </c>
      <c r="D795" s="10" t="n">
        <v>76.66</v>
      </c>
      <c r="E795" s="10" t="n"/>
      <c r="F795" s="10" t="n"/>
      <c r="G795" s="10" t="n"/>
      <c r="H795" s="10" t="n"/>
      <c r="I795" s="10" t="n"/>
      <c r="J795" s="10">
        <f>IF(COUNT(D795:I795)=0,"",MIN(D795:I795))</f>
        <v/>
      </c>
      <c r="K795" s="10">
        <f>IF(COUNT(D795:I795)=0,"",MEDIAN(D795:I795))</f>
        <v/>
      </c>
      <c r="L795" s="10">
        <f>IF(COUNT(D795:I795)=0,"",MAX(D795:I795))</f>
        <v/>
      </c>
      <c r="M795" s="11">
        <f>IF(OR(J795="",J795=0),"",(L795-J795)/J795)</f>
        <v/>
      </c>
      <c r="N795" s="4">
        <f>IF(COUNT(D795:I795)=0,"",INDEX($D$1:$I$1,MATCH(MIN(D795:I795),D795:I795,0)))</f>
        <v/>
      </c>
      <c r="O795" s="10" t="n">
        <v>76.66</v>
      </c>
      <c r="P795" s="12" t="n">
        <v>1</v>
      </c>
    </row>
    <row r="796">
      <c r="A796" s="4" t="inlineStr">
        <is>
          <t>MAT-22-036</t>
        </is>
      </c>
      <c r="B796" s="5" t="inlineStr">
        <is>
          <t>Copa terminal para malla ciclónica 1 1/2"</t>
        </is>
      </c>
      <c r="C796" s="4" t="inlineStr">
        <is>
          <t>unidad</t>
        </is>
      </c>
      <c r="D796" s="10" t="n">
        <v>61.63</v>
      </c>
      <c r="E796" s="10" t="n"/>
      <c r="F796" s="10" t="n">
        <v>105</v>
      </c>
      <c r="G796" s="10" t="n"/>
      <c r="H796" s="10" t="n">
        <v>81.59999999999999</v>
      </c>
      <c r="I796" s="10" t="n"/>
      <c r="J796" s="10">
        <f>IF(COUNT(D796:I796)=0,"",MIN(D796:I796))</f>
        <v/>
      </c>
      <c r="K796" s="10">
        <f>IF(COUNT(D796:I796)=0,"",MEDIAN(D796:I796))</f>
        <v/>
      </c>
      <c r="L796" s="10">
        <f>IF(COUNT(D796:I796)=0,"",MAX(D796:I796))</f>
        <v/>
      </c>
      <c r="M796" s="11">
        <f>IF(OR(J796="",J796=0),"",(L796-J796)/J796)</f>
        <v/>
      </c>
      <c r="N796" s="4">
        <f>IF(COUNT(D796:I796)=0,"",INDEX($D$1:$I$1,MATCH(MIN(D796:I796),D796:I796,0)))</f>
        <v/>
      </c>
      <c r="O796" s="10" t="n">
        <v>96.29000000000001</v>
      </c>
      <c r="P796" s="12" t="n">
        <v>3</v>
      </c>
    </row>
    <row r="797">
      <c r="A797" s="4" t="inlineStr">
        <is>
          <t>MAT-22-037</t>
        </is>
      </c>
      <c r="B797" s="5" t="inlineStr">
        <is>
          <t>Abrazadera corta para malla ciclónica 2"</t>
        </is>
      </c>
      <c r="C797" s="4" t="inlineStr">
        <is>
          <t>unidad</t>
        </is>
      </c>
      <c r="D797" s="10" t="n">
        <v>21.04</v>
      </c>
      <c r="E797" s="10" t="n"/>
      <c r="F797" s="10" t="n"/>
      <c r="G797" s="10" t="n"/>
      <c r="H797" s="10" t="n">
        <v>39.44</v>
      </c>
      <c r="I797" s="10" t="n"/>
      <c r="J797" s="10">
        <f>IF(COUNT(D797:I797)=0,"",MIN(D797:I797))</f>
        <v/>
      </c>
      <c r="K797" s="10">
        <f>IF(COUNT(D797:I797)=0,"",MEDIAN(D797:I797))</f>
        <v/>
      </c>
      <c r="L797" s="10">
        <f>IF(COUNT(D797:I797)=0,"",MAX(D797:I797))</f>
        <v/>
      </c>
      <c r="M797" s="11">
        <f>IF(OR(J797="",J797=0),"",(L797-J797)/J797)</f>
        <v/>
      </c>
      <c r="N797" s="4">
        <f>IF(COUNT(D797:I797)=0,"",INDEX($D$1:$I$1,MATCH(MIN(D797:I797),D797:I797,0)))</f>
        <v/>
      </c>
      <c r="O797" s="10" t="n">
        <v>33.79</v>
      </c>
      <c r="P797" s="12" t="n">
        <v>2</v>
      </c>
    </row>
    <row r="798">
      <c r="A798" s="4" t="inlineStr">
        <is>
          <t>MAT-22-038</t>
        </is>
      </c>
      <c r="B798" s="5" t="inlineStr">
        <is>
          <t>Abrazadera larga para malla ciclónica 2"</t>
        </is>
      </c>
      <c r="C798" s="4" t="inlineStr">
        <is>
          <t>unidad</t>
        </is>
      </c>
      <c r="D798" s="10" t="n">
        <v>20.38</v>
      </c>
      <c r="E798" s="10" t="n"/>
      <c r="F798" s="10" t="n"/>
      <c r="G798" s="10" t="n"/>
      <c r="H798" s="10" t="n">
        <v>40.8</v>
      </c>
      <c r="I798" s="10" t="n"/>
      <c r="J798" s="10">
        <f>IF(COUNT(D798:I798)=0,"",MIN(D798:I798))</f>
        <v/>
      </c>
      <c r="K798" s="10">
        <f>IF(COUNT(D798:I798)=0,"",MEDIAN(D798:I798))</f>
        <v/>
      </c>
      <c r="L798" s="10">
        <f>IF(COUNT(D798:I798)=0,"",MAX(D798:I798))</f>
        <v/>
      </c>
      <c r="M798" s="11">
        <f>IF(OR(J798="",J798=0),"",(L798-J798)/J798)</f>
        <v/>
      </c>
      <c r="N798" s="4">
        <f>IF(COUNT(D798:I798)=0,"",INDEX($D$1:$I$1,MATCH(MIN(D798:I798),D798:I798,0)))</f>
        <v/>
      </c>
      <c r="O798" s="10" t="n">
        <v>34.26</v>
      </c>
      <c r="P798" s="12" t="n">
        <v>2</v>
      </c>
    </row>
    <row r="799">
      <c r="A799" s="4" t="inlineStr">
        <is>
          <t>MAT-22-039</t>
        </is>
      </c>
      <c r="B799" s="5" t="inlineStr">
        <is>
          <t>Brazo sencillo para malla ciclónica 2" x 1 1/4"</t>
        </is>
      </c>
      <c r="C799" s="4" t="inlineStr">
        <is>
          <t>unidad</t>
        </is>
      </c>
      <c r="D799" s="10" t="n">
        <v>187.9</v>
      </c>
      <c r="E799" s="10" t="n"/>
      <c r="F799" s="10" t="n"/>
      <c r="G799" s="10" t="n"/>
      <c r="H799" s="10" t="n">
        <v>269.5</v>
      </c>
      <c r="I799" s="10" t="n"/>
      <c r="J799" s="10">
        <f>IF(COUNT(D799:I799)=0,"",MIN(D799:I799))</f>
        <v/>
      </c>
      <c r="K799" s="10">
        <f>IF(COUNT(D799:I799)=0,"",MEDIAN(D799:I799))</f>
        <v/>
      </c>
      <c r="L799" s="10">
        <f>IF(COUNT(D799:I799)=0,"",MAX(D799:I799))</f>
        <v/>
      </c>
      <c r="M799" s="11">
        <f>IF(OR(J799="",J799=0),"",(L799-J799)/J799)</f>
        <v/>
      </c>
      <c r="N799" s="4">
        <f>IF(COUNT(D799:I799)=0,"",INDEX($D$1:$I$1,MATCH(MIN(D799:I799),D799:I799,0)))</f>
        <v/>
      </c>
      <c r="O799" s="10" t="n">
        <v>252.96</v>
      </c>
      <c r="P799" s="12" t="n">
        <v>2</v>
      </c>
    </row>
    <row r="800">
      <c r="A800" s="4" t="inlineStr">
        <is>
          <t>MAT-22-040</t>
        </is>
      </c>
      <c r="B800" s="5" t="inlineStr">
        <is>
          <t>Brazo doble para malla ciclónica 2" x 1 1/2"</t>
        </is>
      </c>
      <c r="C800" s="4" t="inlineStr">
        <is>
          <t>unidad</t>
        </is>
      </c>
      <c r="D800" s="10" t="n">
        <v>373.18</v>
      </c>
      <c r="E800" s="10" t="n"/>
      <c r="F800" s="10" t="n"/>
      <c r="G800" s="10" t="n"/>
      <c r="H800" s="10" t="n">
        <v>286</v>
      </c>
      <c r="I800" s="10" t="n"/>
      <c r="J800" s="10">
        <f>IF(COUNT(D800:I800)=0,"",MIN(D800:I800))</f>
        <v/>
      </c>
      <c r="K800" s="10">
        <f>IF(COUNT(D800:I800)=0,"",MEDIAN(D800:I800))</f>
        <v/>
      </c>
      <c r="L800" s="10">
        <f>IF(COUNT(D800:I800)=0,"",MAX(D800:I800))</f>
        <v/>
      </c>
      <c r="M800" s="11">
        <f>IF(OR(J800="",J800=0),"",(L800-J800)/J800)</f>
        <v/>
      </c>
      <c r="N800" s="4">
        <f>IF(COUNT(D800:I800)=0,"",INDEX($D$1:$I$1,MATCH(MIN(D800:I800),D800:I800,0)))</f>
        <v/>
      </c>
      <c r="O800" s="10" t="n">
        <v>355.33</v>
      </c>
      <c r="P800" s="12" t="n">
        <v>2</v>
      </c>
    </row>
    <row r="801">
      <c r="A801" s="4" t="inlineStr">
        <is>
          <t>MAT-22-041</t>
        </is>
      </c>
      <c r="B801" s="5" t="inlineStr">
        <is>
          <t>Copa terminal para malla ciclónica 2"</t>
        </is>
      </c>
      <c r="C801" s="4" t="inlineStr">
        <is>
          <t>unidad</t>
        </is>
      </c>
      <c r="D801" s="10" t="n">
        <v>51.11</v>
      </c>
      <c r="E801" s="10" t="n"/>
      <c r="F801" s="10" t="n"/>
      <c r="G801" s="10" t="n"/>
      <c r="H801" s="10" t="n">
        <v>88.40000000000001</v>
      </c>
      <c r="I801" s="10" t="n"/>
      <c r="J801" s="10">
        <f>IF(COUNT(D801:I801)=0,"",MIN(D801:I801))</f>
        <v/>
      </c>
      <c r="K801" s="10">
        <f>IF(COUNT(D801:I801)=0,"",MEDIAN(D801:I801))</f>
        <v/>
      </c>
      <c r="L801" s="10">
        <f>IF(COUNT(D801:I801)=0,"",MAX(D801:I801))</f>
        <v/>
      </c>
      <c r="M801" s="11">
        <f>IF(OR(J801="",J801=0),"",(L801-J801)/J801)</f>
        <v/>
      </c>
      <c r="N801" s="4">
        <f>IF(COUNT(D801:I801)=0,"",INDEX($D$1:$I$1,MATCH(MIN(D801:I801),D801:I801,0)))</f>
        <v/>
      </c>
      <c r="O801" s="10" t="n">
        <v>77.70999999999999</v>
      </c>
      <c r="P801" s="12" t="n">
        <v>2</v>
      </c>
    </row>
    <row r="802">
      <c r="A802" s="4" t="inlineStr">
        <is>
          <t>MAT-22-042</t>
        </is>
      </c>
      <c r="B802" s="5" t="inlineStr">
        <is>
          <t>Brazo para malla ciclónica 2 3/8" x 1 1/2"</t>
        </is>
      </c>
      <c r="C802" s="4" t="inlineStr">
        <is>
          <t>unidad</t>
        </is>
      </c>
      <c r="D802" s="10" t="n">
        <v>300.64</v>
      </c>
      <c r="E802" s="10" t="n"/>
      <c r="F802" s="10" t="n"/>
      <c r="G802" s="10" t="n"/>
      <c r="H802" s="10" t="n"/>
      <c r="I802" s="10" t="n"/>
      <c r="J802" s="10">
        <f>IF(COUNT(D802:I802)=0,"",MIN(D802:I802))</f>
        <v/>
      </c>
      <c r="K802" s="10">
        <f>IF(COUNT(D802:I802)=0,"",MEDIAN(D802:I802))</f>
        <v/>
      </c>
      <c r="L802" s="10">
        <f>IF(COUNT(D802:I802)=0,"",MAX(D802:I802))</f>
        <v/>
      </c>
      <c r="M802" s="11">
        <f>IF(OR(J802="",J802=0),"",(L802-J802)/J802)</f>
        <v/>
      </c>
      <c r="N802" s="4">
        <f>IF(COUNT(D802:I802)=0,"",INDEX($D$1:$I$1,MATCH(MIN(D802:I802),D802:I802,0)))</f>
        <v/>
      </c>
      <c r="O802" s="10" t="n">
        <v>300.64</v>
      </c>
      <c r="P802" s="12" t="n">
        <v>1</v>
      </c>
    </row>
    <row r="803">
      <c r="A803" s="4" t="inlineStr">
        <is>
          <t>MAT-22-043</t>
        </is>
      </c>
      <c r="B803" s="5" t="inlineStr">
        <is>
          <t>Copa terminal para malla ciclónica 3"</t>
        </is>
      </c>
      <c r="C803" s="4" t="inlineStr">
        <is>
          <t>unidad</t>
        </is>
      </c>
      <c r="D803" s="10" t="n">
        <v>36.5</v>
      </c>
      <c r="E803" s="10" t="n"/>
      <c r="F803" s="10" t="n"/>
      <c r="G803" s="10" t="n"/>
      <c r="H803" s="10" t="n"/>
      <c r="I803" s="10" t="n"/>
      <c r="J803" s="10">
        <f>IF(COUNT(D803:I803)=0,"",MIN(D803:I803))</f>
        <v/>
      </c>
      <c r="K803" s="10">
        <f>IF(COUNT(D803:I803)=0,"",MEDIAN(D803:I803))</f>
        <v/>
      </c>
      <c r="L803" s="10">
        <f>IF(COUNT(D803:I803)=0,"",MAX(D803:I803))</f>
        <v/>
      </c>
      <c r="M803" s="11">
        <f>IF(OR(J803="",J803=0),"",(L803-J803)/J803)</f>
        <v/>
      </c>
      <c r="N803" s="4">
        <f>IF(COUNT(D803:I803)=0,"",INDEX($D$1:$I$1,MATCH(MIN(D803:I803),D803:I803,0)))</f>
        <v/>
      </c>
      <c r="O803" s="10" t="n">
        <v>36.5</v>
      </c>
      <c r="P803" s="12" t="n">
        <v>1</v>
      </c>
    </row>
    <row r="804">
      <c r="A804" s="4" t="inlineStr">
        <is>
          <t>MAT-23-001</t>
        </is>
      </c>
      <c r="B804" s="5" t="inlineStr">
        <is>
          <t>Tubo redondo de aluminio 3/8" x 19.20 pies</t>
        </is>
      </c>
      <c r="C804" s="4" t="inlineStr">
        <is>
          <t>unidad</t>
        </is>
      </c>
      <c r="D804" s="10" t="n">
        <v>299.9</v>
      </c>
      <c r="E804" s="10" t="n"/>
      <c r="F804" s="10" t="n"/>
      <c r="G804" s="10" t="n"/>
      <c r="H804" s="10" t="n"/>
      <c r="I804" s="10" t="n"/>
      <c r="J804" s="10">
        <f>IF(COUNT(D804:I804)=0,"",MIN(D804:I804))</f>
        <v/>
      </c>
      <c r="K804" s="10">
        <f>IF(COUNT(D804:I804)=0,"",MEDIAN(D804:I804))</f>
        <v/>
      </c>
      <c r="L804" s="10">
        <f>IF(COUNT(D804:I804)=0,"",MAX(D804:I804))</f>
        <v/>
      </c>
      <c r="M804" s="11">
        <f>IF(OR(J804="",J804=0),"",(L804-J804)/J804)</f>
        <v/>
      </c>
      <c r="N804" s="4">
        <f>IF(COUNT(D804:I804)=0,"",INDEX($D$1:$I$1,MATCH(MIN(D804:I804),D804:I804,0)))</f>
        <v/>
      </c>
      <c r="O804" s="10" t="n">
        <v>299.9</v>
      </c>
      <c r="P804" s="12" t="n">
        <v>1</v>
      </c>
    </row>
    <row r="805">
      <c r="A805" s="4" t="inlineStr">
        <is>
          <t>MAT-23-002</t>
        </is>
      </c>
      <c r="B805" s="5" t="inlineStr">
        <is>
          <t>Tubo redondo de aluminio 1/2" x 19.20 pies</t>
        </is>
      </c>
      <c r="C805" s="4" t="inlineStr">
        <is>
          <t>unidad</t>
        </is>
      </c>
      <c r="D805" s="10" t="n">
        <v>373.61</v>
      </c>
      <c r="E805" s="10" t="n"/>
      <c r="F805" s="10" t="n"/>
      <c r="G805" s="10" t="n"/>
      <c r="H805" s="10" t="n"/>
      <c r="I805" s="10" t="n"/>
      <c r="J805" s="10">
        <f>IF(COUNT(D805:I805)=0,"",MIN(D805:I805))</f>
        <v/>
      </c>
      <c r="K805" s="10">
        <f>IF(COUNT(D805:I805)=0,"",MEDIAN(D805:I805))</f>
        <v/>
      </c>
      <c r="L805" s="10">
        <f>IF(COUNT(D805:I805)=0,"",MAX(D805:I805))</f>
        <v/>
      </c>
      <c r="M805" s="11">
        <f>IF(OR(J805="",J805=0),"",(L805-J805)/J805)</f>
        <v/>
      </c>
      <c r="N805" s="4">
        <f>IF(COUNT(D805:I805)=0,"",INDEX($D$1:$I$1,MATCH(MIN(D805:I805),D805:I805,0)))</f>
        <v/>
      </c>
      <c r="O805" s="10" t="n">
        <v>373.61</v>
      </c>
      <c r="P805" s="12" t="n">
        <v>1</v>
      </c>
    </row>
    <row r="806">
      <c r="A806" s="4" t="inlineStr">
        <is>
          <t>MAT-23-003</t>
        </is>
      </c>
      <c r="B806" s="5" t="inlineStr">
        <is>
          <t>Planchuela de aluminio 1/2" x 1/8" x 19.20 pies</t>
        </is>
      </c>
      <c r="C806" s="4" t="inlineStr">
        <is>
          <t>unidad</t>
        </is>
      </c>
      <c r="D806" s="10" t="n">
        <v>452.36</v>
      </c>
      <c r="E806" s="10" t="n"/>
      <c r="F806" s="10" t="n"/>
      <c r="G806" s="10" t="n"/>
      <c r="H806" s="10" t="n"/>
      <c r="I806" s="10" t="n"/>
      <c r="J806" s="10">
        <f>IF(COUNT(D806:I806)=0,"",MIN(D806:I806))</f>
        <v/>
      </c>
      <c r="K806" s="10">
        <f>IF(COUNT(D806:I806)=0,"",MEDIAN(D806:I806))</f>
        <v/>
      </c>
      <c r="L806" s="10">
        <f>IF(COUNT(D806:I806)=0,"",MAX(D806:I806))</f>
        <v/>
      </c>
      <c r="M806" s="11">
        <f>IF(OR(J806="",J806=0),"",(L806-J806)/J806)</f>
        <v/>
      </c>
      <c r="N806" s="4">
        <f>IF(COUNT(D806:I806)=0,"",INDEX($D$1:$I$1,MATCH(MIN(D806:I806),D806:I806,0)))</f>
        <v/>
      </c>
      <c r="O806" s="10" t="n">
        <v>452.36</v>
      </c>
      <c r="P806" s="12" t="n">
        <v>1</v>
      </c>
    </row>
    <row r="807">
      <c r="A807" s="4" t="inlineStr">
        <is>
          <t>MAT-23-004</t>
        </is>
      </c>
      <c r="B807" s="5" t="inlineStr">
        <is>
          <t>Angular de aluminio 1/2" x 1/2" x 19.20 pies</t>
        </is>
      </c>
      <c r="C807" s="4" t="inlineStr">
        <is>
          <t>unidad</t>
        </is>
      </c>
      <c r="D807" s="10" t="n">
        <v>394.72</v>
      </c>
      <c r="E807" s="10" t="n"/>
      <c r="F807" s="10" t="n">
        <v>295</v>
      </c>
      <c r="G807" s="10" t="n"/>
      <c r="H807" s="10" t="n"/>
      <c r="I807" s="10" t="n"/>
      <c r="J807" s="10">
        <f>IF(COUNT(D807:I807)=0,"",MIN(D807:I807))</f>
        <v/>
      </c>
      <c r="K807" s="10">
        <f>IF(COUNT(D807:I807)=0,"",MEDIAN(D807:I807))</f>
        <v/>
      </c>
      <c r="L807" s="10">
        <f>IF(COUNT(D807:I807)=0,"",MAX(D807:I807))</f>
        <v/>
      </c>
      <c r="M807" s="11">
        <f>IF(OR(J807="",J807=0),"",(L807-J807)/J807)</f>
        <v/>
      </c>
      <c r="N807" s="4">
        <f>IF(COUNT(D807:I807)=0,"",INDEX($D$1:$I$1,MATCH(MIN(D807:I807),D807:I807,0)))</f>
        <v/>
      </c>
      <c r="O807" s="10" t="n">
        <v>344.86</v>
      </c>
      <c r="P807" s="12" t="n">
        <v>2</v>
      </c>
    </row>
    <row r="808">
      <c r="A808" s="4" t="inlineStr">
        <is>
          <t>MAT-23-005</t>
        </is>
      </c>
      <c r="B808" s="5" t="inlineStr">
        <is>
          <t>Moldura U de aluminio 1/2" x 1/2" x 19.20 pies</t>
        </is>
      </c>
      <c r="C808" s="4" t="inlineStr">
        <is>
          <t>unidad</t>
        </is>
      </c>
      <c r="D808" s="10" t="n">
        <v>377.71</v>
      </c>
      <c r="E808" s="10" t="n"/>
      <c r="F808" s="10" t="n"/>
      <c r="G808" s="10" t="n"/>
      <c r="H808" s="10" t="n"/>
      <c r="I808" s="10" t="n"/>
      <c r="J808" s="10">
        <f>IF(COUNT(D808:I808)=0,"",MIN(D808:I808))</f>
        <v/>
      </c>
      <c r="K808" s="10">
        <f>IF(COUNT(D808:I808)=0,"",MEDIAN(D808:I808))</f>
        <v/>
      </c>
      <c r="L808" s="10">
        <f>IF(COUNT(D808:I808)=0,"",MAX(D808:I808))</f>
        <v/>
      </c>
      <c r="M808" s="11">
        <f>IF(OR(J808="",J808=0),"",(L808-J808)/J808)</f>
        <v/>
      </c>
      <c r="N808" s="4">
        <f>IF(COUNT(D808:I808)=0,"",INDEX($D$1:$I$1,MATCH(MIN(D808:I808),D808:I808,0)))</f>
        <v/>
      </c>
      <c r="O808" s="10" t="n">
        <v>377.71</v>
      </c>
      <c r="P808" s="12" t="n">
        <v>1</v>
      </c>
    </row>
    <row r="809">
      <c r="A809" s="4" t="inlineStr">
        <is>
          <t>MAT-23-006</t>
        </is>
      </c>
      <c r="B809" s="5" t="inlineStr">
        <is>
          <t>Moldura U de aluminio 5/8" x 5/8" x 19.20 pies</t>
        </is>
      </c>
      <c r="C809" s="4" t="inlineStr">
        <is>
          <t>unidad</t>
        </is>
      </c>
      <c r="D809" s="10" t="n">
        <v>827.9</v>
      </c>
      <c r="E809" s="10" t="n"/>
      <c r="F809" s="10" t="n"/>
      <c r="G809" s="10" t="n"/>
      <c r="H809" s="10" t="n"/>
      <c r="I809" s="10" t="n"/>
      <c r="J809" s="10">
        <f>IF(COUNT(D809:I809)=0,"",MIN(D809:I809))</f>
        <v/>
      </c>
      <c r="K809" s="10">
        <f>IF(COUNT(D809:I809)=0,"",MEDIAN(D809:I809))</f>
        <v/>
      </c>
      <c r="L809" s="10">
        <f>IF(COUNT(D809:I809)=0,"",MAX(D809:I809))</f>
        <v/>
      </c>
      <c r="M809" s="11">
        <f>IF(OR(J809="",J809=0),"",(L809-J809)/J809)</f>
        <v/>
      </c>
      <c r="N809" s="4">
        <f>IF(COUNT(D809:I809)=0,"",INDEX($D$1:$I$1,MATCH(MIN(D809:I809),D809:I809,0)))</f>
        <v/>
      </c>
      <c r="O809" s="10" t="n">
        <v>827.9</v>
      </c>
      <c r="P809" s="12" t="n">
        <v>1</v>
      </c>
    </row>
    <row r="810">
      <c r="A810" s="4" t="inlineStr">
        <is>
          <t>MAT-23-007</t>
        </is>
      </c>
      <c r="B810" s="5" t="inlineStr">
        <is>
          <t>Tubo redondo de aluminio 3/4" x 19.20 pies</t>
        </is>
      </c>
      <c r="C810" s="4" t="inlineStr">
        <is>
          <t>unidad</t>
        </is>
      </c>
      <c r="D810" s="10" t="n">
        <v>772.42</v>
      </c>
      <c r="E810" s="10" t="n"/>
      <c r="F810" s="10" t="n"/>
      <c r="G810" s="10" t="n"/>
      <c r="H810" s="10" t="n"/>
      <c r="I810" s="10" t="n"/>
      <c r="J810" s="10">
        <f>IF(COUNT(D810:I810)=0,"",MIN(D810:I810))</f>
        <v/>
      </c>
      <c r="K810" s="10">
        <f>IF(COUNT(D810:I810)=0,"",MEDIAN(D810:I810))</f>
        <v/>
      </c>
      <c r="L810" s="10">
        <f>IF(COUNT(D810:I810)=0,"",MAX(D810:I810))</f>
        <v/>
      </c>
      <c r="M810" s="11">
        <f>IF(OR(J810="",J810=0),"",(L810-J810)/J810)</f>
        <v/>
      </c>
      <c r="N810" s="4">
        <f>IF(COUNT(D810:I810)=0,"",INDEX($D$1:$I$1,MATCH(MIN(D810:I810),D810:I810,0)))</f>
        <v/>
      </c>
      <c r="O810" s="10" t="n">
        <v>772.42</v>
      </c>
      <c r="P810" s="12" t="n">
        <v>1</v>
      </c>
    </row>
    <row r="811">
      <c r="A811" s="4" t="inlineStr">
        <is>
          <t>MAT-23-008</t>
        </is>
      </c>
      <c r="B811" s="5" t="inlineStr">
        <is>
          <t>Angular de aluminio 3/4" x 3/4" x 19.20 pies</t>
        </is>
      </c>
      <c r="C811" s="4" t="inlineStr">
        <is>
          <t>unidad</t>
        </is>
      </c>
      <c r="D811" s="10" t="n">
        <v>436.29</v>
      </c>
      <c r="E811" s="10" t="n"/>
      <c r="F811" s="10" t="n">
        <v>445</v>
      </c>
      <c r="G811" s="10" t="n"/>
      <c r="H811" s="10" t="n"/>
      <c r="I811" s="10" t="n"/>
      <c r="J811" s="10">
        <f>IF(COUNT(D811:I811)=0,"",MIN(D811:I811))</f>
        <v/>
      </c>
      <c r="K811" s="10">
        <f>IF(COUNT(D811:I811)=0,"",MEDIAN(D811:I811))</f>
        <v/>
      </c>
      <c r="L811" s="10">
        <f>IF(COUNT(D811:I811)=0,"",MAX(D811:I811))</f>
        <v/>
      </c>
      <c r="M811" s="11">
        <f>IF(OR(J811="",J811=0),"",(L811-J811)/J811)</f>
        <v/>
      </c>
      <c r="N811" s="4">
        <f>IF(COUNT(D811:I811)=0,"",INDEX($D$1:$I$1,MATCH(MIN(D811:I811),D811:I811,0)))</f>
        <v/>
      </c>
      <c r="O811" s="10" t="n">
        <v>440.65</v>
      </c>
      <c r="P811" s="12" t="n">
        <v>2</v>
      </c>
    </row>
    <row r="812">
      <c r="A812" s="4" t="inlineStr">
        <is>
          <t>MAT-23-009</t>
        </is>
      </c>
      <c r="B812" s="5" t="inlineStr">
        <is>
          <t>Tubo redondo de aluminio 1" x 19.20 pies</t>
        </is>
      </c>
      <c r="C812" s="4" t="inlineStr">
        <is>
          <t>unidad</t>
        </is>
      </c>
      <c r="D812" s="10" t="n">
        <v>957.33</v>
      </c>
      <c r="E812" s="10" t="n"/>
      <c r="F812" s="10" t="n"/>
      <c r="G812" s="10" t="n"/>
      <c r="H812" s="10" t="n"/>
      <c r="I812" s="10" t="n"/>
      <c r="J812" s="10">
        <f>IF(COUNT(D812:I812)=0,"",MIN(D812:I812))</f>
        <v/>
      </c>
      <c r="K812" s="10">
        <f>IF(COUNT(D812:I812)=0,"",MEDIAN(D812:I812))</f>
        <v/>
      </c>
      <c r="L812" s="10">
        <f>IF(COUNT(D812:I812)=0,"",MAX(D812:I812))</f>
        <v/>
      </c>
      <c r="M812" s="11">
        <f>IF(OR(J812="",J812=0),"",(L812-J812)/J812)</f>
        <v/>
      </c>
      <c r="N812" s="4">
        <f>IF(COUNT(D812:I812)=0,"",INDEX($D$1:$I$1,MATCH(MIN(D812:I812),D812:I812,0)))</f>
        <v/>
      </c>
      <c r="O812" s="10" t="n">
        <v>957.33</v>
      </c>
      <c r="P812" s="12" t="n">
        <v>1</v>
      </c>
    </row>
    <row r="813">
      <c r="A813" s="4" t="inlineStr">
        <is>
          <t>MAT-23-010</t>
        </is>
      </c>
      <c r="B813" s="5" t="inlineStr">
        <is>
          <t>Planchuela de aluminio 1" x 1/4" x 19.20 pies</t>
        </is>
      </c>
      <c r="C813" s="4" t="inlineStr">
        <is>
          <t>unidad</t>
        </is>
      </c>
      <c r="D813" s="10" t="n">
        <v>1709.91</v>
      </c>
      <c r="E813" s="10" t="n"/>
      <c r="F813" s="10" t="n"/>
      <c r="G813" s="10" t="n"/>
      <c r="H813" s="10" t="n"/>
      <c r="I813" s="10" t="n"/>
      <c r="J813" s="10">
        <f>IF(COUNT(D813:I813)=0,"",MIN(D813:I813))</f>
        <v/>
      </c>
      <c r="K813" s="10">
        <f>IF(COUNT(D813:I813)=0,"",MEDIAN(D813:I813))</f>
        <v/>
      </c>
      <c r="L813" s="10">
        <f>IF(COUNT(D813:I813)=0,"",MAX(D813:I813))</f>
        <v/>
      </c>
      <c r="M813" s="11">
        <f>IF(OR(J813="",J813=0),"",(L813-J813)/J813)</f>
        <v/>
      </c>
      <c r="N813" s="4">
        <f>IF(COUNT(D813:I813)=0,"",INDEX($D$1:$I$1,MATCH(MIN(D813:I813),D813:I813,0)))</f>
        <v/>
      </c>
      <c r="O813" s="10" t="n">
        <v>1709.91</v>
      </c>
      <c r="P813" s="12" t="n">
        <v>1</v>
      </c>
    </row>
    <row r="814">
      <c r="A814" s="4" t="inlineStr">
        <is>
          <t>MAT-23-011</t>
        </is>
      </c>
      <c r="B814" s="5" t="inlineStr">
        <is>
          <t>Angular de aluminio 1" x 3/4" x 19.20 pies</t>
        </is>
      </c>
      <c r="C814" s="4" t="inlineStr">
        <is>
          <t>unidad</t>
        </is>
      </c>
      <c r="D814" s="10" t="n">
        <v>626.5700000000001</v>
      </c>
      <c r="E814" s="10" t="n"/>
      <c r="F814" s="10" t="n">
        <v>755</v>
      </c>
      <c r="G814" s="10" t="n"/>
      <c r="H814" s="10" t="n"/>
      <c r="I814" s="10" t="n"/>
      <c r="J814" s="10">
        <f>IF(COUNT(D814:I814)=0,"",MIN(D814:I814))</f>
        <v/>
      </c>
      <c r="K814" s="10">
        <f>IF(COUNT(D814:I814)=0,"",MEDIAN(D814:I814))</f>
        <v/>
      </c>
      <c r="L814" s="10">
        <f>IF(COUNT(D814:I814)=0,"",MAX(D814:I814))</f>
        <v/>
      </c>
      <c r="M814" s="11">
        <f>IF(OR(J814="",J814=0),"",(L814-J814)/J814)</f>
        <v/>
      </c>
      <c r="N814" s="4">
        <f>IF(COUNT(D814:I814)=0,"",INDEX($D$1:$I$1,MATCH(MIN(D814:I814),D814:I814,0)))</f>
        <v/>
      </c>
      <c r="O814" s="10" t="n">
        <v>690.79</v>
      </c>
      <c r="P814" s="12" t="n">
        <v>2</v>
      </c>
    </row>
    <row r="815">
      <c r="A815" s="4" t="inlineStr">
        <is>
          <t>MAT-23-012</t>
        </is>
      </c>
      <c r="B815" s="5" t="inlineStr">
        <is>
          <t>Perfil de aluminio 1" x 1" x 19.20 pies</t>
        </is>
      </c>
      <c r="C815" s="4" t="inlineStr">
        <is>
          <t>unidad</t>
        </is>
      </c>
      <c r="D815" s="10" t="n">
        <v>1336.93</v>
      </c>
      <c r="E815" s="10" t="n"/>
      <c r="F815" s="10" t="n"/>
      <c r="G815" s="10" t="n"/>
      <c r="H815" s="10" t="n"/>
      <c r="I815" s="10" t="n"/>
      <c r="J815" s="10">
        <f>IF(COUNT(D815:I815)=0,"",MIN(D815:I815))</f>
        <v/>
      </c>
      <c r="K815" s="10">
        <f>IF(COUNT(D815:I815)=0,"",MEDIAN(D815:I815))</f>
        <v/>
      </c>
      <c r="L815" s="10">
        <f>IF(COUNT(D815:I815)=0,"",MAX(D815:I815))</f>
        <v/>
      </c>
      <c r="M815" s="11">
        <f>IF(OR(J815="",J815=0),"",(L815-J815)/J815)</f>
        <v/>
      </c>
      <c r="N815" s="4">
        <f>IF(COUNT(D815:I815)=0,"",INDEX($D$1:$I$1,MATCH(MIN(D815:I815),D815:I815,0)))</f>
        <v/>
      </c>
      <c r="O815" s="10" t="n">
        <v>1336.93</v>
      </c>
      <c r="P815" s="12" t="n">
        <v>1</v>
      </c>
    </row>
    <row r="816">
      <c r="A816" s="4" t="inlineStr">
        <is>
          <t>MAT-23-013</t>
        </is>
      </c>
      <c r="B816" s="5" t="inlineStr">
        <is>
          <t>Tubo redondo de aluminio 1 1/4" x 19.20 pies</t>
        </is>
      </c>
      <c r="C816" s="4" t="inlineStr">
        <is>
          <t>unidad</t>
        </is>
      </c>
      <c r="D816" s="10" t="n">
        <v>2185.58</v>
      </c>
      <c r="E816" s="10" t="n"/>
      <c r="F816" s="10" t="n"/>
      <c r="G816" s="10" t="n"/>
      <c r="H816" s="10" t="n"/>
      <c r="I816" s="10" t="n"/>
      <c r="J816" s="10">
        <f>IF(COUNT(D816:I816)=0,"",MIN(D816:I816))</f>
        <v/>
      </c>
      <c r="K816" s="10">
        <f>IF(COUNT(D816:I816)=0,"",MEDIAN(D816:I816))</f>
        <v/>
      </c>
      <c r="L816" s="10">
        <f>IF(COUNT(D816:I816)=0,"",MAX(D816:I816))</f>
        <v/>
      </c>
      <c r="M816" s="11">
        <f>IF(OR(J816="",J816=0),"",(L816-J816)/J816)</f>
        <v/>
      </c>
      <c r="N816" s="4">
        <f>IF(COUNT(D816:I816)=0,"",INDEX($D$1:$I$1,MATCH(MIN(D816:I816),D816:I816,0)))</f>
        <v/>
      </c>
      <c r="O816" s="10" t="n">
        <v>2185.58</v>
      </c>
      <c r="P816" s="12" t="n">
        <v>1</v>
      </c>
    </row>
    <row r="817">
      <c r="A817" s="4" t="inlineStr">
        <is>
          <t>MAT-23-014</t>
        </is>
      </c>
      <c r="B817" s="5" t="inlineStr">
        <is>
          <t>Angular de aluminio 1 1/4" x 1 1/4" x 19.20 pies</t>
        </is>
      </c>
      <c r="C817" s="4" t="inlineStr">
        <is>
          <t>unidad</t>
        </is>
      </c>
      <c r="D817" s="10" t="n">
        <v>982.22</v>
      </c>
      <c r="E817" s="10" t="n"/>
      <c r="F817" s="10" t="n">
        <v>1165</v>
      </c>
      <c r="G817" s="10" t="n"/>
      <c r="H817" s="10" t="n"/>
      <c r="I817" s="10" t="n"/>
      <c r="J817" s="10">
        <f>IF(COUNT(D817:I817)=0,"",MIN(D817:I817))</f>
        <v/>
      </c>
      <c r="K817" s="10">
        <f>IF(COUNT(D817:I817)=0,"",MEDIAN(D817:I817))</f>
        <v/>
      </c>
      <c r="L817" s="10">
        <f>IF(COUNT(D817:I817)=0,"",MAX(D817:I817))</f>
        <v/>
      </c>
      <c r="M817" s="11">
        <f>IF(OR(J817="",J817=0),"",(L817-J817)/J817)</f>
        <v/>
      </c>
      <c r="N817" s="4">
        <f>IF(COUNT(D817:I817)=0,"",INDEX($D$1:$I$1,MATCH(MIN(D817:I817),D817:I817,0)))</f>
        <v/>
      </c>
      <c r="O817" s="10" t="n">
        <v>1073.61</v>
      </c>
      <c r="P817" s="12" t="n">
        <v>2</v>
      </c>
    </row>
    <row r="818">
      <c r="A818" s="4" t="inlineStr">
        <is>
          <t>MAT-23-015</t>
        </is>
      </c>
      <c r="B818" s="5" t="inlineStr">
        <is>
          <t>Planchuela de aluminio 1 1/2" x 1/4" x 19.20 pies</t>
        </is>
      </c>
      <c r="C818" s="4" t="inlineStr">
        <is>
          <t>unidad</t>
        </is>
      </c>
      <c r="D818" s="10" t="n">
        <v>2567.7</v>
      </c>
      <c r="E818" s="10" t="n"/>
      <c r="F818" s="10" t="n"/>
      <c r="G818" s="10" t="n"/>
      <c r="H818" s="10" t="n"/>
      <c r="I818" s="10" t="n"/>
      <c r="J818" s="10">
        <f>IF(COUNT(D818:I818)=0,"",MIN(D818:I818))</f>
        <v/>
      </c>
      <c r="K818" s="10">
        <f>IF(COUNT(D818:I818)=0,"",MEDIAN(D818:I818))</f>
        <v/>
      </c>
      <c r="L818" s="10">
        <f>IF(COUNT(D818:I818)=0,"",MAX(D818:I818))</f>
        <v/>
      </c>
      <c r="M818" s="11">
        <f>IF(OR(J818="",J818=0),"",(L818-J818)/J818)</f>
        <v/>
      </c>
      <c r="N818" s="4">
        <f>IF(COUNT(D818:I818)=0,"",INDEX($D$1:$I$1,MATCH(MIN(D818:I818),D818:I818,0)))</f>
        <v/>
      </c>
      <c r="O818" s="10" t="n">
        <v>2567.7</v>
      </c>
      <c r="P818" s="12" t="n">
        <v>1</v>
      </c>
    </row>
    <row r="819">
      <c r="A819" s="4" t="inlineStr">
        <is>
          <t>MAT-23-016</t>
        </is>
      </c>
      <c r="B819" s="5" t="inlineStr">
        <is>
          <t>Moldura U de aluminio 1 1/2" x 3/4" x 19.20 pies</t>
        </is>
      </c>
      <c r="C819" s="4" t="inlineStr">
        <is>
          <t>unidad</t>
        </is>
      </c>
      <c r="D819" s="10" t="n">
        <v>1117.37</v>
      </c>
      <c r="E819" s="10" t="n"/>
      <c r="F819" s="10" t="n"/>
      <c r="G819" s="10" t="n"/>
      <c r="H819" s="10" t="n"/>
      <c r="I819" s="10" t="n"/>
      <c r="J819" s="10">
        <f>IF(COUNT(D819:I819)=0,"",MIN(D819:I819))</f>
        <v/>
      </c>
      <c r="K819" s="10">
        <f>IF(COUNT(D819:I819)=0,"",MEDIAN(D819:I819))</f>
        <v/>
      </c>
      <c r="L819" s="10">
        <f>IF(COUNT(D819:I819)=0,"",MAX(D819:I819))</f>
        <v/>
      </c>
      <c r="M819" s="11">
        <f>IF(OR(J819="",J819=0),"",(L819-J819)/J819)</f>
        <v/>
      </c>
      <c r="N819" s="4">
        <f>IF(COUNT(D819:I819)=0,"",INDEX($D$1:$I$1,MATCH(MIN(D819:I819),D819:I819,0)))</f>
        <v/>
      </c>
      <c r="O819" s="10" t="n">
        <v>1117.37</v>
      </c>
      <c r="P819" s="12" t="n">
        <v>1</v>
      </c>
    </row>
    <row r="820">
      <c r="A820" s="4" t="inlineStr">
        <is>
          <t>MAT-23-017</t>
        </is>
      </c>
      <c r="B820" s="5" t="inlineStr">
        <is>
          <t>Angular de aluminio 1 1/2" x 1 1/2" x 19.20 pies</t>
        </is>
      </c>
      <c r="C820" s="4" t="inlineStr">
        <is>
          <t>unidad</t>
        </is>
      </c>
      <c r="D820" s="10" t="n">
        <v>2473.52</v>
      </c>
      <c r="E820" s="10" t="n"/>
      <c r="F820" s="10" t="n"/>
      <c r="G820" s="10" t="n"/>
      <c r="H820" s="10" t="n"/>
      <c r="I820" s="10" t="n"/>
      <c r="J820" s="10">
        <f>IF(COUNT(D820:I820)=0,"",MIN(D820:I820))</f>
        <v/>
      </c>
      <c r="K820" s="10">
        <f>IF(COUNT(D820:I820)=0,"",MEDIAN(D820:I820))</f>
        <v/>
      </c>
      <c r="L820" s="10">
        <f>IF(COUNT(D820:I820)=0,"",MAX(D820:I820))</f>
        <v/>
      </c>
      <c r="M820" s="11">
        <f>IF(OR(J820="",J820=0),"",(L820-J820)/J820)</f>
        <v/>
      </c>
      <c r="N820" s="4">
        <f>IF(COUNT(D820:I820)=0,"",INDEX($D$1:$I$1,MATCH(MIN(D820:I820),D820:I820,0)))</f>
        <v/>
      </c>
      <c r="O820" s="10" t="n">
        <v>2473.52</v>
      </c>
      <c r="P820" s="12" t="n">
        <v>1</v>
      </c>
    </row>
    <row r="821">
      <c r="A821" s="4" t="inlineStr">
        <is>
          <t>MAT-23-018</t>
        </is>
      </c>
      <c r="B821" s="5" t="inlineStr">
        <is>
          <t>Perfil cuadrado de aluminio 1 1/2" x 1 1/2" x 19.20 pies</t>
        </is>
      </c>
      <c r="C821" s="4" t="inlineStr">
        <is>
          <t>unidad</t>
        </is>
      </c>
      <c r="D821" s="10" t="n">
        <v>1701.73</v>
      </c>
      <c r="E821" s="10" t="n"/>
      <c r="F821" s="10" t="n"/>
      <c r="G821" s="10" t="n"/>
      <c r="H821" s="10" t="n"/>
      <c r="I821" s="10" t="n"/>
      <c r="J821" s="10">
        <f>IF(COUNT(D821:I821)=0,"",MIN(D821:I821))</f>
        <v/>
      </c>
      <c r="K821" s="10">
        <f>IF(COUNT(D821:I821)=0,"",MEDIAN(D821:I821))</f>
        <v/>
      </c>
      <c r="L821" s="10">
        <f>IF(COUNT(D821:I821)=0,"",MAX(D821:I821))</f>
        <v/>
      </c>
      <c r="M821" s="11">
        <f>IF(OR(J821="",J821=0),"",(L821-J821)/J821)</f>
        <v/>
      </c>
      <c r="N821" s="4">
        <f>IF(COUNT(D821:I821)=0,"",INDEX($D$1:$I$1,MATCH(MIN(D821:I821),D821:I821,0)))</f>
        <v/>
      </c>
      <c r="O821" s="10" t="n">
        <v>1701.73</v>
      </c>
      <c r="P821" s="12" t="n">
        <v>1</v>
      </c>
    </row>
    <row r="822">
      <c r="A822" s="4" t="inlineStr">
        <is>
          <t>MAT-23-019</t>
        </is>
      </c>
      <c r="B822" s="5" t="inlineStr">
        <is>
          <t>Perfil rectangular de aluminio 2" x 1" x 19.20 pies</t>
        </is>
      </c>
      <c r="C822" s="4" t="inlineStr">
        <is>
          <t>unidad</t>
        </is>
      </c>
      <c r="D822" s="10" t="n">
        <v>1846.63</v>
      </c>
      <c r="E822" s="10" t="n"/>
      <c r="F822" s="10" t="n"/>
      <c r="G822" s="10" t="n"/>
      <c r="H822" s="10" t="n"/>
      <c r="I822" s="10" t="n"/>
      <c r="J822" s="10">
        <f>IF(COUNT(D822:I822)=0,"",MIN(D822:I822))</f>
        <v/>
      </c>
      <c r="K822" s="10">
        <f>IF(COUNT(D822:I822)=0,"",MEDIAN(D822:I822))</f>
        <v/>
      </c>
      <c r="L822" s="10">
        <f>IF(COUNT(D822:I822)=0,"",MAX(D822:I822))</f>
        <v/>
      </c>
      <c r="M822" s="11">
        <f>IF(OR(J822="",J822=0),"",(L822-J822)/J822)</f>
        <v/>
      </c>
      <c r="N822" s="4">
        <f>IF(COUNT(D822:I822)=0,"",INDEX($D$1:$I$1,MATCH(MIN(D822:I822),D822:I822,0)))</f>
        <v/>
      </c>
      <c r="O822" s="10" t="n">
        <v>1846.63</v>
      </c>
      <c r="P822" s="12" t="n">
        <v>1</v>
      </c>
    </row>
    <row r="823">
      <c r="A823" s="4" t="inlineStr">
        <is>
          <t>MAT-23-020</t>
        </is>
      </c>
      <c r="B823" s="5" t="inlineStr">
        <is>
          <t>Angular de aluminio 2" x 2" x 19.20 pies</t>
        </is>
      </c>
      <c r="C823" s="4" t="inlineStr">
        <is>
          <t>unidad</t>
        </is>
      </c>
      <c r="D823" s="10" t="n">
        <v>3334.76</v>
      </c>
      <c r="E823" s="10" t="n"/>
      <c r="F823" s="10" t="n"/>
      <c r="G823" s="10" t="n"/>
      <c r="H823" s="10" t="n"/>
      <c r="I823" s="10" t="n"/>
      <c r="J823" s="10">
        <f>IF(COUNT(D823:I823)=0,"",MIN(D823:I823))</f>
        <v/>
      </c>
      <c r="K823" s="10">
        <f>IF(COUNT(D823:I823)=0,"",MEDIAN(D823:I823))</f>
        <v/>
      </c>
      <c r="L823" s="10">
        <f>IF(COUNT(D823:I823)=0,"",MAX(D823:I823))</f>
        <v/>
      </c>
      <c r="M823" s="11">
        <f>IF(OR(J823="",J823=0),"",(L823-J823)/J823)</f>
        <v/>
      </c>
      <c r="N823" s="4">
        <f>IF(COUNT(D823:I823)=0,"",INDEX($D$1:$I$1,MATCH(MIN(D823:I823),D823:I823,0)))</f>
        <v/>
      </c>
      <c r="O823" s="10" t="n">
        <v>3334.76</v>
      </c>
      <c r="P823" s="12" t="n">
        <v>1</v>
      </c>
    </row>
    <row r="824">
      <c r="A824" s="4" t="inlineStr">
        <is>
          <t>MAT-23-021</t>
        </is>
      </c>
      <c r="B824" s="5" t="inlineStr">
        <is>
          <t>Planchuela de aluminio 3" x 3/16" x 19.20 pies</t>
        </is>
      </c>
      <c r="C824" s="4" t="inlineStr">
        <is>
          <t>unidad</t>
        </is>
      </c>
      <c r="D824" s="10" t="n">
        <v>2695.59</v>
      </c>
      <c r="E824" s="10" t="n"/>
      <c r="F824" s="10" t="n"/>
      <c r="G824" s="10" t="n"/>
      <c r="H824" s="10" t="n"/>
      <c r="I824" s="10" t="n"/>
      <c r="J824" s="10">
        <f>IF(COUNT(D824:I824)=0,"",MIN(D824:I824))</f>
        <v/>
      </c>
      <c r="K824" s="10">
        <f>IF(COUNT(D824:I824)=0,"",MEDIAN(D824:I824))</f>
        <v/>
      </c>
      <c r="L824" s="10">
        <f>IF(COUNT(D824:I824)=0,"",MAX(D824:I824))</f>
        <v/>
      </c>
      <c r="M824" s="11">
        <f>IF(OR(J824="",J824=0),"",(L824-J824)/J824)</f>
        <v/>
      </c>
      <c r="N824" s="4">
        <f>IF(COUNT(D824:I824)=0,"",INDEX($D$1:$I$1,MATCH(MIN(D824:I824),D824:I824,0)))</f>
        <v/>
      </c>
      <c r="O824" s="10" t="n">
        <v>2695.59</v>
      </c>
      <c r="P824" s="12" t="n">
        <v>1</v>
      </c>
    </row>
    <row r="825">
      <c r="A825" s="4" t="inlineStr">
        <is>
          <t>MAT-23-022</t>
        </is>
      </c>
      <c r="B825" s="5" t="inlineStr">
        <is>
          <t>Perfil rectangular de aluminio 3" x 1 1/2" x 19.20 pies</t>
        </is>
      </c>
      <c r="C825" s="4" t="inlineStr">
        <is>
          <t>unidad</t>
        </is>
      </c>
      <c r="D825" s="10" t="n">
        <v>3956.93</v>
      </c>
      <c r="E825" s="10" t="n"/>
      <c r="F825" s="10" t="n"/>
      <c r="G825" s="10" t="n"/>
      <c r="H825" s="10" t="n"/>
      <c r="I825" s="10" t="n"/>
      <c r="J825" s="10">
        <f>IF(COUNT(D825:I825)=0,"",MIN(D825:I825))</f>
        <v/>
      </c>
      <c r="K825" s="10">
        <f>IF(COUNT(D825:I825)=0,"",MEDIAN(D825:I825))</f>
        <v/>
      </c>
      <c r="L825" s="10">
        <f>IF(COUNT(D825:I825)=0,"",MAX(D825:I825))</f>
        <v/>
      </c>
      <c r="M825" s="11">
        <f>IF(OR(J825="",J825=0),"",(L825-J825)/J825)</f>
        <v/>
      </c>
      <c r="N825" s="4">
        <f>IF(COUNT(D825:I825)=0,"",INDEX($D$1:$I$1,MATCH(MIN(D825:I825),D825:I825,0)))</f>
        <v/>
      </c>
      <c r="O825" s="10" t="n">
        <v>3956.93</v>
      </c>
      <c r="P825" s="12" t="n">
        <v>1</v>
      </c>
    </row>
    <row r="826">
      <c r="A826" s="4" t="inlineStr">
        <is>
          <t>MAT-23-023</t>
        </is>
      </c>
      <c r="B826" s="5" t="inlineStr">
        <is>
          <t>Planchuela de aluminio 4" x 1/8" x 19.20 pies</t>
        </is>
      </c>
      <c r="C826" s="4" t="inlineStr">
        <is>
          <t>unidad</t>
        </is>
      </c>
      <c r="D826" s="10" t="n">
        <v>3464.55</v>
      </c>
      <c r="E826" s="10" t="n"/>
      <c r="F826" s="10" t="n"/>
      <c r="G826" s="10" t="n"/>
      <c r="H826" s="10" t="n"/>
      <c r="I826" s="10" t="n"/>
      <c r="J826" s="10">
        <f>IF(COUNT(D826:I826)=0,"",MIN(D826:I826))</f>
        <v/>
      </c>
      <c r="K826" s="10">
        <f>IF(COUNT(D826:I826)=0,"",MEDIAN(D826:I826))</f>
        <v/>
      </c>
      <c r="L826" s="10">
        <f>IF(COUNT(D826:I826)=0,"",MAX(D826:I826))</f>
        <v/>
      </c>
      <c r="M826" s="11">
        <f>IF(OR(J826="",J826=0),"",(L826-J826)/J826)</f>
        <v/>
      </c>
      <c r="N826" s="4">
        <f>IF(COUNT(D826:I826)=0,"",INDEX($D$1:$I$1,MATCH(MIN(D826:I826),D826:I826,0)))</f>
        <v/>
      </c>
      <c r="O826" s="10" t="n">
        <v>3464.55</v>
      </c>
      <c r="P826" s="12" t="n">
        <v>1</v>
      </c>
    </row>
    <row r="827">
      <c r="A827" s="4" t="inlineStr">
        <is>
          <t>MAT-23-024</t>
        </is>
      </c>
      <c r="B827" s="5" t="inlineStr">
        <is>
          <t>Perfil rectangular de aluminio 4" x 1 3/4" x 19.20 pies</t>
        </is>
      </c>
      <c r="C827" s="4" t="inlineStr">
        <is>
          <t>unidad</t>
        </is>
      </c>
      <c r="D827" s="10" t="n">
        <v>5142.65</v>
      </c>
      <c r="E827" s="10" t="n"/>
      <c r="F827" s="10" t="n"/>
      <c r="G827" s="10" t="n"/>
      <c r="H827" s="10" t="n"/>
      <c r="I827" s="10" t="n"/>
      <c r="J827" s="10">
        <f>IF(COUNT(D827:I827)=0,"",MIN(D827:I827))</f>
        <v/>
      </c>
      <c r="K827" s="10">
        <f>IF(COUNT(D827:I827)=0,"",MEDIAN(D827:I827))</f>
        <v/>
      </c>
      <c r="L827" s="10">
        <f>IF(COUNT(D827:I827)=0,"",MAX(D827:I827))</f>
        <v/>
      </c>
      <c r="M827" s="11">
        <f>IF(OR(J827="",J827=0),"",(L827-J827)/J827)</f>
        <v/>
      </c>
      <c r="N827" s="4">
        <f>IF(COUNT(D827:I827)=0,"",INDEX($D$1:$I$1,MATCH(MIN(D827:I827),D827:I827,0)))</f>
        <v/>
      </c>
      <c r="O827" s="10" t="n">
        <v>5142.65</v>
      </c>
      <c r="P827" s="12" t="n">
        <v>1</v>
      </c>
    </row>
    <row r="828">
      <c r="A828" s="4" t="inlineStr">
        <is>
          <t>MAT-23-025</t>
        </is>
      </c>
      <c r="B828" s="5" t="inlineStr">
        <is>
          <t>Angular de aluminio, 1X1"X19'</t>
        </is>
      </c>
      <c r="C828" s="4" t="inlineStr">
        <is>
          <t>unidad</t>
        </is>
      </c>
      <c r="D828" s="10" t="n"/>
      <c r="E828" s="10" t="n"/>
      <c r="F828" s="10" t="n">
        <v>750</v>
      </c>
      <c r="G828" s="10" t="n"/>
      <c r="H828" s="10" t="n"/>
      <c r="I828" s="10" t="n"/>
      <c r="J828" s="10">
        <f>IF(COUNT(D828:I828)=0,"",MIN(D828:I828))</f>
        <v/>
      </c>
      <c r="K828" s="10">
        <f>IF(COUNT(D828:I828)=0,"",MEDIAN(D828:I828))</f>
        <v/>
      </c>
      <c r="L828" s="10">
        <f>IF(COUNT(D828:I828)=0,"",MAX(D828:I828))</f>
        <v/>
      </c>
      <c r="M828" s="11">
        <f>IF(OR(J828="",J828=0),"",(L828-J828)/J828)</f>
        <v/>
      </c>
      <c r="N828" s="4">
        <f>IF(COUNT(D828:I828)=0,"",INDEX($D$1:$I$1,MATCH(MIN(D828:I828),D828:I828,0)))</f>
        <v/>
      </c>
      <c r="O828" s="10" t="n">
        <v>750</v>
      </c>
      <c r="P828" s="12" t="n">
        <v>1</v>
      </c>
    </row>
    <row r="829">
      <c r="A829" s="4" t="inlineStr">
        <is>
          <t>MAT-23-026</t>
        </is>
      </c>
      <c r="B829" s="5" t="inlineStr">
        <is>
          <t>Angular de aluminio, 3/4X1/2"X19'</t>
        </is>
      </c>
      <c r="C829" s="4" t="inlineStr">
        <is>
          <t>unidad</t>
        </is>
      </c>
      <c r="D829" s="10" t="n"/>
      <c r="E829" s="10" t="n"/>
      <c r="F829" s="10" t="n">
        <v>398</v>
      </c>
      <c r="G829" s="10" t="n"/>
      <c r="H829" s="10" t="n"/>
      <c r="I829" s="10" t="n"/>
      <c r="J829" s="10">
        <f>IF(COUNT(D829:I829)=0,"",MIN(D829:I829))</f>
        <v/>
      </c>
      <c r="K829" s="10">
        <f>IF(COUNT(D829:I829)=0,"",MEDIAN(D829:I829))</f>
        <v/>
      </c>
      <c r="L829" s="10">
        <f>IF(COUNT(D829:I829)=0,"",MAX(D829:I829))</f>
        <v/>
      </c>
      <c r="M829" s="11">
        <f>IF(OR(J829="",J829=0),"",(L829-J829)/J829)</f>
        <v/>
      </c>
      <c r="N829" s="4">
        <f>IF(COUNT(D829:I829)=0,"",INDEX($D$1:$I$1,MATCH(MIN(D829:I829),D829:I829,0)))</f>
        <v/>
      </c>
      <c r="O829" s="10" t="n">
        <v>398</v>
      </c>
      <c r="P829" s="12" t="n">
        <v>1</v>
      </c>
    </row>
    <row r="830">
      <c r="A830" s="4" t="inlineStr">
        <is>
          <t>MAT-24-001</t>
        </is>
      </c>
      <c r="B830" s="5" t="inlineStr">
        <is>
          <t>Inodoro de una pieza</t>
        </is>
      </c>
      <c r="C830" s="4" t="inlineStr">
        <is>
          <t>unidad</t>
        </is>
      </c>
      <c r="D830" s="10" t="n">
        <v>5981.36</v>
      </c>
      <c r="E830" s="10" t="n">
        <v>9971</v>
      </c>
      <c r="F830" s="10" t="n">
        <v>4225</v>
      </c>
      <c r="G830" s="10" t="n"/>
      <c r="H830" s="10" t="n"/>
      <c r="I830" s="10" t="n"/>
      <c r="J830" s="10">
        <f>IF(COUNT(D830:I830)=0,"",MIN(D830:I830))</f>
        <v/>
      </c>
      <c r="K830" s="10">
        <f>IF(COUNT(D830:I830)=0,"",MEDIAN(D830:I830))</f>
        <v/>
      </c>
      <c r="L830" s="10">
        <f>IF(COUNT(D830:I830)=0,"",MAX(D830:I830))</f>
        <v/>
      </c>
      <c r="M830" s="11">
        <f>IF(OR(J830="",J830=0),"",(L830-J830)/J830)</f>
        <v/>
      </c>
      <c r="N830" s="4">
        <f>IF(COUNT(D830:I830)=0,"",INDEX($D$1:$I$1,MATCH(MIN(D830:I830),D830:I830,0)))</f>
        <v/>
      </c>
      <c r="O830" s="10" t="n">
        <v>9058.950000000001</v>
      </c>
      <c r="P830" s="12" t="n">
        <v>3</v>
      </c>
    </row>
    <row r="831">
      <c r="A831" s="4" t="inlineStr">
        <is>
          <t>MAT-24-002</t>
        </is>
      </c>
      <c r="B831" s="5" t="inlineStr">
        <is>
          <t>Inodoro de dos piezas</t>
        </is>
      </c>
      <c r="C831" s="4" t="inlineStr">
        <is>
          <t>unidad</t>
        </is>
      </c>
      <c r="D831" s="10" t="n"/>
      <c r="E831" s="10" t="n">
        <v>5320</v>
      </c>
      <c r="F831" s="10" t="n"/>
      <c r="G831" s="10" t="n"/>
      <c r="H831" s="10" t="n"/>
      <c r="I831" s="10" t="n"/>
      <c r="J831" s="10">
        <f>IF(COUNT(D831:I831)=0,"",MIN(D831:I831))</f>
        <v/>
      </c>
      <c r="K831" s="10">
        <f>IF(COUNT(D831:I831)=0,"",MEDIAN(D831:I831))</f>
        <v/>
      </c>
      <c r="L831" s="10">
        <f>IF(COUNT(D831:I831)=0,"",MAX(D831:I831))</f>
        <v/>
      </c>
      <c r="M831" s="11">
        <f>IF(OR(J831="",J831=0),"",(L831-J831)/J831)</f>
        <v/>
      </c>
      <c r="N831" s="4">
        <f>IF(COUNT(D831:I831)=0,"",INDEX($D$1:$I$1,MATCH(MIN(D831:I831),D831:I831,0)))</f>
        <v/>
      </c>
      <c r="O831" s="10" t="n">
        <v>5320</v>
      </c>
      <c r="P831" s="12" t="n">
        <v>1</v>
      </c>
    </row>
    <row r="832">
      <c r="A832" s="4" t="inlineStr">
        <is>
          <t>MAT-24-003</t>
        </is>
      </c>
      <c r="B832" s="5" t="inlineStr">
        <is>
          <t>Tanque para inodoro de dos piezas</t>
        </is>
      </c>
      <c r="C832" s="4" t="inlineStr">
        <is>
          <t>unidad</t>
        </is>
      </c>
      <c r="D832" s="10" t="n">
        <v>586.47</v>
      </c>
      <c r="E832" s="10" t="n"/>
      <c r="F832" s="10" t="n">
        <v>12715</v>
      </c>
      <c r="G832" s="10" t="n"/>
      <c r="H832" s="10" t="n"/>
      <c r="I832" s="10" t="n"/>
      <c r="J832" s="10">
        <f>IF(COUNT(D832:I832)=0,"",MIN(D832:I832))</f>
        <v/>
      </c>
      <c r="K832" s="10">
        <f>IF(COUNT(D832:I832)=0,"",MEDIAN(D832:I832))</f>
        <v/>
      </c>
      <c r="L832" s="10">
        <f>IF(COUNT(D832:I832)=0,"",MAX(D832:I832))</f>
        <v/>
      </c>
      <c r="M832" s="11">
        <f>IF(OR(J832="",J832=0),"",(L832-J832)/J832)</f>
        <v/>
      </c>
      <c r="N832" s="4">
        <f>IF(COUNT(D832:I832)=0,"",INDEX($D$1:$I$1,MATCH(MIN(D832:I832),D832:I832,0)))</f>
        <v/>
      </c>
      <c r="O832" s="10" t="n">
        <v>4050.93</v>
      </c>
      <c r="P832" s="12" t="n">
        <v>2</v>
      </c>
    </row>
    <row r="833">
      <c r="A833" s="4" t="inlineStr">
        <is>
          <t>MAT-24-004</t>
        </is>
      </c>
      <c r="B833" s="5" t="inlineStr">
        <is>
          <t>Basineta para inodoro de dos piezas</t>
        </is>
      </c>
      <c r="C833" s="4" t="inlineStr">
        <is>
          <t>unidad</t>
        </is>
      </c>
      <c r="D833" s="10" t="n">
        <v>2129.12</v>
      </c>
      <c r="E833" s="10" t="n"/>
      <c r="F833" s="10" t="n"/>
      <c r="G833" s="10" t="n"/>
      <c r="H833" s="10" t="n"/>
      <c r="I833" s="10" t="n"/>
      <c r="J833" s="10">
        <f>IF(COUNT(D833:I833)=0,"",MIN(D833:I833))</f>
        <v/>
      </c>
      <c r="K833" s="10">
        <f>IF(COUNT(D833:I833)=0,"",MEDIAN(D833:I833))</f>
        <v/>
      </c>
      <c r="L833" s="10">
        <f>IF(COUNT(D833:I833)=0,"",MAX(D833:I833))</f>
        <v/>
      </c>
      <c r="M833" s="11">
        <f>IF(OR(J833="",J833=0),"",(L833-J833)/J833)</f>
        <v/>
      </c>
      <c r="N833" s="4">
        <f>IF(COUNT(D833:I833)=0,"",INDEX($D$1:$I$1,MATCH(MIN(D833:I833),D833:I833,0)))</f>
        <v/>
      </c>
      <c r="O833" s="10" t="n">
        <v>5095.89</v>
      </c>
      <c r="P833" s="12" t="n">
        <v>1</v>
      </c>
    </row>
    <row r="834">
      <c r="A834" s="4" t="inlineStr">
        <is>
          <t>MAT-24-005</t>
        </is>
      </c>
      <c r="B834" s="5" t="inlineStr">
        <is>
          <t>Taza para fluxómetro</t>
        </is>
      </c>
      <c r="C834" s="4" t="inlineStr">
        <is>
          <t>unidad</t>
        </is>
      </c>
      <c r="D834" s="10" t="n"/>
      <c r="E834" s="10" t="n"/>
      <c r="F834" s="10" t="n">
        <v>3925</v>
      </c>
      <c r="G834" s="10" t="n"/>
      <c r="H834" s="10" t="n"/>
      <c r="I834" s="10" t="n"/>
      <c r="J834" s="10">
        <f>IF(COUNT(D834:I834)=0,"",MIN(D834:I834))</f>
        <v/>
      </c>
      <c r="K834" s="10">
        <f>IF(COUNT(D834:I834)=0,"",MEDIAN(D834:I834))</f>
        <v/>
      </c>
      <c r="L834" s="10">
        <f>IF(COUNT(D834:I834)=0,"",MAX(D834:I834))</f>
        <v/>
      </c>
      <c r="M834" s="11">
        <f>IF(OR(J834="",J834=0),"",(L834-J834)/J834)</f>
        <v/>
      </c>
      <c r="N834" s="4">
        <f>IF(COUNT(D834:I834)=0,"",INDEX($D$1:$I$1,MATCH(MIN(D834:I834),D834:I834,0)))</f>
        <v/>
      </c>
      <c r="O834" s="10" t="n">
        <v>8995</v>
      </c>
      <c r="P834" s="12" t="n">
        <v>1</v>
      </c>
    </row>
    <row r="835">
      <c r="A835" s="4" t="inlineStr">
        <is>
          <t>MAT-24-006</t>
        </is>
      </c>
      <c r="B835" s="5" t="inlineStr">
        <is>
          <t>Urinario de porcelana</t>
        </is>
      </c>
      <c r="C835" s="4" t="inlineStr">
        <is>
          <t>unidad</t>
        </is>
      </c>
      <c r="D835" s="10" t="n">
        <v>4422.13</v>
      </c>
      <c r="E835" s="10" t="n"/>
      <c r="F835" s="10" t="n">
        <v>4362</v>
      </c>
      <c r="G835" s="10" t="n"/>
      <c r="H835" s="10" t="n"/>
      <c r="I835" s="10" t="n"/>
      <c r="J835" s="10">
        <f>IF(COUNT(D835:I835)=0,"",MIN(D835:I835))</f>
        <v/>
      </c>
      <c r="K835" s="10">
        <f>IF(COUNT(D835:I835)=0,"",MEDIAN(D835:I835))</f>
        <v/>
      </c>
      <c r="L835" s="10">
        <f>IF(COUNT(D835:I835)=0,"",MAX(D835:I835))</f>
        <v/>
      </c>
      <c r="M835" s="11">
        <f>IF(OR(J835="",J835=0),"",(L835-J835)/J835)</f>
        <v/>
      </c>
      <c r="N835" s="4">
        <f>IF(COUNT(D835:I835)=0,"",INDEX($D$1:$I$1,MATCH(MIN(D835:I835),D835:I835,0)))</f>
        <v/>
      </c>
      <c r="O835" s="10" t="n">
        <v>6631.07</v>
      </c>
      <c r="P835" s="12" t="n">
        <v>2</v>
      </c>
    </row>
    <row r="836">
      <c r="A836" s="4" t="inlineStr">
        <is>
          <t>MAT-24-007</t>
        </is>
      </c>
      <c r="B836" s="5" t="inlineStr">
        <is>
          <t>Bidé</t>
        </is>
      </c>
      <c r="C836" s="4" t="inlineStr">
        <is>
          <t>unidad</t>
        </is>
      </c>
      <c r="D836" s="10" t="n"/>
      <c r="E836" s="10" t="n">
        <v>3998</v>
      </c>
      <c r="F836" s="10" t="n">
        <v>5937</v>
      </c>
      <c r="G836" s="10" t="n"/>
      <c r="H836" s="10" t="n"/>
      <c r="I836" s="10" t="n"/>
      <c r="J836" s="10">
        <f>IF(COUNT(D836:I836)=0,"",MIN(D836:I836))</f>
        <v/>
      </c>
      <c r="K836" s="10">
        <f>IF(COUNT(D836:I836)=0,"",MEDIAN(D836:I836))</f>
        <v/>
      </c>
      <c r="L836" s="10">
        <f>IF(COUNT(D836:I836)=0,"",MAX(D836:I836))</f>
        <v/>
      </c>
      <c r="M836" s="11">
        <f>IF(OR(J836="",J836=0),"",(L836-J836)/J836)</f>
        <v/>
      </c>
      <c r="N836" s="4">
        <f>IF(COUNT(D836:I836)=0,"",INDEX($D$1:$I$1,MATCH(MIN(D836:I836),D836:I836,0)))</f>
        <v/>
      </c>
      <c r="O836" s="10" t="n">
        <v>4967.5</v>
      </c>
      <c r="P836" s="12" t="n">
        <v>2</v>
      </c>
    </row>
    <row r="837">
      <c r="A837" s="4" t="inlineStr">
        <is>
          <t>MAT-24-008</t>
        </is>
      </c>
      <c r="B837" s="5" t="inlineStr">
        <is>
          <t>Kit de instalación de inodoro</t>
        </is>
      </c>
      <c r="C837" s="4" t="inlineStr">
        <is>
          <t>juego</t>
        </is>
      </c>
      <c r="D837" s="10" t="n">
        <v>1773</v>
      </c>
      <c r="E837" s="10" t="n"/>
      <c r="F837" s="10" t="n"/>
      <c r="G837" s="10" t="n"/>
      <c r="H837" s="10" t="n"/>
      <c r="I837" s="10" t="n"/>
      <c r="J837" s="10">
        <f>IF(COUNT(D837:I837)=0,"",MIN(D837:I837))</f>
        <v/>
      </c>
      <c r="K837" s="10">
        <f>IF(COUNT(D837:I837)=0,"",MEDIAN(D837:I837))</f>
        <v/>
      </c>
      <c r="L837" s="10">
        <f>IF(COUNT(D837:I837)=0,"",MAX(D837:I837))</f>
        <v/>
      </c>
      <c r="M837" s="11">
        <f>IF(OR(J837="",J837=0),"",(L837-J837)/J837)</f>
        <v/>
      </c>
      <c r="N837" s="4">
        <f>IF(COUNT(D837:I837)=0,"",INDEX($D$1:$I$1,MATCH(MIN(D837:I837),D837:I837,0)))</f>
        <v/>
      </c>
      <c r="O837" s="10" t="n">
        <v>1773</v>
      </c>
      <c r="P837" s="12" t="n">
        <v>1</v>
      </c>
    </row>
    <row r="838">
      <c r="A838" s="4" t="inlineStr">
        <is>
          <t>MAT-25-001</t>
        </is>
      </c>
      <c r="B838" s="5" t="inlineStr">
        <is>
          <t>Lavamanos</t>
        </is>
      </c>
      <c r="C838" s="4" t="inlineStr">
        <is>
          <t>unidad</t>
        </is>
      </c>
      <c r="D838" s="10" t="n">
        <v>5360.96</v>
      </c>
      <c r="E838" s="10" t="n"/>
      <c r="F838" s="10" t="n"/>
      <c r="G838" s="10" t="n"/>
      <c r="H838" s="10" t="n"/>
      <c r="I838" s="10" t="n"/>
      <c r="J838" s="10">
        <f>IF(COUNT(D838:I838)=0,"",MIN(D838:I838))</f>
        <v/>
      </c>
      <c r="K838" s="10">
        <f>IF(COUNT(D838:I838)=0,"",MEDIAN(D838:I838))</f>
        <v/>
      </c>
      <c r="L838" s="10">
        <f>IF(COUNT(D838:I838)=0,"",MAX(D838:I838))</f>
        <v/>
      </c>
      <c r="M838" s="11">
        <f>IF(OR(J838="",J838=0),"",(L838-J838)/J838)</f>
        <v/>
      </c>
      <c r="N838" s="4">
        <f>IF(COUNT(D838:I838)=0,"",INDEX($D$1:$I$1,MATCH(MIN(D838:I838),D838:I838,0)))</f>
        <v/>
      </c>
      <c r="O838" s="10" t="n">
        <v>8402.389999999999</v>
      </c>
      <c r="P838" s="12" t="n">
        <v>1</v>
      </c>
    </row>
    <row r="839">
      <c r="A839" s="4" t="inlineStr">
        <is>
          <t>MAT-25-002</t>
        </is>
      </c>
      <c r="B839" s="5" t="inlineStr">
        <is>
          <t>Lavamanos, de empotrar</t>
        </is>
      </c>
      <c r="C839" s="4" t="inlineStr">
        <is>
          <t>unidad</t>
        </is>
      </c>
      <c r="D839" s="10" t="n">
        <v>684.67</v>
      </c>
      <c r="E839" s="10" t="n"/>
      <c r="F839" s="10" t="n">
        <v>1585</v>
      </c>
      <c r="G839" s="10" t="n"/>
      <c r="H839" s="10" t="n"/>
      <c r="I839" s="10" t="n"/>
      <c r="J839" s="10">
        <f>IF(COUNT(D839:I839)=0,"",MIN(D839:I839))</f>
        <v/>
      </c>
      <c r="K839" s="10">
        <f>IF(COUNT(D839:I839)=0,"",MEDIAN(D839:I839))</f>
        <v/>
      </c>
      <c r="L839" s="10">
        <f>IF(COUNT(D839:I839)=0,"",MAX(D839:I839))</f>
        <v/>
      </c>
      <c r="M839" s="11">
        <f>IF(OR(J839="",J839=0),"",(L839-J839)/J839)</f>
        <v/>
      </c>
      <c r="N839" s="4">
        <f>IF(COUNT(D839:I839)=0,"",INDEX($D$1:$I$1,MATCH(MIN(D839:I839),D839:I839,0)))</f>
        <v/>
      </c>
      <c r="O839" s="10" t="n">
        <v>2751.32</v>
      </c>
      <c r="P839" s="12" t="n">
        <v>2</v>
      </c>
    </row>
    <row r="840">
      <c r="A840" s="4" t="inlineStr">
        <is>
          <t>MAT-25-003</t>
        </is>
      </c>
      <c r="B840" s="5" t="inlineStr">
        <is>
          <t>Lavamanos, de pared</t>
        </is>
      </c>
      <c r="C840" s="4" t="inlineStr">
        <is>
          <t>unidad</t>
        </is>
      </c>
      <c r="D840" s="10" t="n"/>
      <c r="E840" s="10" t="n"/>
      <c r="F840" s="10" t="n">
        <v>995</v>
      </c>
      <c r="G840" s="10" t="n"/>
      <c r="H840" s="10" t="n"/>
      <c r="I840" s="10" t="n"/>
      <c r="J840" s="10">
        <f>IF(COUNT(D840:I840)=0,"",MIN(D840:I840))</f>
        <v/>
      </c>
      <c r="K840" s="10">
        <f>IF(COUNT(D840:I840)=0,"",MEDIAN(D840:I840))</f>
        <v/>
      </c>
      <c r="L840" s="10">
        <f>IF(COUNT(D840:I840)=0,"",MAX(D840:I840))</f>
        <v/>
      </c>
      <c r="M840" s="11">
        <f>IF(OR(J840="",J840=0),"",(L840-J840)/J840)</f>
        <v/>
      </c>
      <c r="N840" s="4">
        <f>IF(COUNT(D840:I840)=0,"",INDEX($D$1:$I$1,MATCH(MIN(D840:I840),D840:I840,0)))</f>
        <v/>
      </c>
      <c r="O840" s="10" t="n">
        <v>1995</v>
      </c>
      <c r="P840" s="12" t="n">
        <v>1</v>
      </c>
    </row>
    <row r="841">
      <c r="A841" s="4" t="inlineStr">
        <is>
          <t>MAT-25-004</t>
        </is>
      </c>
      <c r="B841" s="5" t="inlineStr">
        <is>
          <t>Lavamanos, de pedestal</t>
        </is>
      </c>
      <c r="C841" s="4" t="inlineStr">
        <is>
          <t>unidad</t>
        </is>
      </c>
      <c r="D841" s="10" t="n">
        <v>1093</v>
      </c>
      <c r="E841" s="10" t="n">
        <v>3635</v>
      </c>
      <c r="F841" s="10" t="n">
        <v>216</v>
      </c>
      <c r="G841" s="10" t="n"/>
      <c r="H841" s="10" t="n"/>
      <c r="I841" s="10" t="n"/>
      <c r="J841" s="10">
        <f>IF(COUNT(D841:I841)=0,"",MIN(D841:I841))</f>
        <v/>
      </c>
      <c r="K841" s="10">
        <f>IF(COUNT(D841:I841)=0,"",MEDIAN(D841:I841))</f>
        <v/>
      </c>
      <c r="L841" s="10">
        <f>IF(COUNT(D841:I841)=0,"",MAX(D841:I841))</f>
        <v/>
      </c>
      <c r="M841" s="11">
        <f>IF(OR(J841="",J841=0),"",(L841-J841)/J841)</f>
        <v/>
      </c>
      <c r="N841" s="4">
        <f>IF(COUNT(D841:I841)=0,"",INDEX($D$1:$I$1,MATCH(MIN(D841:I841),D841:I841,0)))</f>
        <v/>
      </c>
      <c r="O841" s="10" t="n">
        <v>2592.42</v>
      </c>
      <c r="P841" s="12" t="n">
        <v>3</v>
      </c>
    </row>
    <row r="842">
      <c r="A842" s="4" t="inlineStr">
        <is>
          <t>MAT-25-005</t>
        </is>
      </c>
      <c r="B842" s="5" t="inlineStr">
        <is>
          <t>Lavamanos, de sobreponer</t>
        </is>
      </c>
      <c r="C842" s="4" t="inlineStr">
        <is>
          <t>unidad</t>
        </is>
      </c>
      <c r="D842" s="10" t="n">
        <v>2085.37</v>
      </c>
      <c r="E842" s="10" t="n">
        <v>1150</v>
      </c>
      <c r="F842" s="10" t="n">
        <v>1495</v>
      </c>
      <c r="G842" s="10" t="n"/>
      <c r="H842" s="10" t="n"/>
      <c r="I842" s="10" t="n"/>
      <c r="J842" s="10">
        <f>IF(COUNT(D842:I842)=0,"",MIN(D842:I842))</f>
        <v/>
      </c>
      <c r="K842" s="10">
        <f>IF(COUNT(D842:I842)=0,"",MEDIAN(D842:I842))</f>
        <v/>
      </c>
      <c r="L842" s="10">
        <f>IF(COUNT(D842:I842)=0,"",MAX(D842:I842))</f>
        <v/>
      </c>
      <c r="M842" s="11">
        <f>IF(OR(J842="",J842=0),"",(L842-J842)/J842)</f>
        <v/>
      </c>
      <c r="N842" s="4">
        <f>IF(COUNT(D842:I842)=0,"",INDEX($D$1:$I$1,MATCH(MIN(D842:I842),D842:I842,0)))</f>
        <v/>
      </c>
      <c r="O842" s="10" t="n">
        <v>3709.5</v>
      </c>
      <c r="P842" s="12" t="n">
        <v>3</v>
      </c>
    </row>
    <row r="843">
      <c r="A843" s="4" t="inlineStr">
        <is>
          <t>MAT-25-006</t>
        </is>
      </c>
      <c r="B843" s="5" t="inlineStr">
        <is>
          <t>Pedestal para lavamanos</t>
        </is>
      </c>
      <c r="C843" s="4" t="inlineStr">
        <is>
          <t>unidad</t>
        </is>
      </c>
      <c r="D843" s="10" t="n">
        <v>891.27</v>
      </c>
      <c r="E843" s="10" t="n"/>
      <c r="F843" s="10" t="n"/>
      <c r="G843" s="10" t="n"/>
      <c r="H843" s="10" t="n"/>
      <c r="I843" s="10" t="n"/>
      <c r="J843" s="10">
        <f>IF(COUNT(D843:I843)=0,"",MIN(D843:I843))</f>
        <v/>
      </c>
      <c r="K843" s="10">
        <f>IF(COUNT(D843:I843)=0,"",MEDIAN(D843:I843))</f>
        <v/>
      </c>
      <c r="L843" s="10">
        <f>IF(COUNT(D843:I843)=0,"",MAX(D843:I843))</f>
        <v/>
      </c>
      <c r="M843" s="11">
        <f>IF(OR(J843="",J843=0),"",(L843-J843)/J843)</f>
        <v/>
      </c>
      <c r="N843" s="4">
        <f>IF(COUNT(D843:I843)=0,"",INDEX($D$1:$I$1,MATCH(MIN(D843:I843),D843:I843,0)))</f>
        <v/>
      </c>
      <c r="O843" s="10" t="n">
        <v>2014.01</v>
      </c>
      <c r="P843" s="12" t="n">
        <v>1</v>
      </c>
    </row>
    <row r="844">
      <c r="A844" s="4" t="inlineStr">
        <is>
          <t>MAT-25-007</t>
        </is>
      </c>
      <c r="B844" s="5" t="inlineStr">
        <is>
          <t>Palometa para lavamanos</t>
        </is>
      </c>
      <c r="C844" s="4" t="inlineStr">
        <is>
          <t>unidad</t>
        </is>
      </c>
      <c r="D844" s="10" t="n">
        <v>57.88</v>
      </c>
      <c r="E844" s="10" t="n">
        <v>141</v>
      </c>
      <c r="F844" s="10" t="n"/>
      <c r="G844" s="10" t="n"/>
      <c r="H844" s="10" t="n"/>
      <c r="I844" s="10" t="n"/>
      <c r="J844" s="10">
        <f>IF(COUNT(D844:I844)=0,"",MIN(D844:I844))</f>
        <v/>
      </c>
      <c r="K844" s="10">
        <f>IF(COUNT(D844:I844)=0,"",MEDIAN(D844:I844))</f>
        <v/>
      </c>
      <c r="L844" s="10">
        <f>IF(COUNT(D844:I844)=0,"",MAX(D844:I844))</f>
        <v/>
      </c>
      <c r="M844" s="11">
        <f>IF(OR(J844="",J844=0),"",(L844-J844)/J844)</f>
        <v/>
      </c>
      <c r="N844" s="4">
        <f>IF(COUNT(D844:I844)=0,"",INDEX($D$1:$I$1,MATCH(MIN(D844:I844),D844:I844,0)))</f>
        <v/>
      </c>
      <c r="O844" s="10" t="n">
        <v>80.59</v>
      </c>
      <c r="P844" s="12" t="n">
        <v>2</v>
      </c>
    </row>
    <row r="845">
      <c r="A845" s="4" t="inlineStr">
        <is>
          <t>MAT-25-008</t>
        </is>
      </c>
      <c r="B845" s="5" t="inlineStr">
        <is>
          <t>Conector de desagüe para lavamanos</t>
        </is>
      </c>
      <c r="C845" s="4" t="inlineStr">
        <is>
          <t>unidad</t>
        </is>
      </c>
      <c r="D845" s="10" t="n">
        <v>255.94</v>
      </c>
      <c r="E845" s="10" t="n"/>
      <c r="F845" s="10" t="n"/>
      <c r="G845" s="10" t="n"/>
      <c r="H845" s="10" t="n"/>
      <c r="I845" s="10" t="n"/>
      <c r="J845" s="10">
        <f>IF(COUNT(D845:I845)=0,"",MIN(D845:I845))</f>
        <v/>
      </c>
      <c r="K845" s="10">
        <f>IF(COUNT(D845:I845)=0,"",MEDIAN(D845:I845))</f>
        <v/>
      </c>
      <c r="L845" s="10">
        <f>IF(COUNT(D845:I845)=0,"",MAX(D845:I845))</f>
        <v/>
      </c>
      <c r="M845" s="11">
        <f>IF(OR(J845="",J845=0),"",(L845-J845)/J845)</f>
        <v/>
      </c>
      <c r="N845" s="4">
        <f>IF(COUNT(D845:I845)=0,"",INDEX($D$1:$I$1,MATCH(MIN(D845:I845),D845:I845,0)))</f>
        <v/>
      </c>
      <c r="O845" s="10" t="n">
        <v>255.94</v>
      </c>
      <c r="P845" s="12" t="n">
        <v>1</v>
      </c>
    </row>
    <row r="846">
      <c r="A846" s="4" t="inlineStr">
        <is>
          <t>MAT-26-001</t>
        </is>
      </c>
      <c r="B846" s="5" t="inlineStr">
        <is>
          <t>Mueble de baño</t>
        </is>
      </c>
      <c r="C846" s="4" t="inlineStr">
        <is>
          <t>unidad</t>
        </is>
      </c>
      <c r="D846" s="10" t="n">
        <v>8614.57</v>
      </c>
      <c r="E846" s="10" t="n"/>
      <c r="F846" s="10" t="n">
        <v>1140</v>
      </c>
      <c r="G846" s="10" t="n"/>
      <c r="H846" s="10" t="n"/>
      <c r="I846" s="10" t="n"/>
      <c r="J846" s="10">
        <f>IF(COUNT(D846:I846)=0,"",MIN(D846:I846))</f>
        <v/>
      </c>
      <c r="K846" s="10">
        <f>IF(COUNT(D846:I846)=0,"",MEDIAN(D846:I846))</f>
        <v/>
      </c>
      <c r="L846" s="10">
        <f>IF(COUNT(D846:I846)=0,"",MAX(D846:I846))</f>
        <v/>
      </c>
      <c r="M846" s="11">
        <f>IF(OR(J846="",J846=0),"",(L846-J846)/J846)</f>
        <v/>
      </c>
      <c r="N846" s="4">
        <f>IF(COUNT(D846:I846)=0,"",INDEX($D$1:$I$1,MATCH(MIN(D846:I846),D846:I846,0)))</f>
        <v/>
      </c>
      <c r="O846" s="10" t="n">
        <v>14668.75</v>
      </c>
      <c r="P846" s="12" t="n">
        <v>2</v>
      </c>
    </row>
    <row r="847">
      <c r="A847" s="4" t="inlineStr">
        <is>
          <t>MAT-26-002</t>
        </is>
      </c>
      <c r="B847" s="5" t="inlineStr">
        <is>
          <t>Mueble de baño, de pared</t>
        </is>
      </c>
      <c r="C847" s="4" t="inlineStr">
        <is>
          <t>unidad</t>
        </is>
      </c>
      <c r="D847" s="10" t="n">
        <v>5433.44</v>
      </c>
      <c r="E847" s="10" t="n"/>
      <c r="F847" s="10" t="n">
        <v>8120</v>
      </c>
      <c r="G847" s="10" t="n"/>
      <c r="H847" s="10" t="n"/>
      <c r="I847" s="10" t="n"/>
      <c r="J847" s="10">
        <f>IF(COUNT(D847:I847)=0,"",MIN(D847:I847))</f>
        <v/>
      </c>
      <c r="K847" s="10">
        <f>IF(COUNT(D847:I847)=0,"",MEDIAN(D847:I847))</f>
        <v/>
      </c>
      <c r="L847" s="10">
        <f>IF(COUNT(D847:I847)=0,"",MAX(D847:I847))</f>
        <v/>
      </c>
      <c r="M847" s="11">
        <f>IF(OR(J847="",J847=0),"",(L847-J847)/J847)</f>
        <v/>
      </c>
      <c r="N847" s="4">
        <f>IF(COUNT(D847:I847)=0,"",INDEX($D$1:$I$1,MATCH(MIN(D847:I847),D847:I847,0)))</f>
        <v/>
      </c>
      <c r="O847" s="10" t="n">
        <v>17157.11</v>
      </c>
      <c r="P847" s="12" t="n">
        <v>2</v>
      </c>
    </row>
    <row r="848">
      <c r="A848" s="4" t="inlineStr">
        <is>
          <t>MAT-26-003</t>
        </is>
      </c>
      <c r="B848" s="5" t="inlineStr">
        <is>
          <t>Mueble de baño, de piso</t>
        </is>
      </c>
      <c r="C848" s="4" t="inlineStr">
        <is>
          <t>unidad</t>
        </is>
      </c>
      <c r="D848" s="10" t="n"/>
      <c r="E848" s="10" t="n">
        <v>21825</v>
      </c>
      <c r="F848" s="10" t="n">
        <v>7012.5</v>
      </c>
      <c r="G848" s="10" t="n"/>
      <c r="H848" s="10" t="n"/>
      <c r="I848" s="10" t="n"/>
      <c r="J848" s="10">
        <f>IF(COUNT(D848:I848)=0,"",MIN(D848:I848))</f>
        <v/>
      </c>
      <c r="K848" s="10">
        <f>IF(COUNT(D848:I848)=0,"",MEDIAN(D848:I848))</f>
        <v/>
      </c>
      <c r="L848" s="10">
        <f>IF(COUNT(D848:I848)=0,"",MAX(D848:I848))</f>
        <v/>
      </c>
      <c r="M848" s="11">
        <f>IF(OR(J848="",J848=0),"",(L848-J848)/J848)</f>
        <v/>
      </c>
      <c r="N848" s="4">
        <f>IF(COUNT(D848:I848)=0,"",INDEX($D$1:$I$1,MATCH(MIN(D848:I848),D848:I848,0)))</f>
        <v/>
      </c>
      <c r="O848" s="10" t="n">
        <v>11418</v>
      </c>
      <c r="P848" s="12" t="n">
        <v>2</v>
      </c>
    </row>
    <row r="849">
      <c r="A849" s="4" t="inlineStr">
        <is>
          <t>MAT-26-004</t>
        </is>
      </c>
      <c r="B849" s="5" t="inlineStr">
        <is>
          <t>Botiquín de baño</t>
        </is>
      </c>
      <c r="C849" s="4" t="inlineStr">
        <is>
          <t>unidad</t>
        </is>
      </c>
      <c r="D849" s="10" t="n">
        <v>725.87</v>
      </c>
      <c r="E849" s="10" t="n">
        <v>2775</v>
      </c>
      <c r="F849" s="10" t="n">
        <v>995</v>
      </c>
      <c r="G849" s="10" t="n"/>
      <c r="H849" s="10" t="n"/>
      <c r="I849" s="10" t="n"/>
      <c r="J849" s="10">
        <f>IF(COUNT(D849:I849)=0,"",MIN(D849:I849))</f>
        <v/>
      </c>
      <c r="K849" s="10">
        <f>IF(COUNT(D849:I849)=0,"",MEDIAN(D849:I849))</f>
        <v/>
      </c>
      <c r="L849" s="10">
        <f>IF(COUNT(D849:I849)=0,"",MAX(D849:I849))</f>
        <v/>
      </c>
      <c r="M849" s="11">
        <f>IF(OR(J849="",J849=0),"",(L849-J849)/J849)</f>
        <v/>
      </c>
      <c r="N849" s="4">
        <f>IF(COUNT(D849:I849)=0,"",INDEX($D$1:$I$1,MATCH(MIN(D849:I849),D849:I849,0)))</f>
        <v/>
      </c>
      <c r="O849" s="10" t="n">
        <v>1547</v>
      </c>
      <c r="P849" s="12" t="n">
        <v>3</v>
      </c>
    </row>
    <row r="850">
      <c r="A850" s="4" t="inlineStr">
        <is>
          <t>MAT-26-005</t>
        </is>
      </c>
      <c r="B850" s="5" t="inlineStr">
        <is>
          <t>Botiquín de baño, con luz LED</t>
        </is>
      </c>
      <c r="C850" s="4" t="inlineStr">
        <is>
          <t>unidad</t>
        </is>
      </c>
      <c r="D850" s="10" t="n">
        <v>10320.96</v>
      </c>
      <c r="E850" s="10" t="n"/>
      <c r="F850" s="10" t="n"/>
      <c r="G850" s="10" t="n"/>
      <c r="H850" s="10" t="n"/>
      <c r="I850" s="10" t="n"/>
      <c r="J850" s="10">
        <f>IF(COUNT(D850:I850)=0,"",MIN(D850:I850))</f>
        <v/>
      </c>
      <c r="K850" s="10">
        <f>IF(COUNT(D850:I850)=0,"",MEDIAN(D850:I850))</f>
        <v/>
      </c>
      <c r="L850" s="10">
        <f>IF(COUNT(D850:I850)=0,"",MAX(D850:I850))</f>
        <v/>
      </c>
      <c r="M850" s="11">
        <f>IF(OR(J850="",J850=0),"",(L850-J850)/J850)</f>
        <v/>
      </c>
      <c r="N850" s="4">
        <f>IF(COUNT(D850:I850)=0,"",INDEX($D$1:$I$1,MATCH(MIN(D850:I850),D850:I850,0)))</f>
        <v/>
      </c>
      <c r="O850" s="10" t="n">
        <v>15456.85</v>
      </c>
      <c r="P850" s="12" t="n">
        <v>1</v>
      </c>
    </row>
    <row r="851">
      <c r="A851" s="4" t="inlineStr">
        <is>
          <t>MAT-26-006</t>
        </is>
      </c>
      <c r="B851" s="5" t="inlineStr">
        <is>
          <t>Espejo de baño</t>
        </is>
      </c>
      <c r="C851" s="4" t="inlineStr">
        <is>
          <t>unidad</t>
        </is>
      </c>
      <c r="D851" s="10" t="n">
        <v>1210.04</v>
      </c>
      <c r="E851" s="10" t="n"/>
      <c r="F851" s="10" t="n">
        <v>665</v>
      </c>
      <c r="G851" s="10" t="n"/>
      <c r="H851" s="10" t="n"/>
      <c r="I851" s="10" t="n"/>
      <c r="J851" s="10">
        <f>IF(COUNT(D851:I851)=0,"",MIN(D851:I851))</f>
        <v/>
      </c>
      <c r="K851" s="10">
        <f>IF(COUNT(D851:I851)=0,"",MEDIAN(D851:I851))</f>
        <v/>
      </c>
      <c r="L851" s="10">
        <f>IF(COUNT(D851:I851)=0,"",MAX(D851:I851))</f>
        <v/>
      </c>
      <c r="M851" s="11">
        <f>IF(OR(J851="",J851=0),"",(L851-J851)/J851)</f>
        <v/>
      </c>
      <c r="N851" s="4">
        <f>IF(COUNT(D851:I851)=0,"",INDEX($D$1:$I$1,MATCH(MIN(D851:I851),D851:I851,0)))</f>
        <v/>
      </c>
      <c r="O851" s="10" t="n">
        <v>1345.54</v>
      </c>
      <c r="P851" s="12" t="n">
        <v>2</v>
      </c>
    </row>
    <row r="852">
      <c r="A852" s="4" t="inlineStr">
        <is>
          <t>MAT-26-007</t>
        </is>
      </c>
      <c r="B852" s="5" t="inlineStr">
        <is>
          <t>Espejo de baño, con luz LED</t>
        </is>
      </c>
      <c r="C852" s="4" t="inlineStr">
        <is>
          <t>unidad</t>
        </is>
      </c>
      <c r="D852" s="10" t="n">
        <v>4270.75</v>
      </c>
      <c r="E852" s="10" t="n"/>
      <c r="F852" s="10" t="n">
        <v>1795</v>
      </c>
      <c r="G852" s="10" t="n"/>
      <c r="H852" s="10" t="n"/>
      <c r="I852" s="10" t="n"/>
      <c r="J852" s="10">
        <f>IF(COUNT(D852:I852)=0,"",MIN(D852:I852))</f>
        <v/>
      </c>
      <c r="K852" s="10">
        <f>IF(COUNT(D852:I852)=0,"",MEDIAN(D852:I852))</f>
        <v/>
      </c>
      <c r="L852" s="10">
        <f>IF(COUNT(D852:I852)=0,"",MAX(D852:I852))</f>
        <v/>
      </c>
      <c r="M852" s="11">
        <f>IF(OR(J852="",J852=0),"",(L852-J852)/J852)</f>
        <v/>
      </c>
      <c r="N852" s="4">
        <f>IF(COUNT(D852:I852)=0,"",INDEX($D$1:$I$1,MATCH(MIN(D852:I852),D852:I852,0)))</f>
        <v/>
      </c>
      <c r="O852" s="10" t="n">
        <v>5267.25</v>
      </c>
      <c r="P852" s="12" t="n">
        <v>2</v>
      </c>
    </row>
    <row r="853">
      <c r="A853" s="4" t="inlineStr">
        <is>
          <t>MAT-26-008</t>
        </is>
      </c>
      <c r="B853" s="5" t="inlineStr">
        <is>
          <t>Cabina o panel de ducha</t>
        </is>
      </c>
      <c r="C853" s="4" t="inlineStr">
        <is>
          <t>unidad</t>
        </is>
      </c>
      <c r="D853" s="10" t="n"/>
      <c r="E853" s="10" t="n"/>
      <c r="F853" s="10" t="n">
        <v>3118.5</v>
      </c>
      <c r="G853" s="10" t="n"/>
      <c r="H853" s="10" t="n"/>
      <c r="I853" s="10" t="n"/>
      <c r="J853" s="10">
        <f>IF(COUNT(D853:I853)=0,"",MIN(D853:I853))</f>
        <v/>
      </c>
      <c r="K853" s="10">
        <f>IF(COUNT(D853:I853)=0,"",MEDIAN(D853:I853))</f>
        <v/>
      </c>
      <c r="L853" s="10">
        <f>IF(COUNT(D853:I853)=0,"",MAX(D853:I853))</f>
        <v/>
      </c>
      <c r="M853" s="11">
        <f>IF(OR(J853="",J853=0),"",(L853-J853)/J853)</f>
        <v/>
      </c>
      <c r="N853" s="4">
        <f>IF(COUNT(D853:I853)=0,"",INDEX($D$1:$I$1,MATCH(MIN(D853:I853),D853:I853,0)))</f>
        <v/>
      </c>
      <c r="O853" s="10" t="n">
        <v>4415</v>
      </c>
      <c r="P853" s="12" t="n">
        <v>1</v>
      </c>
    </row>
    <row r="854">
      <c r="A854" s="4" t="inlineStr">
        <is>
          <t>MAT-27-001</t>
        </is>
      </c>
      <c r="B854" s="5" t="inlineStr">
        <is>
          <t>Barra de seguridad, abatible, 20 cm</t>
        </is>
      </c>
      <c r="C854" s="4" t="inlineStr">
        <is>
          <t>unidad</t>
        </is>
      </c>
      <c r="D854" s="10" t="n"/>
      <c r="E854" s="10" t="n"/>
      <c r="F854" s="10" t="n">
        <v>2439</v>
      </c>
      <c r="G854" s="10" t="n"/>
      <c r="H854" s="10" t="n"/>
      <c r="I854" s="10" t="n"/>
      <c r="J854" s="10">
        <f>IF(COUNT(D854:I854)=0,"",MIN(D854:I854))</f>
        <v/>
      </c>
      <c r="K854" s="10">
        <f>IF(COUNT(D854:I854)=0,"",MEDIAN(D854:I854))</f>
        <v/>
      </c>
      <c r="L854" s="10">
        <f>IF(COUNT(D854:I854)=0,"",MAX(D854:I854))</f>
        <v/>
      </c>
      <c r="M854" s="11">
        <f>IF(OR(J854="",J854=0),"",(L854-J854)/J854)</f>
        <v/>
      </c>
      <c r="N854" s="4">
        <f>IF(COUNT(D854:I854)=0,"",INDEX($D$1:$I$1,MATCH(MIN(D854:I854),D854:I854,0)))</f>
        <v/>
      </c>
      <c r="O854" s="10" t="n">
        <v>2439</v>
      </c>
      <c r="P854" s="12" t="n">
        <v>1</v>
      </c>
    </row>
    <row r="855">
      <c r="A855" s="4" t="inlineStr">
        <is>
          <t>MAT-27-002</t>
        </is>
      </c>
      <c r="B855" s="5" t="inlineStr">
        <is>
          <t>Barra de seguridad, curva</t>
        </is>
      </c>
      <c r="C855" s="4" t="inlineStr">
        <is>
          <t>unidad</t>
        </is>
      </c>
      <c r="D855" s="10" t="n">
        <v>1416.67</v>
      </c>
      <c r="E855" s="10" t="n"/>
      <c r="F855" s="10" t="n"/>
      <c r="G855" s="10" t="n"/>
      <c r="H855" s="10" t="n"/>
      <c r="I855" s="10" t="n"/>
      <c r="J855" s="10">
        <f>IF(COUNT(D855:I855)=0,"",MIN(D855:I855))</f>
        <v/>
      </c>
      <c r="K855" s="10">
        <f>IF(COUNT(D855:I855)=0,"",MEDIAN(D855:I855))</f>
        <v/>
      </c>
      <c r="L855" s="10">
        <f>IF(COUNT(D855:I855)=0,"",MAX(D855:I855))</f>
        <v/>
      </c>
      <c r="M855" s="11">
        <f>IF(OR(J855="",J855=0),"",(L855-J855)/J855)</f>
        <v/>
      </c>
      <c r="N855" s="4">
        <f>IF(COUNT(D855:I855)=0,"",INDEX($D$1:$I$1,MATCH(MIN(D855:I855),D855:I855,0)))</f>
        <v/>
      </c>
      <c r="O855" s="10" t="n">
        <v>1416.67</v>
      </c>
      <c r="P855" s="12" t="n">
        <v>1</v>
      </c>
    </row>
    <row r="856">
      <c r="A856" s="4" t="inlineStr">
        <is>
          <t>MAT-27-003</t>
        </is>
      </c>
      <c r="B856" s="5" t="inlineStr">
        <is>
          <t>Barra de seguridad, en L, 30 cm</t>
        </is>
      </c>
      <c r="C856" s="4" t="inlineStr">
        <is>
          <t>unidad</t>
        </is>
      </c>
      <c r="D856" s="10" t="n"/>
      <c r="E856" s="10" t="n"/>
      <c r="F856" s="10" t="n">
        <v>1200</v>
      </c>
      <c r="G856" s="10" t="n"/>
      <c r="H856" s="10" t="n"/>
      <c r="I856" s="10" t="n"/>
      <c r="J856" s="10">
        <f>IF(COUNT(D856:I856)=0,"",MIN(D856:I856))</f>
        <v/>
      </c>
      <c r="K856" s="10">
        <f>IF(COUNT(D856:I856)=0,"",MEDIAN(D856:I856))</f>
        <v/>
      </c>
      <c r="L856" s="10">
        <f>IF(COUNT(D856:I856)=0,"",MAX(D856:I856))</f>
        <v/>
      </c>
      <c r="M856" s="11">
        <f>IF(OR(J856="",J856=0),"",(L856-J856)/J856)</f>
        <v/>
      </c>
      <c r="N856" s="4">
        <f>IF(COUNT(D856:I856)=0,"",INDEX($D$1:$I$1,MATCH(MIN(D856:I856),D856:I856,0)))</f>
        <v/>
      </c>
      <c r="O856" s="10" t="n">
        <v>1200</v>
      </c>
      <c r="P856" s="12" t="n">
        <v>1</v>
      </c>
    </row>
    <row r="857">
      <c r="A857" s="4" t="inlineStr">
        <is>
          <t>MAT-27-004</t>
        </is>
      </c>
      <c r="B857" s="5" t="inlineStr">
        <is>
          <t>Barra de seguridad, en L, 45 cm</t>
        </is>
      </c>
      <c r="C857" s="4" t="inlineStr">
        <is>
          <t>unidad</t>
        </is>
      </c>
      <c r="D857" s="10" t="n"/>
      <c r="E857" s="10" t="n"/>
      <c r="F857" s="10" t="n">
        <v>925</v>
      </c>
      <c r="G857" s="10" t="n"/>
      <c r="H857" s="10" t="n"/>
      <c r="I857" s="10" t="n"/>
      <c r="J857" s="10">
        <f>IF(COUNT(D857:I857)=0,"",MIN(D857:I857))</f>
        <v/>
      </c>
      <c r="K857" s="10">
        <f>IF(COUNT(D857:I857)=0,"",MEDIAN(D857:I857))</f>
        <v/>
      </c>
      <c r="L857" s="10">
        <f>IF(COUNT(D857:I857)=0,"",MAX(D857:I857))</f>
        <v/>
      </c>
      <c r="M857" s="11">
        <f>IF(OR(J857="",J857=0),"",(L857-J857)/J857)</f>
        <v/>
      </c>
      <c r="N857" s="4">
        <f>IF(COUNT(D857:I857)=0,"",INDEX($D$1:$I$1,MATCH(MIN(D857:I857),D857:I857,0)))</f>
        <v/>
      </c>
      <c r="O857" s="10" t="n">
        <v>925</v>
      </c>
      <c r="P857" s="12" t="n">
        <v>1</v>
      </c>
    </row>
    <row r="858">
      <c r="A858" s="4" t="inlineStr">
        <is>
          <t>MAT-27-005</t>
        </is>
      </c>
      <c r="B858" s="5" t="inlineStr">
        <is>
          <t>Barra de seguridad, en L, 55 cm</t>
        </is>
      </c>
      <c r="C858" s="4" t="inlineStr">
        <is>
          <t>unidad</t>
        </is>
      </c>
      <c r="D858" s="10" t="n"/>
      <c r="E858" s="10" t="n"/>
      <c r="F858" s="10" t="n">
        <v>2619</v>
      </c>
      <c r="G858" s="10" t="n"/>
      <c r="H858" s="10" t="n"/>
      <c r="I858" s="10" t="n"/>
      <c r="J858" s="10">
        <f>IF(COUNT(D858:I858)=0,"",MIN(D858:I858))</f>
        <v/>
      </c>
      <c r="K858" s="10">
        <f>IF(COUNT(D858:I858)=0,"",MEDIAN(D858:I858))</f>
        <v/>
      </c>
      <c r="L858" s="10">
        <f>IF(COUNT(D858:I858)=0,"",MAX(D858:I858))</f>
        <v/>
      </c>
      <c r="M858" s="11">
        <f>IF(OR(J858="",J858=0),"",(L858-J858)/J858)</f>
        <v/>
      </c>
      <c r="N858" s="4">
        <f>IF(COUNT(D858:I858)=0,"",INDEX($D$1:$I$1,MATCH(MIN(D858:I858),D858:I858,0)))</f>
        <v/>
      </c>
      <c r="O858" s="10" t="n">
        <v>2619</v>
      </c>
      <c r="P858" s="12" t="n">
        <v>1</v>
      </c>
    </row>
    <row r="859">
      <c r="A859" s="4" t="inlineStr">
        <is>
          <t>MAT-27-006</t>
        </is>
      </c>
      <c r="B859" s="5" t="inlineStr">
        <is>
          <t>Barra de seguridad, en L, 75 cm</t>
        </is>
      </c>
      <c r="C859" s="4" t="inlineStr">
        <is>
          <t>unidad</t>
        </is>
      </c>
      <c r="D859" s="10" t="n"/>
      <c r="E859" s="10" t="n"/>
      <c r="F859" s="10" t="n">
        <v>6294</v>
      </c>
      <c r="G859" s="10" t="n"/>
      <c r="H859" s="10" t="n"/>
      <c r="I859" s="10" t="n"/>
      <c r="J859" s="10">
        <f>IF(COUNT(D859:I859)=0,"",MIN(D859:I859))</f>
        <v/>
      </c>
      <c r="K859" s="10">
        <f>IF(COUNT(D859:I859)=0,"",MEDIAN(D859:I859))</f>
        <v/>
      </c>
      <c r="L859" s="10">
        <f>IF(COUNT(D859:I859)=0,"",MAX(D859:I859))</f>
        <v/>
      </c>
      <c r="M859" s="11">
        <f>IF(OR(J859="",J859=0),"",(L859-J859)/J859)</f>
        <v/>
      </c>
      <c r="N859" s="4">
        <f>IF(COUNT(D859:I859)=0,"",INDEX($D$1:$I$1,MATCH(MIN(D859:I859),D859:I859,0)))</f>
        <v/>
      </c>
      <c r="O859" s="10" t="n">
        <v>6294</v>
      </c>
      <c r="P859" s="12" t="n">
        <v>1</v>
      </c>
    </row>
    <row r="860">
      <c r="A860" s="4" t="inlineStr">
        <is>
          <t>MAT-27-007</t>
        </is>
      </c>
      <c r="B860" s="5" t="inlineStr">
        <is>
          <t>Barra de seguridad, recta</t>
        </is>
      </c>
      <c r="C860" s="4" t="inlineStr">
        <is>
          <t>unidad</t>
        </is>
      </c>
      <c r="D860" s="10" t="n">
        <v>3022.13</v>
      </c>
      <c r="E860" s="10" t="n"/>
      <c r="F860" s="10" t="n"/>
      <c r="G860" s="10" t="n"/>
      <c r="H860" s="10" t="n"/>
      <c r="I860" s="10" t="n"/>
      <c r="J860" s="10">
        <f>IF(COUNT(D860:I860)=0,"",MIN(D860:I860))</f>
        <v/>
      </c>
      <c r="K860" s="10">
        <f>IF(COUNT(D860:I860)=0,"",MEDIAN(D860:I860))</f>
        <v/>
      </c>
      <c r="L860" s="10">
        <f>IF(COUNT(D860:I860)=0,"",MAX(D860:I860))</f>
        <v/>
      </c>
      <c r="M860" s="11">
        <f>IF(OR(J860="",J860=0),"",(L860-J860)/J860)</f>
        <v/>
      </c>
      <c r="N860" s="4">
        <f>IF(COUNT(D860:I860)=0,"",INDEX($D$1:$I$1,MATCH(MIN(D860:I860),D860:I860,0)))</f>
        <v/>
      </c>
      <c r="O860" s="10" t="n">
        <v>5259.02</v>
      </c>
      <c r="P860" s="12" t="n">
        <v>1</v>
      </c>
    </row>
    <row r="861">
      <c r="A861" s="4" t="inlineStr">
        <is>
          <t>MAT-27-008</t>
        </is>
      </c>
      <c r="B861" s="5" t="inlineStr">
        <is>
          <t>Barra de seguridad, recta, 105 cm</t>
        </is>
      </c>
      <c r="C861" s="4" t="inlineStr">
        <is>
          <t>unidad</t>
        </is>
      </c>
      <c r="D861" s="10" t="n"/>
      <c r="E861" s="10" t="n"/>
      <c r="F861" s="10" t="n">
        <v>2750</v>
      </c>
      <c r="G861" s="10" t="n"/>
      <c r="H861" s="10" t="n"/>
      <c r="I861" s="10" t="n"/>
      <c r="J861" s="10">
        <f>IF(COUNT(D861:I861)=0,"",MIN(D861:I861))</f>
        <v/>
      </c>
      <c r="K861" s="10">
        <f>IF(COUNT(D861:I861)=0,"",MEDIAN(D861:I861))</f>
        <v/>
      </c>
      <c r="L861" s="10">
        <f>IF(COUNT(D861:I861)=0,"",MAX(D861:I861))</f>
        <v/>
      </c>
      <c r="M861" s="11">
        <f>IF(OR(J861="",J861=0),"",(L861-J861)/J861)</f>
        <v/>
      </c>
      <c r="N861" s="4">
        <f>IF(COUNT(D861:I861)=0,"",INDEX($D$1:$I$1,MATCH(MIN(D861:I861),D861:I861,0)))</f>
        <v/>
      </c>
      <c r="O861" s="10" t="n">
        <v>2750</v>
      </c>
      <c r="P861" s="12" t="n">
        <v>1</v>
      </c>
    </row>
    <row r="862">
      <c r="A862" s="4" t="inlineStr">
        <is>
          <t>MAT-27-009</t>
        </is>
      </c>
      <c r="B862" s="5" t="inlineStr">
        <is>
          <t>Barra de seguridad, recta, 120 cm</t>
        </is>
      </c>
      <c r="C862" s="4" t="inlineStr">
        <is>
          <t>unidad</t>
        </is>
      </c>
      <c r="D862" s="10" t="n"/>
      <c r="E862" s="10" t="n"/>
      <c r="F862" s="10" t="n">
        <v>3092</v>
      </c>
      <c r="G862" s="10" t="n"/>
      <c r="H862" s="10" t="n"/>
      <c r="I862" s="10" t="n"/>
      <c r="J862" s="10">
        <f>IF(COUNT(D862:I862)=0,"",MIN(D862:I862))</f>
        <v/>
      </c>
      <c r="K862" s="10">
        <f>IF(COUNT(D862:I862)=0,"",MEDIAN(D862:I862))</f>
        <v/>
      </c>
      <c r="L862" s="10">
        <f>IF(COUNT(D862:I862)=0,"",MAX(D862:I862))</f>
        <v/>
      </c>
      <c r="M862" s="11">
        <f>IF(OR(J862="",J862=0),"",(L862-J862)/J862)</f>
        <v/>
      </c>
      <c r="N862" s="4">
        <f>IF(COUNT(D862:I862)=0,"",INDEX($D$1:$I$1,MATCH(MIN(D862:I862),D862:I862,0)))</f>
        <v/>
      </c>
      <c r="O862" s="10" t="n">
        <v>3092</v>
      </c>
      <c r="P862" s="12" t="n">
        <v>1</v>
      </c>
    </row>
    <row r="863">
      <c r="A863" s="4" t="inlineStr">
        <is>
          <t>MAT-27-010</t>
        </is>
      </c>
      <c r="B863" s="5" t="inlineStr">
        <is>
          <t>Barra de seguridad, recta, 30 cm</t>
        </is>
      </c>
      <c r="C863" s="4" t="inlineStr">
        <is>
          <t>unidad</t>
        </is>
      </c>
      <c r="D863" s="10" t="n">
        <v>3007.09</v>
      </c>
      <c r="E863" s="10" t="n"/>
      <c r="F863" s="10" t="n">
        <v>1200</v>
      </c>
      <c r="G863" s="10" t="n"/>
      <c r="H863" s="10" t="n"/>
      <c r="I863" s="10" t="n"/>
      <c r="J863" s="10">
        <f>IF(COUNT(D863:I863)=0,"",MIN(D863:I863))</f>
        <v/>
      </c>
      <c r="K863" s="10">
        <f>IF(COUNT(D863:I863)=0,"",MEDIAN(D863:I863))</f>
        <v/>
      </c>
      <c r="L863" s="10">
        <f>IF(COUNT(D863:I863)=0,"",MAX(D863:I863))</f>
        <v/>
      </c>
      <c r="M863" s="11">
        <f>IF(OR(J863="",J863=0),"",(L863-J863)/J863)</f>
        <v/>
      </c>
      <c r="N863" s="4">
        <f>IF(COUNT(D863:I863)=0,"",INDEX($D$1:$I$1,MATCH(MIN(D863:I863),D863:I863,0)))</f>
        <v/>
      </c>
      <c r="O863" s="10" t="n">
        <v>1515</v>
      </c>
      <c r="P863" s="12" t="n">
        <v>2</v>
      </c>
    </row>
    <row r="864">
      <c r="A864" s="4" t="inlineStr">
        <is>
          <t>MAT-27-011</t>
        </is>
      </c>
      <c r="B864" s="5" t="inlineStr">
        <is>
          <t>Barra de seguridad, recta, 40 cm</t>
        </is>
      </c>
      <c r="C864" s="4" t="inlineStr">
        <is>
          <t>unidad</t>
        </is>
      </c>
      <c r="D864" s="10" t="n">
        <v>1176.96</v>
      </c>
      <c r="E864" s="10" t="n"/>
      <c r="F864" s="10" t="n">
        <v>675</v>
      </c>
      <c r="G864" s="10" t="n"/>
      <c r="H864" s="10" t="n"/>
      <c r="I864" s="10" t="n"/>
      <c r="J864" s="10">
        <f>IF(COUNT(D864:I864)=0,"",MIN(D864:I864))</f>
        <v/>
      </c>
      <c r="K864" s="10">
        <f>IF(COUNT(D864:I864)=0,"",MEDIAN(D864:I864))</f>
        <v/>
      </c>
      <c r="L864" s="10">
        <f>IF(COUNT(D864:I864)=0,"",MAX(D864:I864))</f>
        <v/>
      </c>
      <c r="M864" s="11">
        <f>IF(OR(J864="",J864=0),"",(L864-J864)/J864)</f>
        <v/>
      </c>
      <c r="N864" s="4">
        <f>IF(COUNT(D864:I864)=0,"",INDEX($D$1:$I$1,MATCH(MIN(D864:I864),D864:I864,0)))</f>
        <v/>
      </c>
      <c r="O864" s="10" t="n">
        <v>925.98</v>
      </c>
      <c r="P864" s="12" t="n">
        <v>2</v>
      </c>
    </row>
    <row r="865">
      <c r="A865" s="4" t="inlineStr">
        <is>
          <t>MAT-27-012</t>
        </is>
      </c>
      <c r="B865" s="5" t="inlineStr">
        <is>
          <t>Barra de seguridad, recta, 45 cm</t>
        </is>
      </c>
      <c r="C865" s="4" t="inlineStr">
        <is>
          <t>unidad</t>
        </is>
      </c>
      <c r="D865" s="10" t="n"/>
      <c r="E865" s="10" t="n"/>
      <c r="F865" s="10" t="n">
        <v>1595</v>
      </c>
      <c r="G865" s="10" t="n"/>
      <c r="H865" s="10" t="n"/>
      <c r="I865" s="10" t="n"/>
      <c r="J865" s="10">
        <f>IF(COUNT(D865:I865)=0,"",MIN(D865:I865))</f>
        <v/>
      </c>
      <c r="K865" s="10">
        <f>IF(COUNT(D865:I865)=0,"",MEDIAN(D865:I865))</f>
        <v/>
      </c>
      <c r="L865" s="10">
        <f>IF(COUNT(D865:I865)=0,"",MAX(D865:I865))</f>
        <v/>
      </c>
      <c r="M865" s="11">
        <f>IF(OR(J865="",J865=0),"",(L865-J865)/J865)</f>
        <v/>
      </c>
      <c r="N865" s="4">
        <f>IF(COUNT(D865:I865)=0,"",INDEX($D$1:$I$1,MATCH(MIN(D865:I865),D865:I865,0)))</f>
        <v/>
      </c>
      <c r="O865" s="10" t="n">
        <v>1665</v>
      </c>
      <c r="P865" s="12" t="n">
        <v>1</v>
      </c>
    </row>
    <row r="866">
      <c r="A866" s="4" t="inlineStr">
        <is>
          <t>MAT-27-013</t>
        </is>
      </c>
      <c r="B866" s="5" t="inlineStr">
        <is>
          <t>Barra de seguridad, recta, 50 cm</t>
        </is>
      </c>
      <c r="C866" s="4" t="inlineStr">
        <is>
          <t>unidad</t>
        </is>
      </c>
      <c r="D866" s="10" t="n">
        <v>1522.47</v>
      </c>
      <c r="E866" s="10" t="n"/>
      <c r="F866" s="10" t="n">
        <v>745</v>
      </c>
      <c r="G866" s="10" t="n"/>
      <c r="H866" s="10" t="n"/>
      <c r="I866" s="10" t="n"/>
      <c r="J866" s="10">
        <f>IF(COUNT(D866:I866)=0,"",MIN(D866:I866))</f>
        <v/>
      </c>
      <c r="K866" s="10">
        <f>IF(COUNT(D866:I866)=0,"",MEDIAN(D866:I866))</f>
        <v/>
      </c>
      <c r="L866" s="10">
        <f>IF(COUNT(D866:I866)=0,"",MAX(D866:I866))</f>
        <v/>
      </c>
      <c r="M866" s="11">
        <f>IF(OR(J866="",J866=0),"",(L866-J866)/J866)</f>
        <v/>
      </c>
      <c r="N866" s="4">
        <f>IF(COUNT(D866:I866)=0,"",INDEX($D$1:$I$1,MATCH(MIN(D866:I866),D866:I866,0)))</f>
        <v/>
      </c>
      <c r="O866" s="10" t="n">
        <v>1195</v>
      </c>
      <c r="P866" s="12" t="n">
        <v>2</v>
      </c>
    </row>
    <row r="867">
      <c r="A867" s="4" t="inlineStr">
        <is>
          <t>MAT-27-014</t>
        </is>
      </c>
      <c r="B867" s="5" t="inlineStr">
        <is>
          <t>Barra de seguridad, recta, 60 cm</t>
        </is>
      </c>
      <c r="C867" s="4" t="inlineStr">
        <is>
          <t>unidad</t>
        </is>
      </c>
      <c r="D867" s="10" t="n">
        <v>3297.37</v>
      </c>
      <c r="E867" s="10" t="n"/>
      <c r="F867" s="10" t="n">
        <v>1869</v>
      </c>
      <c r="G867" s="10" t="n"/>
      <c r="H867" s="10" t="n"/>
      <c r="I867" s="10" t="n"/>
      <c r="J867" s="10">
        <f>IF(COUNT(D867:I867)=0,"",MIN(D867:I867))</f>
        <v/>
      </c>
      <c r="K867" s="10">
        <f>IF(COUNT(D867:I867)=0,"",MEDIAN(D867:I867))</f>
        <v/>
      </c>
      <c r="L867" s="10">
        <f>IF(COUNT(D867:I867)=0,"",MAX(D867:I867))</f>
        <v/>
      </c>
      <c r="M867" s="11">
        <f>IF(OR(J867="",J867=0),"",(L867-J867)/J867)</f>
        <v/>
      </c>
      <c r="N867" s="4">
        <f>IF(COUNT(D867:I867)=0,"",INDEX($D$1:$I$1,MATCH(MIN(D867:I867),D867:I867,0)))</f>
        <v/>
      </c>
      <c r="O867" s="10" t="n">
        <v>1995</v>
      </c>
      <c r="P867" s="12" t="n">
        <v>2</v>
      </c>
    </row>
    <row r="868">
      <c r="A868" s="4" t="inlineStr">
        <is>
          <t>MAT-27-015</t>
        </is>
      </c>
      <c r="B868" s="5" t="inlineStr">
        <is>
          <t>Barra de seguridad, recta, 70 cm</t>
        </is>
      </c>
      <c r="C868" s="4" t="inlineStr">
        <is>
          <t>unidad</t>
        </is>
      </c>
      <c r="D868" s="10" t="n">
        <v>3271.81</v>
      </c>
      <c r="E868" s="10" t="n"/>
      <c r="F868" s="10" t="n">
        <v>4695</v>
      </c>
      <c r="G868" s="10" t="n"/>
      <c r="H868" s="10" t="n"/>
      <c r="I868" s="10" t="n"/>
      <c r="J868" s="10">
        <f>IF(COUNT(D868:I868)=0,"",MIN(D868:I868))</f>
        <v/>
      </c>
      <c r="K868" s="10">
        <f>IF(COUNT(D868:I868)=0,"",MEDIAN(D868:I868))</f>
        <v/>
      </c>
      <c r="L868" s="10">
        <f>IF(COUNT(D868:I868)=0,"",MAX(D868:I868))</f>
        <v/>
      </c>
      <c r="M868" s="11">
        <f>IF(OR(J868="",J868=0),"",(L868-J868)/J868)</f>
        <v/>
      </c>
      <c r="N868" s="4">
        <f>IF(COUNT(D868:I868)=0,"",INDEX($D$1:$I$1,MATCH(MIN(D868:I868),D868:I868,0)))</f>
        <v/>
      </c>
      <c r="O868" s="10" t="n">
        <v>3983.41</v>
      </c>
      <c r="P868" s="12" t="n">
        <v>2</v>
      </c>
    </row>
    <row r="869">
      <c r="A869" s="4" t="inlineStr">
        <is>
          <t>MAT-27-016</t>
        </is>
      </c>
      <c r="B869" s="5" t="inlineStr">
        <is>
          <t>Barra de seguridad, recta, 75 cm</t>
        </is>
      </c>
      <c r="C869" s="4" t="inlineStr">
        <is>
          <t>unidad</t>
        </is>
      </c>
      <c r="D869" s="10" t="n"/>
      <c r="E869" s="10" t="n"/>
      <c r="F869" s="10" t="n">
        <v>2185</v>
      </c>
      <c r="G869" s="10" t="n"/>
      <c r="H869" s="10" t="n"/>
      <c r="I869" s="10" t="n"/>
      <c r="J869" s="10">
        <f>IF(COUNT(D869:I869)=0,"",MIN(D869:I869))</f>
        <v/>
      </c>
      <c r="K869" s="10">
        <f>IF(COUNT(D869:I869)=0,"",MEDIAN(D869:I869))</f>
        <v/>
      </c>
      <c r="L869" s="10">
        <f>IF(COUNT(D869:I869)=0,"",MAX(D869:I869))</f>
        <v/>
      </c>
      <c r="M869" s="11">
        <f>IF(OR(J869="",J869=0),"",(L869-J869)/J869)</f>
        <v/>
      </c>
      <c r="N869" s="4">
        <f>IF(COUNT(D869:I869)=0,"",INDEX($D$1:$I$1,MATCH(MIN(D869:I869),D869:I869,0)))</f>
        <v/>
      </c>
      <c r="O869" s="10" t="n">
        <v>2185</v>
      </c>
      <c r="P869" s="12" t="n">
        <v>1</v>
      </c>
    </row>
    <row r="870">
      <c r="A870" s="4" t="inlineStr">
        <is>
          <t>MAT-27-017</t>
        </is>
      </c>
      <c r="B870" s="5" t="inlineStr">
        <is>
          <t>Barra de seguridad, recta, 90 cm</t>
        </is>
      </c>
      <c r="C870" s="4" t="inlineStr">
        <is>
          <t>unidad</t>
        </is>
      </c>
      <c r="D870" s="10" t="n">
        <v>6226.47</v>
      </c>
      <c r="E870" s="10" t="n"/>
      <c r="F870" s="10" t="n">
        <v>2395</v>
      </c>
      <c r="G870" s="10" t="n"/>
      <c r="H870" s="10" t="n"/>
      <c r="I870" s="10" t="n"/>
      <c r="J870" s="10">
        <f>IF(COUNT(D870:I870)=0,"",MIN(D870:I870))</f>
        <v/>
      </c>
      <c r="K870" s="10">
        <f>IF(COUNT(D870:I870)=0,"",MEDIAN(D870:I870))</f>
        <v/>
      </c>
      <c r="L870" s="10">
        <f>IF(COUNT(D870:I870)=0,"",MAX(D870:I870))</f>
        <v/>
      </c>
      <c r="M870" s="11">
        <f>IF(OR(J870="",J870=0),"",(L870-J870)/J870)</f>
        <v/>
      </c>
      <c r="N870" s="4">
        <f>IF(COUNT(D870:I870)=0,"",INDEX($D$1:$I$1,MATCH(MIN(D870:I870),D870:I870,0)))</f>
        <v/>
      </c>
      <c r="O870" s="10" t="n">
        <v>2439</v>
      </c>
      <c r="P870" s="12" t="n">
        <v>2</v>
      </c>
    </row>
    <row r="871">
      <c r="A871" s="4" t="inlineStr">
        <is>
          <t>MAT-27-018</t>
        </is>
      </c>
      <c r="B871" s="5" t="inlineStr">
        <is>
          <t>Juego de accesorios de baño</t>
        </is>
      </c>
      <c r="C871" s="4" t="inlineStr">
        <is>
          <t>juego</t>
        </is>
      </c>
      <c r="D871" s="10" t="n">
        <v>345.39</v>
      </c>
      <c r="E871" s="10" t="n"/>
      <c r="F871" s="10" t="n"/>
      <c r="G871" s="10" t="n"/>
      <c r="H871" s="10" t="n"/>
      <c r="I871" s="10" t="n"/>
      <c r="J871" s="10">
        <f>IF(COUNT(D871:I871)=0,"",MIN(D871:I871))</f>
        <v/>
      </c>
      <c r="K871" s="10">
        <f>IF(COUNT(D871:I871)=0,"",MEDIAN(D871:I871))</f>
        <v/>
      </c>
      <c r="L871" s="10">
        <f>IF(COUNT(D871:I871)=0,"",MAX(D871:I871))</f>
        <v/>
      </c>
      <c r="M871" s="11">
        <f>IF(OR(J871="",J871=0),"",(L871-J871)/J871)</f>
        <v/>
      </c>
      <c r="N871" s="4">
        <f>IF(COUNT(D871:I871)=0,"",INDEX($D$1:$I$1,MATCH(MIN(D871:I871),D871:I871,0)))</f>
        <v/>
      </c>
      <c r="O871" s="10" t="n">
        <v>2522.8</v>
      </c>
      <c r="P871" s="12" t="n">
        <v>1</v>
      </c>
    </row>
    <row r="872">
      <c r="A872" s="4" t="inlineStr">
        <is>
          <t>MAT-27-019</t>
        </is>
      </c>
      <c r="B872" s="5" t="inlineStr">
        <is>
          <t>Juego de accesorios de baño, 3 piezas</t>
        </is>
      </c>
      <c r="C872" s="4" t="inlineStr">
        <is>
          <t>juego</t>
        </is>
      </c>
      <c r="D872" s="10" t="n">
        <v>1081.92</v>
      </c>
      <c r="E872" s="10" t="n"/>
      <c r="F872" s="10" t="n"/>
      <c r="G872" s="10" t="n"/>
      <c r="H872" s="10" t="n"/>
      <c r="I872" s="10" t="n"/>
      <c r="J872" s="10">
        <f>IF(COUNT(D872:I872)=0,"",MIN(D872:I872))</f>
        <v/>
      </c>
      <c r="K872" s="10">
        <f>IF(COUNT(D872:I872)=0,"",MEDIAN(D872:I872))</f>
        <v/>
      </c>
      <c r="L872" s="10">
        <f>IF(COUNT(D872:I872)=0,"",MAX(D872:I872))</f>
        <v/>
      </c>
      <c r="M872" s="11">
        <f>IF(OR(J872="",J872=0),"",(L872-J872)/J872)</f>
        <v/>
      </c>
      <c r="N872" s="4">
        <f>IF(COUNT(D872:I872)=0,"",INDEX($D$1:$I$1,MATCH(MIN(D872:I872),D872:I872,0)))</f>
        <v/>
      </c>
      <c r="O872" s="10" t="n">
        <v>1377.76</v>
      </c>
      <c r="P872" s="12" t="n">
        <v>1</v>
      </c>
    </row>
    <row r="873">
      <c r="A873" s="4" t="inlineStr">
        <is>
          <t>MAT-27-020</t>
        </is>
      </c>
      <c r="B873" s="5" t="inlineStr">
        <is>
          <t>Juego de accesorios de baño, 4 piezas</t>
        </is>
      </c>
      <c r="C873" s="4" t="inlineStr">
        <is>
          <t>juego</t>
        </is>
      </c>
      <c r="D873" s="10" t="n">
        <v>1605.2</v>
      </c>
      <c r="E873" s="10" t="n"/>
      <c r="F873" s="10" t="n">
        <v>2790</v>
      </c>
      <c r="G873" s="10" t="n"/>
      <c r="H873" s="10" t="n"/>
      <c r="I873" s="10" t="n"/>
      <c r="J873" s="10">
        <f>IF(COUNT(D873:I873)=0,"",MIN(D873:I873))</f>
        <v/>
      </c>
      <c r="K873" s="10">
        <f>IF(COUNT(D873:I873)=0,"",MEDIAN(D873:I873))</f>
        <v/>
      </c>
      <c r="L873" s="10">
        <f>IF(COUNT(D873:I873)=0,"",MAX(D873:I873))</f>
        <v/>
      </c>
      <c r="M873" s="11">
        <f>IF(OR(J873="",J873=0),"",(L873-J873)/J873)</f>
        <v/>
      </c>
      <c r="N873" s="4">
        <f>IF(COUNT(D873:I873)=0,"",INDEX($D$1:$I$1,MATCH(MIN(D873:I873),D873:I873,0)))</f>
        <v/>
      </c>
      <c r="O873" s="10" t="n">
        <v>2927.39</v>
      </c>
      <c r="P873" s="12" t="n">
        <v>2</v>
      </c>
    </row>
    <row r="874">
      <c r="A874" s="4" t="inlineStr">
        <is>
          <t>MAT-27-021</t>
        </is>
      </c>
      <c r="B874" s="5" t="inlineStr">
        <is>
          <t>Juego de accesorios de baño, 5 piezas</t>
        </is>
      </c>
      <c r="C874" s="4" t="inlineStr">
        <is>
          <t>juego</t>
        </is>
      </c>
      <c r="D874" s="10" t="n">
        <v>940.91</v>
      </c>
      <c r="E874" s="10" t="n">
        <v>1139</v>
      </c>
      <c r="F874" s="10" t="n">
        <v>394</v>
      </c>
      <c r="G874" s="10" t="n"/>
      <c r="H874" s="10" t="n"/>
      <c r="I874" s="10" t="n"/>
      <c r="J874" s="10">
        <f>IF(COUNT(D874:I874)=0,"",MIN(D874:I874))</f>
        <v/>
      </c>
      <c r="K874" s="10">
        <f>IF(COUNT(D874:I874)=0,"",MEDIAN(D874:I874))</f>
        <v/>
      </c>
      <c r="L874" s="10">
        <f>IF(COUNT(D874:I874)=0,"",MAX(D874:I874))</f>
        <v/>
      </c>
      <c r="M874" s="11">
        <f>IF(OR(J874="",J874=0),"",(L874-J874)/J874)</f>
        <v/>
      </c>
      <c r="N874" s="4">
        <f>IF(COUNT(D874:I874)=0,"",INDEX($D$1:$I$1,MATCH(MIN(D874:I874),D874:I874,0)))</f>
        <v/>
      </c>
      <c r="O874" s="10" t="n">
        <v>1139</v>
      </c>
      <c r="P874" s="12" t="n">
        <v>3</v>
      </c>
    </row>
    <row r="875">
      <c r="A875" s="4" t="inlineStr">
        <is>
          <t>MAT-27-022</t>
        </is>
      </c>
      <c r="B875" s="5" t="inlineStr">
        <is>
          <t>Juego de accesorios de baño, 6 piezas</t>
        </is>
      </c>
      <c r="C875" s="4" t="inlineStr">
        <is>
          <t>juego</t>
        </is>
      </c>
      <c r="D875" s="10" t="n">
        <v>1342.61</v>
      </c>
      <c r="E875" s="10" t="n">
        <v>2306</v>
      </c>
      <c r="F875" s="10" t="n">
        <v>1545</v>
      </c>
      <c r="G875" s="10" t="n"/>
      <c r="H875" s="10" t="n"/>
      <c r="I875" s="10" t="n"/>
      <c r="J875" s="10">
        <f>IF(COUNT(D875:I875)=0,"",MIN(D875:I875))</f>
        <v/>
      </c>
      <c r="K875" s="10">
        <f>IF(COUNT(D875:I875)=0,"",MEDIAN(D875:I875))</f>
        <v/>
      </c>
      <c r="L875" s="10">
        <f>IF(COUNT(D875:I875)=0,"",MAX(D875:I875))</f>
        <v/>
      </c>
      <c r="M875" s="11">
        <f>IF(OR(J875="",J875=0),"",(L875-J875)/J875)</f>
        <v/>
      </c>
      <c r="N875" s="4">
        <f>IF(COUNT(D875:I875)=0,"",INDEX($D$1:$I$1,MATCH(MIN(D875:I875),D875:I875,0)))</f>
        <v/>
      </c>
      <c r="O875" s="10" t="n">
        <v>3070.44</v>
      </c>
      <c r="P875" s="12" t="n">
        <v>3</v>
      </c>
    </row>
    <row r="876">
      <c r="A876" s="4" t="inlineStr">
        <is>
          <t>MAT-27-023</t>
        </is>
      </c>
      <c r="B876" s="5" t="inlineStr">
        <is>
          <t>Secador de manos</t>
        </is>
      </c>
      <c r="C876" s="4" t="inlineStr">
        <is>
          <t>unidad</t>
        </is>
      </c>
      <c r="D876" s="10" t="n">
        <v>27487.14</v>
      </c>
      <c r="E876" s="10" t="n"/>
      <c r="F876" s="10" t="n">
        <v>3335</v>
      </c>
      <c r="G876" s="10" t="n"/>
      <c r="H876" s="10" t="n"/>
      <c r="I876" s="10" t="n"/>
      <c r="J876" s="10">
        <f>IF(COUNT(D876:I876)=0,"",MIN(D876:I876))</f>
        <v/>
      </c>
      <c r="K876" s="10">
        <f>IF(COUNT(D876:I876)=0,"",MEDIAN(D876:I876))</f>
        <v/>
      </c>
      <c r="L876" s="10">
        <f>IF(COUNT(D876:I876)=0,"",MAX(D876:I876))</f>
        <v/>
      </c>
      <c r="M876" s="11">
        <f>IF(OR(J876="",J876=0),"",(L876-J876)/J876)</f>
        <v/>
      </c>
      <c r="N876" s="4">
        <f>IF(COUNT(D876:I876)=0,"",INDEX($D$1:$I$1,MATCH(MIN(D876:I876),D876:I876,0)))</f>
        <v/>
      </c>
      <c r="O876" s="10" t="n">
        <v>3600</v>
      </c>
      <c r="P876" s="12" t="n">
        <v>2</v>
      </c>
    </row>
    <row r="877">
      <c r="A877" s="4" t="inlineStr">
        <is>
          <t>MAT-27-024</t>
        </is>
      </c>
      <c r="B877" s="5" t="inlineStr">
        <is>
          <t>Secador de manos, de botón</t>
        </is>
      </c>
      <c r="C877" s="4" t="inlineStr">
        <is>
          <t>unidad</t>
        </is>
      </c>
      <c r="D877" s="10" t="n">
        <v>16368.74</v>
      </c>
      <c r="E877" s="10" t="n"/>
      <c r="F877" s="10" t="n"/>
      <c r="G877" s="10" t="n"/>
      <c r="H877" s="10" t="n"/>
      <c r="I877" s="10" t="n"/>
      <c r="J877" s="10">
        <f>IF(COUNT(D877:I877)=0,"",MIN(D877:I877))</f>
        <v/>
      </c>
      <c r="K877" s="10">
        <f>IF(COUNT(D877:I877)=0,"",MEDIAN(D877:I877))</f>
        <v/>
      </c>
      <c r="L877" s="10">
        <f>IF(COUNT(D877:I877)=0,"",MAX(D877:I877))</f>
        <v/>
      </c>
      <c r="M877" s="11">
        <f>IF(OR(J877="",J877=0),"",(L877-J877)/J877)</f>
        <v/>
      </c>
      <c r="N877" s="4">
        <f>IF(COUNT(D877:I877)=0,"",INDEX($D$1:$I$1,MATCH(MIN(D877:I877),D877:I877,0)))</f>
        <v/>
      </c>
      <c r="O877" s="10" t="n">
        <v>16368.74</v>
      </c>
      <c r="P877" s="12" t="n">
        <v>1</v>
      </c>
    </row>
    <row r="878">
      <c r="A878" s="4" t="inlineStr">
        <is>
          <t>MAT-27-025</t>
        </is>
      </c>
      <c r="B878" s="5" t="inlineStr">
        <is>
          <t>Secador de manos, con sensor</t>
        </is>
      </c>
      <c r="C878" s="4" t="inlineStr">
        <is>
          <t>unidad</t>
        </is>
      </c>
      <c r="D878" s="10" t="n">
        <v>18390.47</v>
      </c>
      <c r="E878" s="10" t="n"/>
      <c r="F878" s="10" t="n">
        <v>12495</v>
      </c>
      <c r="G878" s="10" t="n"/>
      <c r="H878" s="10" t="n"/>
      <c r="I878" s="10" t="n"/>
      <c r="J878" s="10">
        <f>IF(COUNT(D878:I878)=0,"",MIN(D878:I878))</f>
        <v/>
      </c>
      <c r="K878" s="10">
        <f>IF(COUNT(D878:I878)=0,"",MEDIAN(D878:I878))</f>
        <v/>
      </c>
      <c r="L878" s="10">
        <f>IF(COUNT(D878:I878)=0,"",MAX(D878:I878))</f>
        <v/>
      </c>
      <c r="M878" s="11">
        <f>IF(OR(J878="",J878=0),"",(L878-J878)/J878)</f>
        <v/>
      </c>
      <c r="N878" s="4">
        <f>IF(COUNT(D878:I878)=0,"",INDEX($D$1:$I$1,MATCH(MIN(D878:I878),D878:I878,0)))</f>
        <v/>
      </c>
      <c r="O878" s="10" t="n">
        <v>18390.47</v>
      </c>
      <c r="P878" s="12" t="n">
        <v>2</v>
      </c>
    </row>
    <row r="879">
      <c r="A879" s="4" t="inlineStr">
        <is>
          <t>MAT-27-026</t>
        </is>
      </c>
      <c r="B879" s="5" t="inlineStr">
        <is>
          <t>Dispensador de jabón</t>
        </is>
      </c>
      <c r="C879" s="4" t="inlineStr">
        <is>
          <t>unidad</t>
        </is>
      </c>
      <c r="D879" s="10" t="n">
        <v>14903.09</v>
      </c>
      <c r="E879" s="10" t="n"/>
      <c r="F879" s="10" t="n">
        <v>156</v>
      </c>
      <c r="G879" s="10" t="n"/>
      <c r="H879" s="10" t="n"/>
      <c r="I879" s="10" t="n"/>
      <c r="J879" s="10">
        <f>IF(COUNT(D879:I879)=0,"",MIN(D879:I879))</f>
        <v/>
      </c>
      <c r="K879" s="10">
        <f>IF(COUNT(D879:I879)=0,"",MEDIAN(D879:I879))</f>
        <v/>
      </c>
      <c r="L879" s="10">
        <f>IF(COUNT(D879:I879)=0,"",MAX(D879:I879))</f>
        <v/>
      </c>
      <c r="M879" s="11">
        <f>IF(OR(J879="",J879=0),"",(L879-J879)/J879)</f>
        <v/>
      </c>
      <c r="N879" s="4">
        <f>IF(COUNT(D879:I879)=0,"",INDEX($D$1:$I$1,MATCH(MIN(D879:I879),D879:I879,0)))</f>
        <v/>
      </c>
      <c r="O879" s="10" t="n">
        <v>715</v>
      </c>
      <c r="P879" s="12" t="n">
        <v>2</v>
      </c>
    </row>
    <row r="880">
      <c r="A880" s="4" t="inlineStr">
        <is>
          <t>MAT-27-027</t>
        </is>
      </c>
      <c r="B880" s="5" t="inlineStr">
        <is>
          <t>Dispensador de papel, de papel higiénico</t>
        </is>
      </c>
      <c r="C880" s="4" t="inlineStr">
        <is>
          <t>unidad</t>
        </is>
      </c>
      <c r="D880" s="10" t="n"/>
      <c r="E880" s="10" t="n"/>
      <c r="F880" s="10" t="n">
        <v>485</v>
      </c>
      <c r="G880" s="10" t="n"/>
      <c r="H880" s="10" t="n"/>
      <c r="I880" s="10" t="n"/>
      <c r="J880" s="10">
        <f>IF(COUNT(D880:I880)=0,"",MIN(D880:I880))</f>
        <v/>
      </c>
      <c r="K880" s="10">
        <f>IF(COUNT(D880:I880)=0,"",MEDIAN(D880:I880))</f>
        <v/>
      </c>
      <c r="L880" s="10">
        <f>IF(COUNT(D880:I880)=0,"",MAX(D880:I880))</f>
        <v/>
      </c>
      <c r="M880" s="11">
        <f>IF(OR(J880="",J880=0),"",(L880-J880)/J880)</f>
        <v/>
      </c>
      <c r="N880" s="4">
        <f>IF(COUNT(D880:I880)=0,"",INDEX($D$1:$I$1,MATCH(MIN(D880:I880),D880:I880,0)))</f>
        <v/>
      </c>
      <c r="O880" s="10" t="n">
        <v>1850</v>
      </c>
      <c r="P880" s="12" t="n">
        <v>1</v>
      </c>
    </row>
    <row r="881">
      <c r="A881" s="4" t="inlineStr">
        <is>
          <t>MAT-27-028</t>
        </is>
      </c>
      <c r="B881" s="5" t="inlineStr">
        <is>
          <t>Dispensador de papel, de toalla</t>
        </is>
      </c>
      <c r="C881" s="4" t="inlineStr">
        <is>
          <t>unidad</t>
        </is>
      </c>
      <c r="D881" s="10" t="n">
        <v>4472.06</v>
      </c>
      <c r="E881" s="10" t="n"/>
      <c r="F881" s="10" t="n">
        <v>274</v>
      </c>
      <c r="G881" s="10" t="n"/>
      <c r="H881" s="10" t="n"/>
      <c r="I881" s="10" t="n"/>
      <c r="J881" s="10">
        <f>IF(COUNT(D881:I881)=0,"",MIN(D881:I881))</f>
        <v/>
      </c>
      <c r="K881" s="10">
        <f>IF(COUNT(D881:I881)=0,"",MEDIAN(D881:I881))</f>
        <v/>
      </c>
      <c r="L881" s="10">
        <f>IF(COUNT(D881:I881)=0,"",MAX(D881:I881))</f>
        <v/>
      </c>
      <c r="M881" s="11">
        <f>IF(OR(J881="",J881=0),"",(L881-J881)/J881)</f>
        <v/>
      </c>
      <c r="N881" s="4">
        <f>IF(COUNT(D881:I881)=0,"",INDEX($D$1:$I$1,MATCH(MIN(D881:I881),D881:I881,0)))</f>
        <v/>
      </c>
      <c r="O881" s="10" t="n">
        <v>2695</v>
      </c>
      <c r="P881" s="12" t="n">
        <v>2</v>
      </c>
    </row>
    <row r="882">
      <c r="A882" s="4" t="inlineStr">
        <is>
          <t>MAT-27-029</t>
        </is>
      </c>
      <c r="B882" s="5" t="inlineStr">
        <is>
          <t>Cambiador de bebés de pared</t>
        </is>
      </c>
      <c r="C882" s="4" t="inlineStr">
        <is>
          <t>unidad</t>
        </is>
      </c>
      <c r="D882" s="10" t="n"/>
      <c r="E882" s="10" t="n"/>
      <c r="F882" s="10" t="n">
        <v>8705</v>
      </c>
      <c r="G882" s="10" t="n"/>
      <c r="H882" s="10" t="n"/>
      <c r="I882" s="10" t="n"/>
      <c r="J882" s="10">
        <f>IF(COUNT(D882:I882)=0,"",MIN(D882:I882))</f>
        <v/>
      </c>
      <c r="K882" s="10">
        <f>IF(COUNT(D882:I882)=0,"",MEDIAN(D882:I882))</f>
        <v/>
      </c>
      <c r="L882" s="10">
        <f>IF(COUNT(D882:I882)=0,"",MAX(D882:I882))</f>
        <v/>
      </c>
      <c r="M882" s="11">
        <f>IF(OR(J882="",J882=0),"",(L882-J882)/J882)</f>
        <v/>
      </c>
      <c r="N882" s="4">
        <f>IF(COUNT(D882:I882)=0,"",INDEX($D$1:$I$1,MATCH(MIN(D882:I882),D882:I882,0)))</f>
        <v/>
      </c>
      <c r="O882" s="10" t="n">
        <v>8705</v>
      </c>
      <c r="P882" s="12" t="n">
        <v>1</v>
      </c>
    </row>
    <row r="883">
      <c r="A883" s="4" t="inlineStr">
        <is>
          <t>MAT-28-001</t>
        </is>
      </c>
      <c r="B883" s="5" t="inlineStr">
        <is>
          <t>Kit de alarma</t>
        </is>
      </c>
      <c r="C883" s="4" t="inlineStr">
        <is>
          <t>juego</t>
        </is>
      </c>
      <c r="D883" s="10" t="n">
        <v>7107.67</v>
      </c>
      <c r="E883" s="10" t="n"/>
      <c r="F883" s="10" t="n"/>
      <c r="G883" s="10" t="n"/>
      <c r="H883" s="10" t="n"/>
      <c r="I883" s="10" t="n"/>
      <c r="J883" s="10">
        <f>IF(COUNT(D883:I883)=0,"",MIN(D883:I883))</f>
        <v/>
      </c>
      <c r="K883" s="10">
        <f>IF(COUNT(D883:I883)=0,"",MEDIAN(D883:I883))</f>
        <v/>
      </c>
      <c r="L883" s="10">
        <f>IF(COUNT(D883:I883)=0,"",MAX(D883:I883))</f>
        <v/>
      </c>
      <c r="M883" s="11">
        <f>IF(OR(J883="",J883=0),"",(L883-J883)/J883)</f>
        <v/>
      </c>
      <c r="N883" s="4">
        <f>IF(COUNT(D883:I883)=0,"",INDEX($D$1:$I$1,MATCH(MIN(D883:I883),D883:I883,0)))</f>
        <v/>
      </c>
      <c r="O883" s="10" t="n">
        <v>7107.67</v>
      </c>
      <c r="P883" s="12" t="n">
        <v>1</v>
      </c>
    </row>
    <row r="884">
      <c r="A884" s="4" t="inlineStr">
        <is>
          <t>MAT-28-002</t>
        </is>
      </c>
      <c r="B884" s="5" t="inlineStr">
        <is>
          <t>Panel de alarma</t>
        </is>
      </c>
      <c r="C884" s="4" t="inlineStr">
        <is>
          <t>unidad</t>
        </is>
      </c>
      <c r="D884" s="10" t="n">
        <v>3536.16</v>
      </c>
      <c r="E884" s="10" t="n"/>
      <c r="F884" s="10" t="n"/>
      <c r="G884" s="10" t="n"/>
      <c r="H884" s="10" t="n"/>
      <c r="I884" s="10" t="n"/>
      <c r="J884" s="10">
        <f>IF(COUNT(D884:I884)=0,"",MIN(D884:I884))</f>
        <v/>
      </c>
      <c r="K884" s="10">
        <f>IF(COUNT(D884:I884)=0,"",MEDIAN(D884:I884))</f>
        <v/>
      </c>
      <c r="L884" s="10">
        <f>IF(COUNT(D884:I884)=0,"",MAX(D884:I884))</f>
        <v/>
      </c>
      <c r="M884" s="11">
        <f>IF(OR(J884="",J884=0),"",(L884-J884)/J884)</f>
        <v/>
      </c>
      <c r="N884" s="4">
        <f>IF(COUNT(D884:I884)=0,"",INDEX($D$1:$I$1,MATCH(MIN(D884:I884),D884:I884,0)))</f>
        <v/>
      </c>
      <c r="O884" s="10" t="n">
        <v>15771.4</v>
      </c>
      <c r="P884" s="12" t="n">
        <v>1</v>
      </c>
    </row>
    <row r="885">
      <c r="A885" s="4" t="inlineStr">
        <is>
          <t>MAT-28-003</t>
        </is>
      </c>
      <c r="B885" s="5" t="inlineStr">
        <is>
          <t>Panel de alarma 28 zonas</t>
        </is>
      </c>
      <c r="C885" s="4" t="inlineStr">
        <is>
          <t>unidad</t>
        </is>
      </c>
      <c r="D885" s="10" t="n">
        <v>7194.58</v>
      </c>
      <c r="E885" s="10" t="n"/>
      <c r="F885" s="10" t="n"/>
      <c r="G885" s="10" t="n"/>
      <c r="H885" s="10" t="n"/>
      <c r="I885" s="10" t="n"/>
      <c r="J885" s="10">
        <f>IF(COUNT(D885:I885)=0,"",MIN(D885:I885))</f>
        <v/>
      </c>
      <c r="K885" s="10">
        <f>IF(COUNT(D885:I885)=0,"",MEDIAN(D885:I885))</f>
        <v/>
      </c>
      <c r="L885" s="10">
        <f>IF(COUNT(D885:I885)=0,"",MAX(D885:I885))</f>
        <v/>
      </c>
      <c r="M885" s="11">
        <f>IF(OR(J885="",J885=0),"",(L885-J885)/J885)</f>
        <v/>
      </c>
      <c r="N885" s="4">
        <f>IF(COUNT(D885:I885)=0,"",INDEX($D$1:$I$1,MATCH(MIN(D885:I885),D885:I885,0)))</f>
        <v/>
      </c>
      <c r="O885" s="10" t="n">
        <v>7194.58</v>
      </c>
      <c r="P885" s="12" t="n">
        <v>1</v>
      </c>
    </row>
    <row r="886">
      <c r="A886" s="4" t="inlineStr">
        <is>
          <t>MAT-28-004</t>
        </is>
      </c>
      <c r="B886" s="5" t="inlineStr">
        <is>
          <t>Panel de alarma 320 zonas</t>
        </is>
      </c>
      <c r="C886" s="4" t="inlineStr">
        <is>
          <t>unidad</t>
        </is>
      </c>
      <c r="D886" s="10" t="n">
        <v>13889.31</v>
      </c>
      <c r="E886" s="10" t="n"/>
      <c r="F886" s="10" t="n"/>
      <c r="G886" s="10" t="n"/>
      <c r="H886" s="10" t="n"/>
      <c r="I886" s="10" t="n"/>
      <c r="J886" s="10">
        <f>IF(COUNT(D886:I886)=0,"",MIN(D886:I886))</f>
        <v/>
      </c>
      <c r="K886" s="10">
        <f>IF(COUNT(D886:I886)=0,"",MEDIAN(D886:I886))</f>
        <v/>
      </c>
      <c r="L886" s="10">
        <f>IF(COUNT(D886:I886)=0,"",MAX(D886:I886))</f>
        <v/>
      </c>
      <c r="M886" s="11">
        <f>IF(OR(J886="",J886=0),"",(L886-J886)/J886)</f>
        <v/>
      </c>
      <c r="N886" s="4">
        <f>IF(COUNT(D886:I886)=0,"",INDEX($D$1:$I$1,MATCH(MIN(D886:I886),D886:I886,0)))</f>
        <v/>
      </c>
      <c r="O886" s="10" t="n">
        <v>16552.7</v>
      </c>
      <c r="P886" s="12" t="n">
        <v>1</v>
      </c>
    </row>
    <row r="887">
      <c r="A887" s="4" t="inlineStr">
        <is>
          <t>MAT-28-005</t>
        </is>
      </c>
      <c r="B887" s="5" t="inlineStr">
        <is>
          <t>Panel de alarma 4 zonas</t>
        </is>
      </c>
      <c r="C887" s="4" t="inlineStr">
        <is>
          <t>unidad</t>
        </is>
      </c>
      <c r="D887" s="10" t="n">
        <v>18682.71</v>
      </c>
      <c r="E887" s="10" t="n"/>
      <c r="F887" s="10" t="n"/>
      <c r="G887" s="10" t="n"/>
      <c r="H887" s="10" t="n"/>
      <c r="I887" s="10" t="n"/>
      <c r="J887" s="10">
        <f>IF(COUNT(D887:I887)=0,"",MIN(D887:I887))</f>
        <v/>
      </c>
      <c r="K887" s="10">
        <f>IF(COUNT(D887:I887)=0,"",MEDIAN(D887:I887))</f>
        <v/>
      </c>
      <c r="L887" s="10">
        <f>IF(COUNT(D887:I887)=0,"",MAX(D887:I887))</f>
        <v/>
      </c>
      <c r="M887" s="11">
        <f>IF(OR(J887="",J887=0),"",(L887-J887)/J887)</f>
        <v/>
      </c>
      <c r="N887" s="4">
        <f>IF(COUNT(D887:I887)=0,"",INDEX($D$1:$I$1,MATCH(MIN(D887:I887),D887:I887,0)))</f>
        <v/>
      </c>
      <c r="O887" s="10" t="n">
        <v>18682.71</v>
      </c>
      <c r="P887" s="12" t="n">
        <v>1</v>
      </c>
    </row>
    <row r="888">
      <c r="A888" s="4" t="inlineStr">
        <is>
          <t>MAT-28-006</t>
        </is>
      </c>
      <c r="B888" s="5" t="inlineStr">
        <is>
          <t>Panel de alarma 48 zonas</t>
        </is>
      </c>
      <c r="C888" s="4" t="inlineStr">
        <is>
          <t>unidad</t>
        </is>
      </c>
      <c r="D888" s="10" t="n">
        <v>8277.66</v>
      </c>
      <c r="E888" s="10" t="n"/>
      <c r="F888" s="10" t="n"/>
      <c r="G888" s="10" t="n"/>
      <c r="H888" s="10" t="n"/>
      <c r="I888" s="10" t="n"/>
      <c r="J888" s="10">
        <f>IF(COUNT(D888:I888)=0,"",MIN(D888:I888))</f>
        <v/>
      </c>
      <c r="K888" s="10">
        <f>IF(COUNT(D888:I888)=0,"",MEDIAN(D888:I888))</f>
        <v/>
      </c>
      <c r="L888" s="10">
        <f>IF(COUNT(D888:I888)=0,"",MAX(D888:I888))</f>
        <v/>
      </c>
      <c r="M888" s="11">
        <f>IF(OR(J888="",J888=0),"",(L888-J888)/J888)</f>
        <v/>
      </c>
      <c r="N888" s="4">
        <f>IF(COUNT(D888:I888)=0,"",INDEX($D$1:$I$1,MATCH(MIN(D888:I888),D888:I888,0)))</f>
        <v/>
      </c>
      <c r="O888" s="10" t="n">
        <v>8277.66</v>
      </c>
      <c r="P888" s="12" t="n">
        <v>1</v>
      </c>
    </row>
    <row r="889">
      <c r="A889" s="4" t="inlineStr">
        <is>
          <t>MAT-28-007</t>
        </is>
      </c>
      <c r="B889" s="5" t="inlineStr">
        <is>
          <t>Panel de alarma 8 zonas</t>
        </is>
      </c>
      <c r="C889" s="4" t="inlineStr">
        <is>
          <t>unidad</t>
        </is>
      </c>
      <c r="D889" s="10" t="n">
        <v>11668.57</v>
      </c>
      <c r="E889" s="10" t="n"/>
      <c r="F889" s="10" t="n"/>
      <c r="G889" s="10" t="n"/>
      <c r="H889" s="10" t="n"/>
      <c r="I889" s="10" t="n"/>
      <c r="J889" s="10">
        <f>IF(COUNT(D889:I889)=0,"",MIN(D889:I889))</f>
        <v/>
      </c>
      <c r="K889" s="10">
        <f>IF(COUNT(D889:I889)=0,"",MEDIAN(D889:I889))</f>
        <v/>
      </c>
      <c r="L889" s="10">
        <f>IF(COUNT(D889:I889)=0,"",MAX(D889:I889))</f>
        <v/>
      </c>
      <c r="M889" s="11">
        <f>IF(OR(J889="",J889=0),"",(L889-J889)/J889)</f>
        <v/>
      </c>
      <c r="N889" s="4">
        <f>IF(COUNT(D889:I889)=0,"",INDEX($D$1:$I$1,MATCH(MIN(D889:I889),D889:I889,0)))</f>
        <v/>
      </c>
      <c r="O889" s="10" t="n">
        <v>11668.57</v>
      </c>
      <c r="P889" s="12" t="n">
        <v>1</v>
      </c>
    </row>
    <row r="890">
      <c r="A890" s="4" t="inlineStr">
        <is>
          <t>MAT-28-008</t>
        </is>
      </c>
      <c r="B890" s="5" t="inlineStr">
        <is>
          <t>Teclado para alarma</t>
        </is>
      </c>
      <c r="C890" s="4" t="inlineStr">
        <is>
          <t>unidad</t>
        </is>
      </c>
      <c r="D890" s="10" t="n">
        <v>3449.44</v>
      </c>
      <c r="E890" s="10" t="n"/>
      <c r="F890" s="10" t="n"/>
      <c r="G890" s="10" t="n"/>
      <c r="H890" s="10" t="n"/>
      <c r="I890" s="10" t="n"/>
      <c r="J890" s="10">
        <f>IF(COUNT(D890:I890)=0,"",MIN(D890:I890))</f>
        <v/>
      </c>
      <c r="K890" s="10">
        <f>IF(COUNT(D890:I890)=0,"",MEDIAN(D890:I890))</f>
        <v/>
      </c>
      <c r="L890" s="10">
        <f>IF(COUNT(D890:I890)=0,"",MAX(D890:I890))</f>
        <v/>
      </c>
      <c r="M890" s="11">
        <f>IF(OR(J890="",J890=0),"",(L890-J890)/J890)</f>
        <v/>
      </c>
      <c r="N890" s="4">
        <f>IF(COUNT(D890:I890)=0,"",INDEX($D$1:$I$1,MATCH(MIN(D890:I890),D890:I890,0)))</f>
        <v/>
      </c>
      <c r="O890" s="10" t="n">
        <v>7211.08</v>
      </c>
      <c r="P890" s="12" t="n">
        <v>1</v>
      </c>
    </row>
    <row r="891">
      <c r="A891" s="4" t="inlineStr">
        <is>
          <t>MAT-28-009</t>
        </is>
      </c>
      <c r="B891" s="5" t="inlineStr">
        <is>
          <t>Detector de movimiento</t>
        </is>
      </c>
      <c r="C891" s="4" t="inlineStr">
        <is>
          <t>unidad</t>
        </is>
      </c>
      <c r="D891" s="10" t="n">
        <v>266.05</v>
      </c>
      <c r="E891" s="10" t="n"/>
      <c r="F891" s="10" t="n"/>
      <c r="G891" s="10" t="n"/>
      <c r="H891" s="10" t="n"/>
      <c r="I891" s="10" t="n"/>
      <c r="J891" s="10">
        <f>IF(COUNT(D891:I891)=0,"",MIN(D891:I891))</f>
        <v/>
      </c>
      <c r="K891" s="10">
        <f>IF(COUNT(D891:I891)=0,"",MEDIAN(D891:I891))</f>
        <v/>
      </c>
      <c r="L891" s="10">
        <f>IF(COUNT(D891:I891)=0,"",MAX(D891:I891))</f>
        <v/>
      </c>
      <c r="M891" s="11">
        <f>IF(OR(J891="",J891=0),"",(L891-J891)/J891)</f>
        <v/>
      </c>
      <c r="N891" s="4">
        <f>IF(COUNT(D891:I891)=0,"",INDEX($D$1:$I$1,MATCH(MIN(D891:I891),D891:I891,0)))</f>
        <v/>
      </c>
      <c r="O891" s="10" t="n">
        <v>1486.93</v>
      </c>
      <c r="P891" s="12" t="n">
        <v>1</v>
      </c>
    </row>
    <row r="892">
      <c r="A892" s="4" t="inlineStr">
        <is>
          <t>MAT-28-010</t>
        </is>
      </c>
      <c r="B892" s="5" t="inlineStr">
        <is>
          <t>Detector de movimiento alcance 10 m</t>
        </is>
      </c>
      <c r="C892" s="4" t="inlineStr">
        <is>
          <t>unidad</t>
        </is>
      </c>
      <c r="D892" s="10" t="n">
        <v>7135.36</v>
      </c>
      <c r="E892" s="10" t="n"/>
      <c r="F892" s="10" t="n"/>
      <c r="G892" s="10" t="n"/>
      <c r="H892" s="10" t="n"/>
      <c r="I892" s="10" t="n"/>
      <c r="J892" s="10">
        <f>IF(COUNT(D892:I892)=0,"",MIN(D892:I892))</f>
        <v/>
      </c>
      <c r="K892" s="10">
        <f>IF(COUNT(D892:I892)=0,"",MEDIAN(D892:I892))</f>
        <v/>
      </c>
      <c r="L892" s="10">
        <f>IF(COUNT(D892:I892)=0,"",MAX(D892:I892))</f>
        <v/>
      </c>
      <c r="M892" s="11">
        <f>IF(OR(J892="",J892=0),"",(L892-J892)/J892)</f>
        <v/>
      </c>
      <c r="N892" s="4">
        <f>IF(COUNT(D892:I892)=0,"",INDEX($D$1:$I$1,MATCH(MIN(D892:I892),D892:I892,0)))</f>
        <v/>
      </c>
      <c r="O892" s="10" t="n">
        <v>7135.36</v>
      </c>
      <c r="P892" s="12" t="n">
        <v>1</v>
      </c>
    </row>
    <row r="893">
      <c r="A893" s="4" t="inlineStr">
        <is>
          <t>MAT-28-011</t>
        </is>
      </c>
      <c r="B893" s="5" t="inlineStr">
        <is>
          <t>Detector de movimiento alcance 11 m</t>
        </is>
      </c>
      <c r="C893" s="4" t="inlineStr">
        <is>
          <t>unidad</t>
        </is>
      </c>
      <c r="D893" s="10" t="n">
        <v>5567.22</v>
      </c>
      <c r="E893" s="10" t="n"/>
      <c r="F893" s="10" t="n"/>
      <c r="G893" s="10" t="n"/>
      <c r="H893" s="10" t="n"/>
      <c r="I893" s="10" t="n"/>
      <c r="J893" s="10">
        <f>IF(COUNT(D893:I893)=0,"",MIN(D893:I893))</f>
        <v/>
      </c>
      <c r="K893" s="10">
        <f>IF(COUNT(D893:I893)=0,"",MEDIAN(D893:I893))</f>
        <v/>
      </c>
      <c r="L893" s="10">
        <f>IF(COUNT(D893:I893)=0,"",MAX(D893:I893))</f>
        <v/>
      </c>
      <c r="M893" s="11">
        <f>IF(OR(J893="",J893=0),"",(L893-J893)/J893)</f>
        <v/>
      </c>
      <c r="N893" s="4">
        <f>IF(COUNT(D893:I893)=0,"",INDEX($D$1:$I$1,MATCH(MIN(D893:I893),D893:I893,0)))</f>
        <v/>
      </c>
      <c r="O893" s="10" t="n">
        <v>5567.22</v>
      </c>
      <c r="P893" s="12" t="n">
        <v>1</v>
      </c>
    </row>
    <row r="894">
      <c r="A894" s="4" t="inlineStr">
        <is>
          <t>MAT-28-012</t>
        </is>
      </c>
      <c r="B894" s="5" t="inlineStr">
        <is>
          <t>Detector de movimiento alcance 12 m</t>
        </is>
      </c>
      <c r="C894" s="4" t="inlineStr">
        <is>
          <t>unidad</t>
        </is>
      </c>
      <c r="D894" s="10" t="n">
        <v>820.3</v>
      </c>
      <c r="E894" s="10" t="n"/>
      <c r="F894" s="10" t="n"/>
      <c r="G894" s="10" t="n"/>
      <c r="H894" s="10" t="n"/>
      <c r="I894" s="10" t="n"/>
      <c r="J894" s="10">
        <f>IF(COUNT(D894:I894)=0,"",MIN(D894:I894))</f>
        <v/>
      </c>
      <c r="K894" s="10">
        <f>IF(COUNT(D894:I894)=0,"",MEDIAN(D894:I894))</f>
        <v/>
      </c>
      <c r="L894" s="10">
        <f>IF(COUNT(D894:I894)=0,"",MAX(D894:I894))</f>
        <v/>
      </c>
      <c r="M894" s="11">
        <f>IF(OR(J894="",J894=0),"",(L894-J894)/J894)</f>
        <v/>
      </c>
      <c r="N894" s="4">
        <f>IF(COUNT(D894:I894)=0,"",INDEX($D$1:$I$1,MATCH(MIN(D894:I894),D894:I894,0)))</f>
        <v/>
      </c>
      <c r="O894" s="10" t="n">
        <v>2831.47</v>
      </c>
      <c r="P894" s="12" t="n">
        <v>1</v>
      </c>
    </row>
    <row r="895">
      <c r="A895" s="4" t="inlineStr">
        <is>
          <t>MAT-28-013</t>
        </is>
      </c>
      <c r="B895" s="5" t="inlineStr">
        <is>
          <t>Detector de movimiento alcance 15 m</t>
        </is>
      </c>
      <c r="C895" s="4" t="inlineStr">
        <is>
          <t>unidad</t>
        </is>
      </c>
      <c r="D895" s="10" t="n">
        <v>2675.69</v>
      </c>
      <c r="E895" s="10" t="n"/>
      <c r="F895" s="10" t="n"/>
      <c r="G895" s="10" t="n"/>
      <c r="H895" s="10" t="n"/>
      <c r="I895" s="10" t="n"/>
      <c r="J895" s="10">
        <f>IF(COUNT(D895:I895)=0,"",MIN(D895:I895))</f>
        <v/>
      </c>
      <c r="K895" s="10">
        <f>IF(COUNT(D895:I895)=0,"",MEDIAN(D895:I895))</f>
        <v/>
      </c>
      <c r="L895" s="10">
        <f>IF(COUNT(D895:I895)=0,"",MAX(D895:I895))</f>
        <v/>
      </c>
      <c r="M895" s="11">
        <f>IF(OR(J895="",J895=0),"",(L895-J895)/J895)</f>
        <v/>
      </c>
      <c r="N895" s="4">
        <f>IF(COUNT(D895:I895)=0,"",INDEX($D$1:$I$1,MATCH(MIN(D895:I895),D895:I895,0)))</f>
        <v/>
      </c>
      <c r="O895" s="10" t="n">
        <v>2675.69</v>
      </c>
      <c r="P895" s="12" t="n">
        <v>1</v>
      </c>
    </row>
    <row r="896">
      <c r="A896" s="4" t="inlineStr">
        <is>
          <t>MAT-28-014</t>
        </is>
      </c>
      <c r="B896" s="5" t="inlineStr">
        <is>
          <t>Detector de movimiento alcance 16 m</t>
        </is>
      </c>
      <c r="C896" s="4" t="inlineStr">
        <is>
          <t>unidad</t>
        </is>
      </c>
      <c r="D896" s="10" t="n">
        <v>2944.96</v>
      </c>
      <c r="E896" s="10" t="n"/>
      <c r="F896" s="10" t="n"/>
      <c r="G896" s="10" t="n"/>
      <c r="H896" s="10" t="n"/>
      <c r="I896" s="10" t="n"/>
      <c r="J896" s="10">
        <f>IF(COUNT(D896:I896)=0,"",MIN(D896:I896))</f>
        <v/>
      </c>
      <c r="K896" s="10">
        <f>IF(COUNT(D896:I896)=0,"",MEDIAN(D896:I896))</f>
        <v/>
      </c>
      <c r="L896" s="10">
        <f>IF(COUNT(D896:I896)=0,"",MAX(D896:I896))</f>
        <v/>
      </c>
      <c r="M896" s="11">
        <f>IF(OR(J896="",J896=0),"",(L896-J896)/J896)</f>
        <v/>
      </c>
      <c r="N896" s="4">
        <f>IF(COUNT(D896:I896)=0,"",INDEX($D$1:$I$1,MATCH(MIN(D896:I896),D896:I896,0)))</f>
        <v/>
      </c>
      <c r="O896" s="10" t="n">
        <v>2944.96</v>
      </c>
      <c r="P896" s="12" t="n">
        <v>1</v>
      </c>
    </row>
    <row r="897">
      <c r="A897" s="4" t="inlineStr">
        <is>
          <t>MAT-28-015</t>
        </is>
      </c>
      <c r="B897" s="5" t="inlineStr">
        <is>
          <t>Contacto magnético para puerta o ventana</t>
        </is>
      </c>
      <c r="C897" s="4" t="inlineStr">
        <is>
          <t>unidad</t>
        </is>
      </c>
      <c r="D897" s="10" t="n">
        <v>506.24</v>
      </c>
      <c r="E897" s="10" t="n"/>
      <c r="F897" s="10" t="n"/>
      <c r="G897" s="10" t="n"/>
      <c r="H897" s="10" t="n"/>
      <c r="I897" s="10" t="n"/>
      <c r="J897" s="10">
        <f>IF(COUNT(D897:I897)=0,"",MIN(D897:I897))</f>
        <v/>
      </c>
      <c r="K897" s="10">
        <f>IF(COUNT(D897:I897)=0,"",MEDIAN(D897:I897))</f>
        <v/>
      </c>
      <c r="L897" s="10">
        <f>IF(COUNT(D897:I897)=0,"",MAX(D897:I897))</f>
        <v/>
      </c>
      <c r="M897" s="11">
        <f>IF(OR(J897="",J897=0),"",(L897-J897)/J897)</f>
        <v/>
      </c>
      <c r="N897" s="4">
        <f>IF(COUNT(D897:I897)=0,"",INDEX($D$1:$I$1,MATCH(MIN(D897:I897),D897:I897,0)))</f>
        <v/>
      </c>
      <c r="O897" s="10" t="n">
        <v>1673.26</v>
      </c>
      <c r="P897" s="12" t="n">
        <v>1</v>
      </c>
    </row>
    <row r="898">
      <c r="A898" s="4" t="inlineStr">
        <is>
          <t>MAT-28-016</t>
        </is>
      </c>
      <c r="B898" s="5" t="inlineStr">
        <is>
          <t>Sirena de alarma</t>
        </is>
      </c>
      <c r="C898" s="4" t="inlineStr">
        <is>
          <t>unidad</t>
        </is>
      </c>
      <c r="D898" s="10" t="n">
        <v>713.99</v>
      </c>
      <c r="E898" s="10" t="n"/>
      <c r="F898" s="10" t="n"/>
      <c r="G898" s="10" t="n"/>
      <c r="H898" s="10" t="n"/>
      <c r="I898" s="10" t="n"/>
      <c r="J898" s="10">
        <f>IF(COUNT(D898:I898)=0,"",MIN(D898:I898))</f>
        <v/>
      </c>
      <c r="K898" s="10">
        <f>IF(COUNT(D898:I898)=0,"",MEDIAN(D898:I898))</f>
        <v/>
      </c>
      <c r="L898" s="10">
        <f>IF(COUNT(D898:I898)=0,"",MAX(D898:I898))</f>
        <v/>
      </c>
      <c r="M898" s="11">
        <f>IF(OR(J898="",J898=0),"",(L898-J898)/J898)</f>
        <v/>
      </c>
      <c r="N898" s="4">
        <f>IF(COUNT(D898:I898)=0,"",INDEX($D$1:$I$1,MATCH(MIN(D898:I898),D898:I898,0)))</f>
        <v/>
      </c>
      <c r="O898" s="10" t="n">
        <v>12406.5</v>
      </c>
      <c r="P898" s="12" t="n">
        <v>1</v>
      </c>
    </row>
    <row r="899">
      <c r="A899" s="4" t="inlineStr">
        <is>
          <t>MAT-28-017</t>
        </is>
      </c>
      <c r="B899" s="5" t="inlineStr">
        <is>
          <t>Sirena de alarma de exterior</t>
        </is>
      </c>
      <c r="C899" s="4" t="inlineStr">
        <is>
          <t>unidad</t>
        </is>
      </c>
      <c r="D899" s="10" t="n">
        <v>5053.69</v>
      </c>
      <c r="E899" s="10" t="n"/>
      <c r="F899" s="10" t="n"/>
      <c r="G899" s="10" t="n"/>
      <c r="H899" s="10" t="n"/>
      <c r="I899" s="10" t="n"/>
      <c r="J899" s="10">
        <f>IF(COUNT(D899:I899)=0,"",MIN(D899:I899))</f>
        <v/>
      </c>
      <c r="K899" s="10">
        <f>IF(COUNT(D899:I899)=0,"",MEDIAN(D899:I899))</f>
        <v/>
      </c>
      <c r="L899" s="10">
        <f>IF(COUNT(D899:I899)=0,"",MAX(D899:I899))</f>
        <v/>
      </c>
      <c r="M899" s="11">
        <f>IF(OR(J899="",J899=0),"",(L899-J899)/J899)</f>
        <v/>
      </c>
      <c r="N899" s="4">
        <f>IF(COUNT(D899:I899)=0,"",INDEX($D$1:$I$1,MATCH(MIN(D899:I899),D899:I899,0)))</f>
        <v/>
      </c>
      <c r="O899" s="10" t="n">
        <v>5053.69</v>
      </c>
      <c r="P899" s="12" t="n">
        <v>1</v>
      </c>
    </row>
    <row r="900">
      <c r="A900" s="4" t="inlineStr">
        <is>
          <t>MAT-28-018</t>
        </is>
      </c>
      <c r="B900" s="5" t="inlineStr">
        <is>
          <t>Sirena de alarma de interior</t>
        </is>
      </c>
      <c r="C900" s="4" t="inlineStr">
        <is>
          <t>unidad</t>
        </is>
      </c>
      <c r="D900" s="10" t="n">
        <v>3381.4</v>
      </c>
      <c r="E900" s="10" t="n"/>
      <c r="F900" s="10" t="n"/>
      <c r="G900" s="10" t="n"/>
      <c r="H900" s="10" t="n"/>
      <c r="I900" s="10" t="n"/>
      <c r="J900" s="10">
        <f>IF(COUNT(D900:I900)=0,"",MIN(D900:I900))</f>
        <v/>
      </c>
      <c r="K900" s="10">
        <f>IF(COUNT(D900:I900)=0,"",MEDIAN(D900:I900))</f>
        <v/>
      </c>
      <c r="L900" s="10">
        <f>IF(COUNT(D900:I900)=0,"",MAX(D900:I900))</f>
        <v/>
      </c>
      <c r="M900" s="11">
        <f>IF(OR(J900="",J900=0),"",(L900-J900)/J900)</f>
        <v/>
      </c>
      <c r="N900" s="4">
        <f>IF(COUNT(D900:I900)=0,"",INDEX($D$1:$I$1,MATCH(MIN(D900:I900),D900:I900,0)))</f>
        <v/>
      </c>
      <c r="O900" s="10" t="n">
        <v>3381.4</v>
      </c>
      <c r="P900" s="12" t="n">
        <v>1</v>
      </c>
    </row>
    <row r="901">
      <c r="A901" s="4" t="inlineStr">
        <is>
          <t>MAT-28-019</t>
        </is>
      </c>
      <c r="B901" s="5" t="inlineStr">
        <is>
          <t>Control de acceso</t>
        </is>
      </c>
      <c r="C901" s="4" t="inlineStr">
        <is>
          <t>unidad</t>
        </is>
      </c>
      <c r="D901" s="10" t="n">
        <v>5063.11</v>
      </c>
      <c r="E901" s="10" t="n"/>
      <c r="F901" s="10" t="n"/>
      <c r="G901" s="10" t="n"/>
      <c r="H901" s="10" t="n"/>
      <c r="I901" s="10" t="n"/>
      <c r="J901" s="10">
        <f>IF(COUNT(D901:I901)=0,"",MIN(D901:I901))</f>
        <v/>
      </c>
      <c r="K901" s="10">
        <f>IF(COUNT(D901:I901)=0,"",MEDIAN(D901:I901))</f>
        <v/>
      </c>
      <c r="L901" s="10">
        <f>IF(COUNT(D901:I901)=0,"",MAX(D901:I901))</f>
        <v/>
      </c>
      <c r="M901" s="11">
        <f>IF(OR(J901="",J901=0),"",(L901-J901)/J901)</f>
        <v/>
      </c>
      <c r="N901" s="4">
        <f>IF(COUNT(D901:I901)=0,"",INDEX($D$1:$I$1,MATCH(MIN(D901:I901),D901:I901,0)))</f>
        <v/>
      </c>
      <c r="O901" s="10" t="n">
        <v>14529.44</v>
      </c>
      <c r="P901" s="12" t="n">
        <v>1</v>
      </c>
    </row>
    <row r="902">
      <c r="A902" s="4" t="inlineStr">
        <is>
          <t>MAT-28-020</t>
        </is>
      </c>
      <c r="B902" s="5" t="inlineStr">
        <is>
          <t>Control de acceso huella</t>
        </is>
      </c>
      <c r="C902" s="4" t="inlineStr">
        <is>
          <t>unidad</t>
        </is>
      </c>
      <c r="D902" s="10" t="n">
        <v>10930.42</v>
      </c>
      <c r="E902" s="10" t="n"/>
      <c r="F902" s="10" t="n"/>
      <c r="G902" s="10" t="n"/>
      <c r="H902" s="10" t="n"/>
      <c r="I902" s="10" t="n"/>
      <c r="J902" s="10">
        <f>IF(COUNT(D902:I902)=0,"",MIN(D902:I902))</f>
        <v/>
      </c>
      <c r="K902" s="10">
        <f>IF(COUNT(D902:I902)=0,"",MEDIAN(D902:I902))</f>
        <v/>
      </c>
      <c r="L902" s="10">
        <f>IF(COUNT(D902:I902)=0,"",MAX(D902:I902))</f>
        <v/>
      </c>
      <c r="M902" s="11">
        <f>IF(OR(J902="",J902=0),"",(L902-J902)/J902)</f>
        <v/>
      </c>
      <c r="N902" s="4">
        <f>IF(COUNT(D902:I902)=0,"",INDEX($D$1:$I$1,MATCH(MIN(D902:I902),D902:I902,0)))</f>
        <v/>
      </c>
      <c r="O902" s="10" t="n">
        <v>16289.94</v>
      </c>
      <c r="P902" s="12" t="n">
        <v>1</v>
      </c>
    </row>
    <row r="903">
      <c r="A903" s="4" t="inlineStr">
        <is>
          <t>MAT-28-021</t>
        </is>
      </c>
      <c r="B903" s="5" t="inlineStr">
        <is>
          <t>Control de acceso proximidad</t>
        </is>
      </c>
      <c r="C903" s="4" t="inlineStr">
        <is>
          <t>unidad</t>
        </is>
      </c>
      <c r="D903" s="10" t="n">
        <v>8365.110000000001</v>
      </c>
      <c r="E903" s="10" t="n"/>
      <c r="F903" s="10" t="n"/>
      <c r="G903" s="10" t="n"/>
      <c r="H903" s="10" t="n"/>
      <c r="I903" s="10" t="n"/>
      <c r="J903" s="10">
        <f>IF(COUNT(D903:I903)=0,"",MIN(D903:I903))</f>
        <v/>
      </c>
      <c r="K903" s="10">
        <f>IF(COUNT(D903:I903)=0,"",MEDIAN(D903:I903))</f>
        <v/>
      </c>
      <c r="L903" s="10">
        <f>IF(COUNT(D903:I903)=0,"",MAX(D903:I903))</f>
        <v/>
      </c>
      <c r="M903" s="11">
        <f>IF(OR(J903="",J903=0),"",(L903-J903)/J903)</f>
        <v/>
      </c>
      <c r="N903" s="4">
        <f>IF(COUNT(D903:I903)=0,"",INDEX($D$1:$I$1,MATCH(MIN(D903:I903),D903:I903,0)))</f>
        <v/>
      </c>
      <c r="O903" s="10" t="n">
        <v>9465.780000000001</v>
      </c>
      <c r="P903" s="12" t="n">
        <v>1</v>
      </c>
    </row>
    <row r="904">
      <c r="A904" s="4" t="inlineStr">
        <is>
          <t>MAT-28-022</t>
        </is>
      </c>
      <c r="B904" s="5" t="inlineStr">
        <is>
          <t>Control de acceso teclado</t>
        </is>
      </c>
      <c r="C904" s="4" t="inlineStr">
        <is>
          <t>unidad</t>
        </is>
      </c>
      <c r="D904" s="10" t="n">
        <v>12767.79</v>
      </c>
      <c r="E904" s="10" t="n"/>
      <c r="F904" s="10" t="n"/>
      <c r="G904" s="10" t="n"/>
      <c r="H904" s="10" t="n"/>
      <c r="I904" s="10" t="n"/>
      <c r="J904" s="10">
        <f>IF(COUNT(D904:I904)=0,"",MIN(D904:I904))</f>
        <v/>
      </c>
      <c r="K904" s="10">
        <f>IF(COUNT(D904:I904)=0,"",MEDIAN(D904:I904))</f>
        <v/>
      </c>
      <c r="L904" s="10">
        <f>IF(COUNT(D904:I904)=0,"",MAX(D904:I904))</f>
        <v/>
      </c>
      <c r="M904" s="11">
        <f>IF(OR(J904="",J904=0),"",(L904-J904)/J904)</f>
        <v/>
      </c>
      <c r="N904" s="4">
        <f>IF(COUNT(D904:I904)=0,"",INDEX($D$1:$I$1,MATCH(MIN(D904:I904),D904:I904,0)))</f>
        <v/>
      </c>
      <c r="O904" s="10" t="n">
        <v>12767.79</v>
      </c>
      <c r="P904" s="12" t="n">
        <v>1</v>
      </c>
    </row>
    <row r="905">
      <c r="A905" s="4" t="inlineStr">
        <is>
          <t>MAT-28-023</t>
        </is>
      </c>
      <c r="B905" s="5" t="inlineStr">
        <is>
          <t>Equipo de cerco eléctrico</t>
        </is>
      </c>
      <c r="C905" s="4" t="inlineStr">
        <is>
          <t>unidad</t>
        </is>
      </c>
      <c r="D905" s="10" t="n">
        <v>10.19</v>
      </c>
      <c r="E905" s="10" t="n"/>
      <c r="F905" s="10" t="n"/>
      <c r="G905" s="10" t="n"/>
      <c r="H905" s="10" t="n"/>
      <c r="I905" s="10" t="n"/>
      <c r="J905" s="10">
        <f>IF(COUNT(D905:I905)=0,"",MIN(D905:I905))</f>
        <v/>
      </c>
      <c r="K905" s="10">
        <f>IF(COUNT(D905:I905)=0,"",MEDIAN(D905:I905))</f>
        <v/>
      </c>
      <c r="L905" s="10">
        <f>IF(COUNT(D905:I905)=0,"",MAX(D905:I905))</f>
        <v/>
      </c>
      <c r="M905" s="11">
        <f>IF(OR(J905="",J905=0),"",(L905-J905)/J905)</f>
        <v/>
      </c>
      <c r="N905" s="4">
        <f>IF(COUNT(D905:I905)=0,"",INDEX($D$1:$I$1,MATCH(MIN(D905:I905),D905:I905,0)))</f>
        <v/>
      </c>
      <c r="O905" s="10" t="n">
        <v>1207.19</v>
      </c>
      <c r="P905" s="12" t="n">
        <v>1</v>
      </c>
    </row>
    <row r="906">
      <c r="A906" s="4" t="inlineStr">
        <is>
          <t>MAT-28-024</t>
        </is>
      </c>
      <c r="B906" s="5" t="inlineStr">
        <is>
          <t>Accesorio de sistema de alarma</t>
        </is>
      </c>
      <c r="C906" s="4" t="inlineStr">
        <is>
          <t>unidad</t>
        </is>
      </c>
      <c r="D906" s="10" t="n">
        <v>146.83</v>
      </c>
      <c r="E906" s="10" t="n"/>
      <c r="F906" s="10" t="n"/>
      <c r="G906" s="10" t="n"/>
      <c r="H906" s="10" t="n"/>
      <c r="I906" s="10" t="n"/>
      <c r="J906" s="10">
        <f>IF(COUNT(D906:I906)=0,"",MIN(D906:I906))</f>
        <v/>
      </c>
      <c r="K906" s="10">
        <f>IF(COUNT(D906:I906)=0,"",MEDIAN(D906:I906))</f>
        <v/>
      </c>
      <c r="L906" s="10">
        <f>IF(COUNT(D906:I906)=0,"",MAX(D906:I906))</f>
        <v/>
      </c>
      <c r="M906" s="11">
        <f>IF(OR(J906="",J906=0),"",(L906-J906)/J906)</f>
        <v/>
      </c>
      <c r="N906" s="4">
        <f>IF(COUNT(D906:I906)=0,"",INDEX($D$1:$I$1,MATCH(MIN(D906:I906),D906:I906,0)))</f>
        <v/>
      </c>
      <c r="O906" s="10" t="n">
        <v>1912.8</v>
      </c>
      <c r="P906" s="12" t="n">
        <v>1</v>
      </c>
    </row>
    <row r="907">
      <c r="A907" s="4" t="inlineStr">
        <is>
          <t>MAT-29-003</t>
        </is>
      </c>
      <c r="B907" s="5" t="inlineStr">
        <is>
          <t>Detector para sistema de incendio de calor</t>
        </is>
      </c>
      <c r="C907" s="4" t="inlineStr">
        <is>
          <t>unidad</t>
        </is>
      </c>
      <c r="D907" s="10" t="n">
        <v>1508.54</v>
      </c>
      <c r="E907" s="10" t="n"/>
      <c r="F907" s="10" t="n"/>
      <c r="G907" s="10" t="n"/>
      <c r="H907" s="10" t="n"/>
      <c r="I907" s="10" t="n"/>
      <c r="J907" s="10">
        <f>IF(COUNT(D907:I907)=0,"",MIN(D907:I907))</f>
        <v/>
      </c>
      <c r="K907" s="10">
        <f>IF(COUNT(D907:I907)=0,"",MEDIAN(D907:I907))</f>
        <v/>
      </c>
      <c r="L907" s="10">
        <f>IF(COUNT(D907:I907)=0,"",MAX(D907:I907))</f>
        <v/>
      </c>
      <c r="M907" s="11">
        <f>IF(OR(J907="",J907=0),"",(L907-J907)/J907)</f>
        <v/>
      </c>
      <c r="N907" s="4">
        <f>IF(COUNT(D907:I907)=0,"",INDEX($D$1:$I$1,MATCH(MIN(D907:I907),D907:I907,0)))</f>
        <v/>
      </c>
      <c r="O907" s="10" t="n">
        <v>1780.89</v>
      </c>
      <c r="P907" s="12" t="n">
        <v>1</v>
      </c>
    </row>
    <row r="908">
      <c r="A908" s="4" t="inlineStr">
        <is>
          <t>MAT-29-004</t>
        </is>
      </c>
      <c r="B908" s="5" t="inlineStr">
        <is>
          <t>Detector para sistema de incendio de humo</t>
        </is>
      </c>
      <c r="C908" s="4" t="inlineStr">
        <is>
          <t>unidad</t>
        </is>
      </c>
      <c r="D908" s="10" t="n">
        <v>1934.03</v>
      </c>
      <c r="E908" s="10" t="n"/>
      <c r="F908" s="10" t="n"/>
      <c r="G908" s="10" t="n"/>
      <c r="H908" s="10" t="n"/>
      <c r="I908" s="10" t="n"/>
      <c r="J908" s="10">
        <f>IF(COUNT(D908:I908)=0,"",MIN(D908:I908))</f>
        <v/>
      </c>
      <c r="K908" s="10">
        <f>IF(COUNT(D908:I908)=0,"",MEDIAN(D908:I908))</f>
        <v/>
      </c>
      <c r="L908" s="10">
        <f>IF(COUNT(D908:I908)=0,"",MAX(D908:I908))</f>
        <v/>
      </c>
      <c r="M908" s="11">
        <f>IF(OR(J908="",J908=0),"",(L908-J908)/J908)</f>
        <v/>
      </c>
      <c r="N908" s="4">
        <f>IF(COUNT(D908:I908)=0,"",INDEX($D$1:$I$1,MATCH(MIN(D908:I908),D908:I908,0)))</f>
        <v/>
      </c>
      <c r="O908" s="10" t="n">
        <v>2135.37</v>
      </c>
      <c r="P908" s="12" t="n">
        <v>1</v>
      </c>
    </row>
    <row r="909">
      <c r="A909" s="4" t="inlineStr">
        <is>
          <t>MAT-29-005</t>
        </is>
      </c>
      <c r="B909" s="5" t="inlineStr">
        <is>
          <t>Detector para sistema de incendio de humo y calor</t>
        </is>
      </c>
      <c r="C909" s="4" t="inlineStr">
        <is>
          <t>unidad</t>
        </is>
      </c>
      <c r="D909" s="10" t="n">
        <v>1657.72</v>
      </c>
      <c r="E909" s="10" t="n"/>
      <c r="F909" s="10" t="n"/>
      <c r="G909" s="10" t="n"/>
      <c r="H909" s="10" t="n"/>
      <c r="I909" s="10" t="n"/>
      <c r="J909" s="10">
        <f>IF(COUNT(D909:I909)=0,"",MIN(D909:I909))</f>
        <v/>
      </c>
      <c r="K909" s="10">
        <f>IF(COUNT(D909:I909)=0,"",MEDIAN(D909:I909))</f>
        <v/>
      </c>
      <c r="L909" s="10">
        <f>IF(COUNT(D909:I909)=0,"",MAX(D909:I909))</f>
        <v/>
      </c>
      <c r="M909" s="11">
        <f>IF(OR(J909="",J909=0),"",(L909-J909)/J909)</f>
        <v/>
      </c>
      <c r="N909" s="4">
        <f>IF(COUNT(D909:I909)=0,"",INDEX($D$1:$I$1,MATCH(MIN(D909:I909),D909:I909,0)))</f>
        <v/>
      </c>
      <c r="O909" s="10" t="n">
        <v>1657.72</v>
      </c>
      <c r="P909" s="12" t="n">
        <v>1</v>
      </c>
    </row>
    <row r="910">
      <c r="A910" s="4" t="inlineStr">
        <is>
          <t>MAT-29-006</t>
        </is>
      </c>
      <c r="B910" s="5" t="inlineStr">
        <is>
          <t>Estación manual de incendio</t>
        </is>
      </c>
      <c r="C910" s="4" t="inlineStr">
        <is>
          <t>unidad</t>
        </is>
      </c>
      <c r="D910" s="10" t="n">
        <v>870.3</v>
      </c>
      <c r="E910" s="10" t="n"/>
      <c r="F910" s="10" t="n"/>
      <c r="G910" s="10" t="n"/>
      <c r="H910" s="10" t="n"/>
      <c r="I910" s="10" t="n"/>
      <c r="J910" s="10">
        <f>IF(COUNT(D910:I910)=0,"",MIN(D910:I910))</f>
        <v/>
      </c>
      <c r="K910" s="10">
        <f>IF(COUNT(D910:I910)=0,"",MEDIAN(D910:I910))</f>
        <v/>
      </c>
      <c r="L910" s="10">
        <f>IF(COUNT(D910:I910)=0,"",MAX(D910:I910))</f>
        <v/>
      </c>
      <c r="M910" s="11">
        <f>IF(OR(J910="",J910=0),"",(L910-J910)/J910)</f>
        <v/>
      </c>
      <c r="N910" s="4">
        <f>IF(COUNT(D910:I910)=0,"",INDEX($D$1:$I$1,MATCH(MIN(D910:I910),D910:I910,0)))</f>
        <v/>
      </c>
      <c r="O910" s="10" t="n">
        <v>2358.36</v>
      </c>
      <c r="P910" s="12" t="n">
        <v>1</v>
      </c>
    </row>
    <row r="911">
      <c r="A911" s="4" t="inlineStr">
        <is>
          <t>MAT-29-007</t>
        </is>
      </c>
      <c r="B911" s="5" t="inlineStr">
        <is>
          <t>Sirena o estrobo de incendio</t>
        </is>
      </c>
      <c r="C911" s="4" t="inlineStr">
        <is>
          <t>unidad</t>
        </is>
      </c>
      <c r="D911" s="10" t="n">
        <v>3502.55</v>
      </c>
      <c r="E911" s="10" t="n"/>
      <c r="F911" s="10" t="n"/>
      <c r="G911" s="10" t="n"/>
      <c r="H911" s="10" t="n"/>
      <c r="I911" s="10" t="n"/>
      <c r="J911" s="10">
        <f>IF(COUNT(D911:I911)=0,"",MIN(D911:I911))</f>
        <v/>
      </c>
      <c r="K911" s="10">
        <f>IF(COUNT(D911:I911)=0,"",MEDIAN(D911:I911))</f>
        <v/>
      </c>
      <c r="L911" s="10">
        <f>IF(COUNT(D911:I911)=0,"",MAX(D911:I911))</f>
        <v/>
      </c>
      <c r="M911" s="11">
        <f>IF(OR(J911="",J911=0),"",(L911-J911)/J911)</f>
        <v/>
      </c>
      <c r="N911" s="4">
        <f>IF(COUNT(D911:I911)=0,"",INDEX($D$1:$I$1,MATCH(MIN(D911:I911),D911:I911,0)))</f>
        <v/>
      </c>
      <c r="O911" s="10" t="n">
        <v>3502.55</v>
      </c>
      <c r="P911" s="12" t="n">
        <v>1</v>
      </c>
    </row>
    <row r="912">
      <c r="A912" s="4" t="inlineStr">
        <is>
          <t>MAT-29-008</t>
        </is>
      </c>
      <c r="B912" s="5" t="inlineStr">
        <is>
          <t>Accesorio de sistema de incendio</t>
        </is>
      </c>
      <c r="C912" s="4" t="inlineStr">
        <is>
          <t>unidad</t>
        </is>
      </c>
      <c r="D912" s="10" t="n">
        <v>232.07</v>
      </c>
      <c r="E912" s="10" t="n"/>
      <c r="F912" s="10" t="n"/>
      <c r="G912" s="10" t="n"/>
      <c r="H912" s="10" t="n"/>
      <c r="I912" s="10" t="n"/>
      <c r="J912" s="10">
        <f>IF(COUNT(D912:I912)=0,"",MIN(D912:I912))</f>
        <v/>
      </c>
      <c r="K912" s="10">
        <f>IF(COUNT(D912:I912)=0,"",MEDIAN(D912:I912))</f>
        <v/>
      </c>
      <c r="L912" s="10">
        <f>IF(COUNT(D912:I912)=0,"",MAX(D912:I912))</f>
        <v/>
      </c>
      <c r="M912" s="11">
        <f>IF(OR(J912="",J912=0),"",(L912-J912)/J912)</f>
        <v/>
      </c>
      <c r="N912" s="4">
        <f>IF(COUNT(D912:I912)=0,"",INDEX($D$1:$I$1,MATCH(MIN(D912:I912),D912:I912,0)))</f>
        <v/>
      </c>
      <c r="O912" s="10" t="n">
        <v>270.76</v>
      </c>
      <c r="P912" s="12" t="n">
        <v>1</v>
      </c>
    </row>
    <row r="913">
      <c r="A913" s="4" t="inlineStr">
        <is>
          <t>MAT-30-002</t>
        </is>
      </c>
      <c r="B913" s="5" t="inlineStr">
        <is>
          <t>Cable de red</t>
        </is>
      </c>
      <c r="C913" s="4" t="inlineStr">
        <is>
          <t>rollo</t>
        </is>
      </c>
      <c r="D913" s="10" t="n">
        <v>5.11</v>
      </c>
      <c r="E913" s="10" t="n"/>
      <c r="F913" s="10" t="n"/>
      <c r="G913" s="10" t="n"/>
      <c r="H913" s="10" t="n"/>
      <c r="I913" s="10" t="n"/>
      <c r="J913" s="10">
        <f>IF(COUNT(D913:I913)=0,"",MIN(D913:I913))</f>
        <v/>
      </c>
      <c r="K913" s="10">
        <f>IF(COUNT(D913:I913)=0,"",MEDIAN(D913:I913))</f>
        <v/>
      </c>
      <c r="L913" s="10">
        <f>IF(COUNT(D913:I913)=0,"",MAX(D913:I913))</f>
        <v/>
      </c>
      <c r="M913" s="11">
        <f>IF(OR(J913="",J913=0),"",(L913-J913)/J913)</f>
        <v/>
      </c>
      <c r="N913" s="4">
        <f>IF(COUNT(D913:I913)=0,"",INDEX($D$1:$I$1,MATCH(MIN(D913:I913),D913:I913,0)))</f>
        <v/>
      </c>
      <c r="O913" s="10" t="n">
        <v>433.97</v>
      </c>
      <c r="P913" s="12" t="n">
        <v>1</v>
      </c>
    </row>
    <row r="914">
      <c r="A914" s="4" t="inlineStr">
        <is>
          <t>MAT-30-003</t>
        </is>
      </c>
      <c r="B914" s="5" t="inlineStr">
        <is>
          <t>Cable de red blindado</t>
        </is>
      </c>
      <c r="C914" s="4" t="inlineStr">
        <is>
          <t>rollo</t>
        </is>
      </c>
      <c r="D914" s="10" t="n">
        <v>1675.6</v>
      </c>
      <c r="E914" s="10" t="n"/>
      <c r="F914" s="10" t="n"/>
      <c r="G914" s="10" t="n"/>
      <c r="H914" s="10" t="n"/>
      <c r="I914" s="10" t="n"/>
      <c r="J914" s="10">
        <f>IF(COUNT(D914:I914)=0,"",MIN(D914:I914))</f>
        <v/>
      </c>
      <c r="K914" s="10">
        <f>IF(COUNT(D914:I914)=0,"",MEDIAN(D914:I914))</f>
        <v/>
      </c>
      <c r="L914" s="10">
        <f>IF(COUNT(D914:I914)=0,"",MAX(D914:I914))</f>
        <v/>
      </c>
      <c r="M914" s="11">
        <f>IF(OR(J914="",J914=0),"",(L914-J914)/J914)</f>
        <v/>
      </c>
      <c r="N914" s="4">
        <f>IF(COUNT(D914:I914)=0,"",INDEX($D$1:$I$1,MATCH(MIN(D914:I914),D914:I914,0)))</f>
        <v/>
      </c>
      <c r="O914" s="10" t="n">
        <v>1675.6</v>
      </c>
      <c r="P914" s="12" t="n">
        <v>1</v>
      </c>
    </row>
    <row r="915">
      <c r="A915" s="4" t="inlineStr">
        <is>
          <t>MAT-30-004</t>
        </is>
      </c>
      <c r="B915" s="5" t="inlineStr">
        <is>
          <t>Cable de red Cat 5</t>
        </is>
      </c>
      <c r="C915" s="4" t="inlineStr">
        <is>
          <t>rollo</t>
        </is>
      </c>
      <c r="D915" s="10" t="n">
        <v>72.59999999999999</v>
      </c>
      <c r="E915" s="10" t="n"/>
      <c r="F915" s="10" t="n"/>
      <c r="G915" s="10" t="n"/>
      <c r="H915" s="10" t="n"/>
      <c r="I915" s="10" t="n"/>
      <c r="J915" s="10">
        <f>IF(COUNT(D915:I915)=0,"",MIN(D915:I915))</f>
        <v/>
      </c>
      <c r="K915" s="10">
        <f>IF(COUNT(D915:I915)=0,"",MEDIAN(D915:I915))</f>
        <v/>
      </c>
      <c r="L915" s="10">
        <f>IF(COUNT(D915:I915)=0,"",MAX(D915:I915))</f>
        <v/>
      </c>
      <c r="M915" s="11">
        <f>IF(OR(J915="",J915=0),"",(L915-J915)/J915)</f>
        <v/>
      </c>
      <c r="N915" s="4">
        <f>IF(COUNT(D915:I915)=0,"",INDEX($D$1:$I$1,MATCH(MIN(D915:I915),D915:I915,0)))</f>
        <v/>
      </c>
      <c r="O915" s="10" t="n">
        <v>106.6</v>
      </c>
      <c r="P915" s="12" t="n">
        <v>1</v>
      </c>
    </row>
    <row r="916">
      <c r="A916" s="4" t="inlineStr">
        <is>
          <t>MAT-30-005</t>
        </is>
      </c>
      <c r="B916" s="5" t="inlineStr">
        <is>
          <t>Cable de red Cat 5 blindado</t>
        </is>
      </c>
      <c r="C916" s="4" t="inlineStr">
        <is>
          <t>rollo</t>
        </is>
      </c>
      <c r="D916" s="10" t="n">
        <v>813.6</v>
      </c>
      <c r="E916" s="10" t="n"/>
      <c r="F916" s="10" t="n"/>
      <c r="G916" s="10" t="n"/>
      <c r="H916" s="10" t="n"/>
      <c r="I916" s="10" t="n"/>
      <c r="J916" s="10">
        <f>IF(COUNT(D916:I916)=0,"",MIN(D916:I916))</f>
        <v/>
      </c>
      <c r="K916" s="10">
        <f>IF(COUNT(D916:I916)=0,"",MEDIAN(D916:I916))</f>
        <v/>
      </c>
      <c r="L916" s="10">
        <f>IF(COUNT(D916:I916)=0,"",MAX(D916:I916))</f>
        <v/>
      </c>
      <c r="M916" s="11">
        <f>IF(OR(J916="",J916=0),"",(L916-J916)/J916)</f>
        <v/>
      </c>
      <c r="N916" s="4">
        <f>IF(COUNT(D916:I916)=0,"",INDEX($D$1:$I$1,MATCH(MIN(D916:I916),D916:I916,0)))</f>
        <v/>
      </c>
      <c r="O916" s="10" t="n">
        <v>813.6</v>
      </c>
      <c r="P916" s="12" t="n">
        <v>1</v>
      </c>
    </row>
    <row r="917">
      <c r="A917" s="4" t="inlineStr">
        <is>
          <t>MAT-30-006</t>
        </is>
      </c>
      <c r="B917" s="5" t="inlineStr">
        <is>
          <t>Cable de red Cat 6</t>
        </is>
      </c>
      <c r="C917" s="4" t="inlineStr">
        <is>
          <t>rollo</t>
        </is>
      </c>
      <c r="D917" s="10" t="n">
        <v>97.2</v>
      </c>
      <c r="E917" s="10" t="n"/>
      <c r="F917" s="10" t="n"/>
      <c r="G917" s="10" t="n"/>
      <c r="H917" s="10" t="n"/>
      <c r="I917" s="10" t="n"/>
      <c r="J917" s="10">
        <f>IF(COUNT(D917:I917)=0,"",MIN(D917:I917))</f>
        <v/>
      </c>
      <c r="K917" s="10">
        <f>IF(COUNT(D917:I917)=0,"",MEDIAN(D917:I917))</f>
        <v/>
      </c>
      <c r="L917" s="10">
        <f>IF(COUNT(D917:I917)=0,"",MAX(D917:I917))</f>
        <v/>
      </c>
      <c r="M917" s="11">
        <f>IF(OR(J917="",J917=0),"",(L917-J917)/J917)</f>
        <v/>
      </c>
      <c r="N917" s="4">
        <f>IF(COUNT(D917:I917)=0,"",INDEX($D$1:$I$1,MATCH(MIN(D917:I917),D917:I917,0)))</f>
        <v/>
      </c>
      <c r="O917" s="10" t="n">
        <v>248.83</v>
      </c>
      <c r="P917" s="12" t="n">
        <v>1</v>
      </c>
    </row>
    <row r="918">
      <c r="A918" s="4" t="inlineStr">
        <is>
          <t>MAT-30-007</t>
        </is>
      </c>
      <c r="B918" s="5" t="inlineStr">
        <is>
          <t>Cable de red Cat 6A</t>
        </is>
      </c>
      <c r="C918" s="4" t="inlineStr">
        <is>
          <t>rollo</t>
        </is>
      </c>
      <c r="D918" s="10" t="n">
        <v>215.59</v>
      </c>
      <c r="E918" s="10" t="n"/>
      <c r="F918" s="10" t="n"/>
      <c r="G918" s="10" t="n"/>
      <c r="H918" s="10" t="n"/>
      <c r="I918" s="10" t="n"/>
      <c r="J918" s="10">
        <f>IF(COUNT(D918:I918)=0,"",MIN(D918:I918))</f>
        <v/>
      </c>
      <c r="K918" s="10">
        <f>IF(COUNT(D918:I918)=0,"",MEDIAN(D918:I918))</f>
        <v/>
      </c>
      <c r="L918" s="10">
        <f>IF(COUNT(D918:I918)=0,"",MAX(D918:I918))</f>
        <v/>
      </c>
      <c r="M918" s="11">
        <f>IF(OR(J918="",J918=0),"",(L918-J918)/J918)</f>
        <v/>
      </c>
      <c r="N918" s="4">
        <f>IF(COUNT(D918:I918)=0,"",INDEX($D$1:$I$1,MATCH(MIN(D918:I918),D918:I918,0)))</f>
        <v/>
      </c>
      <c r="O918" s="10" t="n">
        <v>363.57</v>
      </c>
      <c r="P918" s="12" t="n">
        <v>1</v>
      </c>
    </row>
    <row r="919">
      <c r="A919" s="4" t="inlineStr">
        <is>
          <t>MAT-30-008</t>
        </is>
      </c>
      <c r="B919" s="5" t="inlineStr">
        <is>
          <t>Jack RJ45</t>
        </is>
      </c>
      <c r="C919" s="4" t="inlineStr">
        <is>
          <t>unidad</t>
        </is>
      </c>
      <c r="D919" s="10" t="n">
        <v>1.31</v>
      </c>
      <c r="E919" s="10" t="n"/>
      <c r="F919" s="10" t="n"/>
      <c r="G919" s="10" t="n"/>
      <c r="H919" s="10" t="n"/>
      <c r="I919" s="10" t="n"/>
      <c r="J919" s="10">
        <f>IF(COUNT(D919:I919)=0,"",MIN(D919:I919))</f>
        <v/>
      </c>
      <c r="K919" s="10">
        <f>IF(COUNT(D919:I919)=0,"",MEDIAN(D919:I919))</f>
        <v/>
      </c>
      <c r="L919" s="10">
        <f>IF(COUNT(D919:I919)=0,"",MAX(D919:I919))</f>
        <v/>
      </c>
      <c r="M919" s="11">
        <f>IF(OR(J919="",J919=0),"",(L919-J919)/J919)</f>
        <v/>
      </c>
      <c r="N919" s="4">
        <f>IF(COUNT(D919:I919)=0,"",INDEX($D$1:$I$1,MATCH(MIN(D919:I919),D919:I919,0)))</f>
        <v/>
      </c>
      <c r="O919" s="10" t="n">
        <v>83.73</v>
      </c>
      <c r="P919" s="12" t="n">
        <v>1</v>
      </c>
    </row>
    <row r="920">
      <c r="A920" s="4" t="inlineStr">
        <is>
          <t>MAT-30-009</t>
        </is>
      </c>
      <c r="B920" s="5" t="inlineStr">
        <is>
          <t>Jack RJ45 Cat 5</t>
        </is>
      </c>
      <c r="C920" s="4" t="inlineStr">
        <is>
          <t>unidad</t>
        </is>
      </c>
      <c r="D920" s="10" t="n">
        <v>106.97</v>
      </c>
      <c r="E920" s="10" t="n"/>
      <c r="F920" s="10" t="n"/>
      <c r="G920" s="10" t="n"/>
      <c r="H920" s="10" t="n"/>
      <c r="I920" s="10" t="n"/>
      <c r="J920" s="10">
        <f>IF(COUNT(D920:I920)=0,"",MIN(D920:I920))</f>
        <v/>
      </c>
      <c r="K920" s="10">
        <f>IF(COUNT(D920:I920)=0,"",MEDIAN(D920:I920))</f>
        <v/>
      </c>
      <c r="L920" s="10">
        <f>IF(COUNT(D920:I920)=0,"",MAX(D920:I920))</f>
        <v/>
      </c>
      <c r="M920" s="11">
        <f>IF(OR(J920="",J920=0),"",(L920-J920)/J920)</f>
        <v/>
      </c>
      <c r="N920" s="4">
        <f>IF(COUNT(D920:I920)=0,"",INDEX($D$1:$I$1,MATCH(MIN(D920:I920),D920:I920,0)))</f>
        <v/>
      </c>
      <c r="O920" s="10" t="n">
        <v>106.97</v>
      </c>
      <c r="P920" s="12" t="n">
        <v>1</v>
      </c>
    </row>
    <row r="921">
      <c r="A921" s="4" t="inlineStr">
        <is>
          <t>MAT-30-010</t>
        </is>
      </c>
      <c r="B921" s="5" t="inlineStr">
        <is>
          <t>Jack RJ45 Cat 6</t>
        </is>
      </c>
      <c r="C921" s="4" t="inlineStr">
        <is>
          <t>unidad</t>
        </is>
      </c>
      <c r="D921" s="10" t="n">
        <v>189.16</v>
      </c>
      <c r="E921" s="10" t="n"/>
      <c r="F921" s="10" t="n"/>
      <c r="G921" s="10" t="n"/>
      <c r="H921" s="10" t="n"/>
      <c r="I921" s="10" t="n"/>
      <c r="J921" s="10">
        <f>IF(COUNT(D921:I921)=0,"",MIN(D921:I921))</f>
        <v/>
      </c>
      <c r="K921" s="10">
        <f>IF(COUNT(D921:I921)=0,"",MEDIAN(D921:I921))</f>
        <v/>
      </c>
      <c r="L921" s="10">
        <f>IF(COUNT(D921:I921)=0,"",MAX(D921:I921))</f>
        <v/>
      </c>
      <c r="M921" s="11">
        <f>IF(OR(J921="",J921=0),"",(L921-J921)/J921)</f>
        <v/>
      </c>
      <c r="N921" s="4">
        <f>IF(COUNT(D921:I921)=0,"",INDEX($D$1:$I$1,MATCH(MIN(D921:I921),D921:I921,0)))</f>
        <v/>
      </c>
      <c r="O921" s="10" t="n">
        <v>254.97</v>
      </c>
      <c r="P921" s="12" t="n">
        <v>1</v>
      </c>
    </row>
    <row r="922">
      <c r="A922" s="4" t="inlineStr">
        <is>
          <t>MAT-30-011</t>
        </is>
      </c>
      <c r="B922" s="5" t="inlineStr">
        <is>
          <t>Jack RJ45 Cat 6A</t>
        </is>
      </c>
      <c r="C922" s="4" t="inlineStr">
        <is>
          <t>unidad</t>
        </is>
      </c>
      <c r="D922" s="10" t="n">
        <v>256.97</v>
      </c>
      <c r="E922" s="10" t="n"/>
      <c r="F922" s="10" t="n"/>
      <c r="G922" s="10" t="n"/>
      <c r="H922" s="10" t="n"/>
      <c r="I922" s="10" t="n"/>
      <c r="J922" s="10">
        <f>IF(COUNT(D922:I922)=0,"",MIN(D922:I922))</f>
        <v/>
      </c>
      <c r="K922" s="10">
        <f>IF(COUNT(D922:I922)=0,"",MEDIAN(D922:I922))</f>
        <v/>
      </c>
      <c r="L922" s="10">
        <f>IF(COUNT(D922:I922)=0,"",MAX(D922:I922))</f>
        <v/>
      </c>
      <c r="M922" s="11">
        <f>IF(OR(J922="",J922=0),"",(L922-J922)/J922)</f>
        <v/>
      </c>
      <c r="N922" s="4">
        <f>IF(COUNT(D922:I922)=0,"",INDEX($D$1:$I$1,MATCH(MIN(D922:I922),D922:I922,0)))</f>
        <v/>
      </c>
      <c r="O922" s="10" t="n">
        <v>256.97</v>
      </c>
      <c r="P922" s="12" t="n">
        <v>1</v>
      </c>
    </row>
    <row r="923">
      <c r="A923" s="4" t="inlineStr">
        <is>
          <t>MAT-30-012</t>
        </is>
      </c>
      <c r="B923" s="5" t="inlineStr">
        <is>
          <t>Jack RJ45 Cat 6A blindado</t>
        </is>
      </c>
      <c r="C923" s="4" t="inlineStr">
        <is>
          <t>unidad</t>
        </is>
      </c>
      <c r="D923" s="10" t="n">
        <v>275.76</v>
      </c>
      <c r="E923" s="10" t="n"/>
      <c r="F923" s="10" t="n"/>
      <c r="G923" s="10" t="n"/>
      <c r="H923" s="10" t="n"/>
      <c r="I923" s="10" t="n"/>
      <c r="J923" s="10">
        <f>IF(COUNT(D923:I923)=0,"",MIN(D923:I923))</f>
        <v/>
      </c>
      <c r="K923" s="10">
        <f>IF(COUNT(D923:I923)=0,"",MEDIAN(D923:I923))</f>
        <v/>
      </c>
      <c r="L923" s="10">
        <f>IF(COUNT(D923:I923)=0,"",MAX(D923:I923))</f>
        <v/>
      </c>
      <c r="M923" s="11">
        <f>IF(OR(J923="",J923=0),"",(L923-J923)/J923)</f>
        <v/>
      </c>
      <c r="N923" s="4">
        <f>IF(COUNT(D923:I923)=0,"",INDEX($D$1:$I$1,MATCH(MIN(D923:I923),D923:I923,0)))</f>
        <v/>
      </c>
      <c r="O923" s="10" t="n">
        <v>337.87</v>
      </c>
      <c r="P923" s="12" t="n">
        <v>1</v>
      </c>
    </row>
    <row r="924">
      <c r="A924" s="4" t="inlineStr">
        <is>
          <t>MAT-30-013</t>
        </is>
      </c>
      <c r="B924" s="5" t="inlineStr">
        <is>
          <t>Patch panel</t>
        </is>
      </c>
      <c r="C924" s="4" t="inlineStr">
        <is>
          <t>unidad</t>
        </is>
      </c>
      <c r="D924" s="10" t="n">
        <v>192.87</v>
      </c>
      <c r="E924" s="10" t="n"/>
      <c r="F924" s="10" t="n"/>
      <c r="G924" s="10" t="n"/>
      <c r="H924" s="10" t="n"/>
      <c r="I924" s="10" t="n"/>
      <c r="J924" s="10">
        <f>IF(COUNT(D924:I924)=0,"",MIN(D924:I924))</f>
        <v/>
      </c>
      <c r="K924" s="10">
        <f>IF(COUNT(D924:I924)=0,"",MEDIAN(D924:I924))</f>
        <v/>
      </c>
      <c r="L924" s="10">
        <f>IF(COUNT(D924:I924)=0,"",MAX(D924:I924))</f>
        <v/>
      </c>
      <c r="M924" s="11">
        <f>IF(OR(J924="",J924=0),"",(L924-J924)/J924)</f>
        <v/>
      </c>
      <c r="N924" s="4">
        <f>IF(COUNT(D924:I924)=0,"",INDEX($D$1:$I$1,MATCH(MIN(D924:I924),D924:I924,0)))</f>
        <v/>
      </c>
      <c r="O924" s="10" t="n">
        <v>1305.12</v>
      </c>
      <c r="P924" s="12" t="n">
        <v>1</v>
      </c>
    </row>
    <row r="925">
      <c r="A925" s="4" t="inlineStr">
        <is>
          <t>MAT-30-014</t>
        </is>
      </c>
      <c r="B925" s="5" t="inlineStr">
        <is>
          <t>Patch panel 24 puertos</t>
        </is>
      </c>
      <c r="C925" s="4" t="inlineStr">
        <is>
          <t>unidad</t>
        </is>
      </c>
      <c r="D925" s="10" t="n">
        <v>5568.67</v>
      </c>
      <c r="E925" s="10" t="n"/>
      <c r="F925" s="10" t="n"/>
      <c r="G925" s="10" t="n"/>
      <c r="H925" s="10" t="n"/>
      <c r="I925" s="10" t="n"/>
      <c r="J925" s="10">
        <f>IF(COUNT(D925:I925)=0,"",MIN(D925:I925))</f>
        <v/>
      </c>
      <c r="K925" s="10">
        <f>IF(COUNT(D925:I925)=0,"",MEDIAN(D925:I925))</f>
        <v/>
      </c>
      <c r="L925" s="10">
        <f>IF(COUNT(D925:I925)=0,"",MAX(D925:I925))</f>
        <v/>
      </c>
      <c r="M925" s="11">
        <f>IF(OR(J925="",J925=0),"",(L925-J925)/J925)</f>
        <v/>
      </c>
      <c r="N925" s="4">
        <f>IF(COUNT(D925:I925)=0,"",INDEX($D$1:$I$1,MATCH(MIN(D925:I925),D925:I925,0)))</f>
        <v/>
      </c>
      <c r="O925" s="10" t="n">
        <v>5568.67</v>
      </c>
      <c r="P925" s="12" t="n">
        <v>1</v>
      </c>
    </row>
    <row r="926">
      <c r="A926" s="4" t="inlineStr">
        <is>
          <t>MAT-30-015</t>
        </is>
      </c>
      <c r="B926" s="5" t="inlineStr">
        <is>
          <t>Patch panel 48 puertos</t>
        </is>
      </c>
      <c r="C926" s="4" t="inlineStr">
        <is>
          <t>unidad</t>
        </is>
      </c>
      <c r="D926" s="10" t="n">
        <v>1782.28</v>
      </c>
      <c r="E926" s="10" t="n"/>
      <c r="F926" s="10" t="n"/>
      <c r="G926" s="10" t="n"/>
      <c r="H926" s="10" t="n"/>
      <c r="I926" s="10" t="n"/>
      <c r="J926" s="10">
        <f>IF(COUNT(D926:I926)=0,"",MIN(D926:I926))</f>
        <v/>
      </c>
      <c r="K926" s="10">
        <f>IF(COUNT(D926:I926)=0,"",MEDIAN(D926:I926))</f>
        <v/>
      </c>
      <c r="L926" s="10">
        <f>IF(COUNT(D926:I926)=0,"",MAX(D926:I926))</f>
        <v/>
      </c>
      <c r="M926" s="11">
        <f>IF(OR(J926="",J926=0),"",(L926-J926)/J926)</f>
        <v/>
      </c>
      <c r="N926" s="4">
        <f>IF(COUNT(D926:I926)=0,"",INDEX($D$1:$I$1,MATCH(MIN(D926:I926),D926:I926,0)))</f>
        <v/>
      </c>
      <c r="O926" s="10" t="n">
        <v>1782.28</v>
      </c>
      <c r="P926" s="12" t="n">
        <v>1</v>
      </c>
    </row>
    <row r="927">
      <c r="A927" s="4" t="inlineStr">
        <is>
          <t>MAT-30-016</t>
        </is>
      </c>
      <c r="B927" s="5" t="inlineStr">
        <is>
          <t>Placa de pared para datos</t>
        </is>
      </c>
      <c r="C927" s="4" t="inlineStr">
        <is>
          <t>unidad</t>
        </is>
      </c>
      <c r="D927" s="10" t="n">
        <v>77.06</v>
      </c>
      <c r="E927" s="10" t="n"/>
      <c r="F927" s="10" t="n"/>
      <c r="G927" s="10" t="n"/>
      <c r="H927" s="10" t="n"/>
      <c r="I927" s="10" t="n"/>
      <c r="J927" s="10">
        <f>IF(COUNT(D927:I927)=0,"",MIN(D927:I927))</f>
        <v/>
      </c>
      <c r="K927" s="10">
        <f>IF(COUNT(D927:I927)=0,"",MEDIAN(D927:I927))</f>
        <v/>
      </c>
      <c r="L927" s="10">
        <f>IF(COUNT(D927:I927)=0,"",MAX(D927:I927))</f>
        <v/>
      </c>
      <c r="M927" s="11">
        <f>IF(OR(J927="",J927=0),"",(L927-J927)/J927)</f>
        <v/>
      </c>
      <c r="N927" s="4">
        <f>IF(COUNT(D927:I927)=0,"",INDEX($D$1:$I$1,MATCH(MIN(D927:I927),D927:I927,0)))</f>
        <v/>
      </c>
      <c r="O927" s="10" t="n">
        <v>102.17</v>
      </c>
      <c r="P927" s="12" t="n">
        <v>1</v>
      </c>
    </row>
    <row r="928">
      <c r="A928" s="4" t="inlineStr">
        <is>
          <t>MAT-30-017</t>
        </is>
      </c>
      <c r="B928" s="5" t="inlineStr">
        <is>
          <t>Placa de pared para datos 1 puertos</t>
        </is>
      </c>
      <c r="C928" s="4" t="inlineStr">
        <is>
          <t>unidad</t>
        </is>
      </c>
      <c r="D928" s="10" t="n">
        <v>101.21</v>
      </c>
      <c r="E928" s="10" t="n"/>
      <c r="F928" s="10" t="n"/>
      <c r="G928" s="10" t="n"/>
      <c r="H928" s="10" t="n"/>
      <c r="I928" s="10" t="n"/>
      <c r="J928" s="10">
        <f>IF(COUNT(D928:I928)=0,"",MIN(D928:I928))</f>
        <v/>
      </c>
      <c r="K928" s="10">
        <f>IF(COUNT(D928:I928)=0,"",MEDIAN(D928:I928))</f>
        <v/>
      </c>
      <c r="L928" s="10">
        <f>IF(COUNT(D928:I928)=0,"",MAX(D928:I928))</f>
        <v/>
      </c>
      <c r="M928" s="11">
        <f>IF(OR(J928="",J928=0),"",(L928-J928)/J928)</f>
        <v/>
      </c>
      <c r="N928" s="4">
        <f>IF(COUNT(D928:I928)=0,"",INDEX($D$1:$I$1,MATCH(MIN(D928:I928),D928:I928,0)))</f>
        <v/>
      </c>
      <c r="O928" s="10" t="n">
        <v>492.5</v>
      </c>
      <c r="P928" s="12" t="n">
        <v>1</v>
      </c>
    </row>
    <row r="929">
      <c r="A929" s="4" t="inlineStr">
        <is>
          <t>MAT-30-018</t>
        </is>
      </c>
      <c r="B929" s="5" t="inlineStr">
        <is>
          <t>Placa de pared para datos 2 puertos</t>
        </is>
      </c>
      <c r="C929" s="4" t="inlineStr">
        <is>
          <t>unidad</t>
        </is>
      </c>
      <c r="D929" s="10" t="n">
        <v>101.21</v>
      </c>
      <c r="E929" s="10" t="n"/>
      <c r="F929" s="10" t="n"/>
      <c r="G929" s="10" t="n"/>
      <c r="H929" s="10" t="n"/>
      <c r="I929" s="10" t="n"/>
      <c r="J929" s="10">
        <f>IF(COUNT(D929:I929)=0,"",MIN(D929:I929))</f>
        <v/>
      </c>
      <c r="K929" s="10">
        <f>IF(COUNT(D929:I929)=0,"",MEDIAN(D929:I929))</f>
        <v/>
      </c>
      <c r="L929" s="10">
        <f>IF(COUNT(D929:I929)=0,"",MAX(D929:I929))</f>
        <v/>
      </c>
      <c r="M929" s="11">
        <f>IF(OR(J929="",J929=0),"",(L929-J929)/J929)</f>
        <v/>
      </c>
      <c r="N929" s="4">
        <f>IF(COUNT(D929:I929)=0,"",INDEX($D$1:$I$1,MATCH(MIN(D929:I929),D929:I929,0)))</f>
        <v/>
      </c>
      <c r="O929" s="10" t="n">
        <v>492.5</v>
      </c>
      <c r="P929" s="12" t="n">
        <v>1</v>
      </c>
    </row>
    <row r="930">
      <c r="A930" s="4" t="inlineStr">
        <is>
          <t>MAT-30-019</t>
        </is>
      </c>
      <c r="B930" s="5" t="inlineStr">
        <is>
          <t>Placa de pared para datos 3 puertos</t>
        </is>
      </c>
      <c r="C930" s="4" t="inlineStr">
        <is>
          <t>unidad</t>
        </is>
      </c>
      <c r="D930" s="10" t="n">
        <v>1196.92</v>
      </c>
      <c r="E930" s="10" t="n"/>
      <c r="F930" s="10" t="n"/>
      <c r="G930" s="10" t="n"/>
      <c r="H930" s="10" t="n"/>
      <c r="I930" s="10" t="n"/>
      <c r="J930" s="10">
        <f>IF(COUNT(D930:I930)=0,"",MIN(D930:I930))</f>
        <v/>
      </c>
      <c r="K930" s="10">
        <f>IF(COUNT(D930:I930)=0,"",MEDIAN(D930:I930))</f>
        <v/>
      </c>
      <c r="L930" s="10">
        <f>IF(COUNT(D930:I930)=0,"",MAX(D930:I930))</f>
        <v/>
      </c>
      <c r="M930" s="11">
        <f>IF(OR(J930="",J930=0),"",(L930-J930)/J930)</f>
        <v/>
      </c>
      <c r="N930" s="4">
        <f>IF(COUNT(D930:I930)=0,"",INDEX($D$1:$I$1,MATCH(MIN(D930:I930),D930:I930,0)))</f>
        <v/>
      </c>
      <c r="O930" s="10" t="n">
        <v>1196.92</v>
      </c>
      <c r="P930" s="12" t="n">
        <v>1</v>
      </c>
    </row>
    <row r="931">
      <c r="A931" s="4" t="inlineStr">
        <is>
          <t>MAT-30-020</t>
        </is>
      </c>
      <c r="B931" s="5" t="inlineStr">
        <is>
          <t>Rack y accesorios de gabinete</t>
        </is>
      </c>
      <c r="C931" s="4" t="inlineStr">
        <is>
          <t>unidad</t>
        </is>
      </c>
      <c r="D931" s="10" t="n">
        <v>26.88</v>
      </c>
      <c r="E931" s="10" t="n"/>
      <c r="F931" s="10" t="n"/>
      <c r="G931" s="10" t="n"/>
      <c r="H931" s="10" t="n"/>
      <c r="I931" s="10" t="n"/>
      <c r="J931" s="10">
        <f>IF(COUNT(D931:I931)=0,"",MIN(D931:I931))</f>
        <v/>
      </c>
      <c r="K931" s="10">
        <f>IF(COUNT(D931:I931)=0,"",MEDIAN(D931:I931))</f>
        <v/>
      </c>
      <c r="L931" s="10">
        <f>IF(COUNT(D931:I931)=0,"",MAX(D931:I931))</f>
        <v/>
      </c>
      <c r="M931" s="11">
        <f>IF(OR(J931="",J931=0),"",(L931-J931)/J931)</f>
        <v/>
      </c>
      <c r="N931" s="4">
        <f>IF(COUNT(D931:I931)=0,"",INDEX($D$1:$I$1,MATCH(MIN(D931:I931),D931:I931,0)))</f>
        <v/>
      </c>
      <c r="O931" s="10" t="n">
        <v>1834.9</v>
      </c>
      <c r="P931" s="12" t="n">
        <v>1</v>
      </c>
    </row>
    <row r="932">
      <c r="A932" s="4" t="inlineStr">
        <is>
          <t>MAT-30-021</t>
        </is>
      </c>
      <c r="B932" s="5" t="inlineStr">
        <is>
          <t>Equipo de red</t>
        </is>
      </c>
      <c r="C932" s="4" t="inlineStr">
        <is>
          <t>unidad</t>
        </is>
      </c>
      <c r="D932" s="10" t="n">
        <v>587.39</v>
      </c>
      <c r="E932" s="10" t="n"/>
      <c r="F932" s="10" t="n"/>
      <c r="G932" s="10" t="n"/>
      <c r="H932" s="10" t="n"/>
      <c r="I932" s="10" t="n"/>
      <c r="J932" s="10">
        <f>IF(COUNT(D932:I932)=0,"",MIN(D932:I932))</f>
        <v/>
      </c>
      <c r="K932" s="10">
        <f>IF(COUNT(D932:I932)=0,"",MEDIAN(D932:I932))</f>
        <v/>
      </c>
      <c r="L932" s="10">
        <f>IF(COUNT(D932:I932)=0,"",MAX(D932:I932))</f>
        <v/>
      </c>
      <c r="M932" s="11">
        <f>IF(OR(J932="",J932=0),"",(L932-J932)/J932)</f>
        <v/>
      </c>
      <c r="N932" s="4">
        <f>IF(COUNT(D932:I932)=0,"",INDEX($D$1:$I$1,MATCH(MIN(D932:I932),D932:I932,0)))</f>
        <v/>
      </c>
      <c r="O932" s="10" t="n">
        <v>4902.12</v>
      </c>
      <c r="P932" s="12" t="n">
        <v>1</v>
      </c>
    </row>
    <row r="933">
      <c r="A933" s="4" t="inlineStr">
        <is>
          <t>MAT-30-022</t>
        </is>
      </c>
      <c r="B933" s="5" t="inlineStr">
        <is>
          <t>Equipo de red 24 puertos</t>
        </is>
      </c>
      <c r="C933" s="4" t="inlineStr">
        <is>
          <t>unidad</t>
        </is>
      </c>
      <c r="D933" s="10" t="n">
        <v>16692.67</v>
      </c>
      <c r="E933" s="10" t="n"/>
      <c r="F933" s="10" t="n"/>
      <c r="G933" s="10" t="n"/>
      <c r="H933" s="10" t="n"/>
      <c r="I933" s="10" t="n"/>
      <c r="J933" s="10">
        <f>IF(COUNT(D933:I933)=0,"",MIN(D933:I933))</f>
        <v/>
      </c>
      <c r="K933" s="10">
        <f>IF(COUNT(D933:I933)=0,"",MEDIAN(D933:I933))</f>
        <v/>
      </c>
      <c r="L933" s="10">
        <f>IF(COUNT(D933:I933)=0,"",MAX(D933:I933))</f>
        <v/>
      </c>
      <c r="M933" s="11">
        <f>IF(OR(J933="",J933=0),"",(L933-J933)/J933)</f>
        <v/>
      </c>
      <c r="N933" s="4">
        <f>IF(COUNT(D933:I933)=0,"",INDEX($D$1:$I$1,MATCH(MIN(D933:I933),D933:I933,0)))</f>
        <v/>
      </c>
      <c r="O933" s="10" t="n">
        <v>16692.67</v>
      </c>
      <c r="P933" s="12" t="n">
        <v>1</v>
      </c>
    </row>
    <row r="934">
      <c r="A934" s="4" t="inlineStr">
        <is>
          <t>MAT-30-023</t>
        </is>
      </c>
      <c r="B934" s="5" t="inlineStr">
        <is>
          <t>Equipo de red 8 puertos</t>
        </is>
      </c>
      <c r="C934" s="4" t="inlineStr">
        <is>
          <t>unidad</t>
        </is>
      </c>
      <c r="D934" s="10" t="n">
        <v>500.98</v>
      </c>
      <c r="E934" s="10" t="n"/>
      <c r="F934" s="10" t="n"/>
      <c r="G934" s="10" t="n"/>
      <c r="H934" s="10" t="n"/>
      <c r="I934" s="10" t="n"/>
      <c r="J934" s="10">
        <f>IF(COUNT(D934:I934)=0,"",MIN(D934:I934))</f>
        <v/>
      </c>
      <c r="K934" s="10">
        <f>IF(COUNT(D934:I934)=0,"",MEDIAN(D934:I934))</f>
        <v/>
      </c>
      <c r="L934" s="10">
        <f>IF(COUNT(D934:I934)=0,"",MAX(D934:I934))</f>
        <v/>
      </c>
      <c r="M934" s="11">
        <f>IF(OR(J934="",J934=0),"",(L934-J934)/J934)</f>
        <v/>
      </c>
      <c r="N934" s="4">
        <f>IF(COUNT(D934:I934)=0,"",INDEX($D$1:$I$1,MATCH(MIN(D934:I934),D934:I934,0)))</f>
        <v/>
      </c>
      <c r="O934" s="10" t="n">
        <v>7097.73</v>
      </c>
      <c r="P934" s="12" t="n">
        <v>1</v>
      </c>
    </row>
    <row r="935">
      <c r="A935" s="4" t="inlineStr">
        <is>
          <t>MAT-30-024</t>
        </is>
      </c>
      <c r="B935" s="5" t="inlineStr">
        <is>
          <t>Conector y accesorio de cableado</t>
        </is>
      </c>
      <c r="C935" s="4" t="inlineStr">
        <is>
          <t>unidad</t>
        </is>
      </c>
      <c r="D935" s="10" t="n">
        <v>0.41</v>
      </c>
      <c r="E935" s="10" t="n"/>
      <c r="F935" s="10" t="n"/>
      <c r="G935" s="10" t="n"/>
      <c r="H935" s="10" t="n"/>
      <c r="I935" s="10" t="n"/>
      <c r="J935" s="10">
        <f>IF(COUNT(D935:I935)=0,"",MIN(D935:I935))</f>
        <v/>
      </c>
      <c r="K935" s="10">
        <f>IF(COUNT(D935:I935)=0,"",MEDIAN(D935:I935))</f>
        <v/>
      </c>
      <c r="L935" s="10">
        <f>IF(COUNT(D935:I935)=0,"",MAX(D935:I935))</f>
        <v/>
      </c>
      <c r="M935" s="11">
        <f>IF(OR(J935="",J935=0),"",(L935-J935)/J935)</f>
        <v/>
      </c>
      <c r="N935" s="4">
        <f>IF(COUNT(D935:I935)=0,"",INDEX($D$1:$I$1,MATCH(MIN(D935:I935),D935:I935,0)))</f>
        <v/>
      </c>
      <c r="O935" s="10" t="n">
        <v>67.08</v>
      </c>
      <c r="P935" s="12" t="n">
        <v>1</v>
      </c>
    </row>
    <row r="936">
      <c r="A936" s="4" t="inlineStr">
        <is>
          <t>MAT-30-025</t>
        </is>
      </c>
      <c r="B936" s="5" t="inlineStr">
        <is>
          <t>Parlante o amplificador de voceo</t>
        </is>
      </c>
      <c r="C936" s="4" t="inlineStr">
        <is>
          <t>unidad</t>
        </is>
      </c>
      <c r="D936" s="10" t="n">
        <v>104.5</v>
      </c>
      <c r="E936" s="10" t="n"/>
      <c r="F936" s="10" t="n"/>
      <c r="G936" s="10" t="n"/>
      <c r="H936" s="10" t="n"/>
      <c r="I936" s="10" t="n"/>
      <c r="J936" s="10">
        <f>IF(COUNT(D936:I936)=0,"",MIN(D936:I936))</f>
        <v/>
      </c>
      <c r="K936" s="10">
        <f>IF(COUNT(D936:I936)=0,"",MEDIAN(D936:I936))</f>
        <v/>
      </c>
      <c r="L936" s="10">
        <f>IF(COUNT(D936:I936)=0,"",MAX(D936:I936))</f>
        <v/>
      </c>
      <c r="M936" s="11">
        <f>IF(OR(J936="",J936=0),"",(L936-J936)/J936)</f>
        <v/>
      </c>
      <c r="N936" s="4">
        <f>IF(COUNT(D936:I936)=0,"",INDEX($D$1:$I$1,MATCH(MIN(D936:I936),D936:I936,0)))</f>
        <v/>
      </c>
      <c r="O936" s="10" t="n">
        <v>39743.82</v>
      </c>
      <c r="P936" s="12" t="n">
        <v>1</v>
      </c>
    </row>
    <row r="937">
      <c r="A937" s="4" t="inlineStr">
        <is>
          <t>MAT-30-026</t>
        </is>
      </c>
      <c r="B937" s="5" t="inlineStr">
        <is>
          <t>Fuente de alimentación para sistemas</t>
        </is>
      </c>
      <c r="C937" s="4" t="inlineStr">
        <is>
          <t>unidad</t>
        </is>
      </c>
      <c r="D937" s="10" t="n">
        <v>1.21</v>
      </c>
      <c r="E937" s="10" t="n"/>
      <c r="F937" s="10" t="n"/>
      <c r="G937" s="10" t="n"/>
      <c r="H937" s="10" t="n"/>
      <c r="I937" s="10" t="n"/>
      <c r="J937" s="10">
        <f>IF(COUNT(D937:I937)=0,"",MIN(D937:I937))</f>
        <v/>
      </c>
      <c r="K937" s="10">
        <f>IF(COUNT(D937:I937)=0,"",MEDIAN(D937:I937))</f>
        <v/>
      </c>
      <c r="L937" s="10">
        <f>IF(COUNT(D937:I937)=0,"",MAX(D937:I937))</f>
        <v/>
      </c>
      <c r="M937" s="11">
        <f>IF(OR(J937="",J937=0),"",(L937-J937)/J937)</f>
        <v/>
      </c>
      <c r="N937" s="4">
        <f>IF(COUNT(D937:I937)=0,"",INDEX($D$1:$I$1,MATCH(MIN(D937:I937),D937:I937,0)))</f>
        <v/>
      </c>
      <c r="O937" s="10" t="n">
        <v>4801.16</v>
      </c>
      <c r="P937" s="12" t="n">
        <v>1</v>
      </c>
    </row>
    <row r="938">
      <c r="A938" s="4" t="inlineStr">
        <is>
          <t>MAT-30-027</t>
        </is>
      </c>
      <c r="B938" s="5" t="inlineStr">
        <is>
          <t>Fuente de alimentación para sistemas 12 V</t>
        </is>
      </c>
      <c r="C938" s="4" t="inlineStr">
        <is>
          <t>unidad</t>
        </is>
      </c>
      <c r="D938" s="10" t="n">
        <v>1111.78</v>
      </c>
      <c r="E938" s="10" t="n"/>
      <c r="F938" s="10" t="n"/>
      <c r="G938" s="10" t="n"/>
      <c r="H938" s="10" t="n"/>
      <c r="I938" s="10" t="n"/>
      <c r="J938" s="10">
        <f>IF(COUNT(D938:I938)=0,"",MIN(D938:I938))</f>
        <v/>
      </c>
      <c r="K938" s="10">
        <f>IF(COUNT(D938:I938)=0,"",MEDIAN(D938:I938))</f>
        <v/>
      </c>
      <c r="L938" s="10">
        <f>IF(COUNT(D938:I938)=0,"",MAX(D938:I938))</f>
        <v/>
      </c>
      <c r="M938" s="11">
        <f>IF(OR(J938="",J938=0),"",(L938-J938)/J938)</f>
        <v/>
      </c>
      <c r="N938" s="4">
        <f>IF(COUNT(D938:I938)=0,"",INDEX($D$1:$I$1,MATCH(MIN(D938:I938),D938:I938,0)))</f>
        <v/>
      </c>
      <c r="O938" s="10" t="n">
        <v>2813.06</v>
      </c>
      <c r="P938" s="12" t="n">
        <v>1</v>
      </c>
    </row>
    <row r="939">
      <c r="A939" s="4" t="inlineStr">
        <is>
          <t>MAT-30-028</t>
        </is>
      </c>
      <c r="B939" s="5" t="inlineStr">
        <is>
          <t>Fuente de alimentación para sistemas 120 V</t>
        </is>
      </c>
      <c r="C939" s="4" t="inlineStr">
        <is>
          <t>unidad</t>
        </is>
      </c>
      <c r="D939" s="10" t="n">
        <v>906.34</v>
      </c>
      <c r="E939" s="10" t="n"/>
      <c r="F939" s="10" t="n"/>
      <c r="G939" s="10" t="n"/>
      <c r="H939" s="10" t="n"/>
      <c r="I939" s="10" t="n"/>
      <c r="J939" s="10">
        <f>IF(COUNT(D939:I939)=0,"",MIN(D939:I939))</f>
        <v/>
      </c>
      <c r="K939" s="10">
        <f>IF(COUNT(D939:I939)=0,"",MEDIAN(D939:I939))</f>
        <v/>
      </c>
      <c r="L939" s="10">
        <f>IF(COUNT(D939:I939)=0,"",MAX(D939:I939))</f>
        <v/>
      </c>
      <c r="M939" s="11">
        <f>IF(OR(J939="",J939=0),"",(L939-J939)/J939)</f>
        <v/>
      </c>
      <c r="N939" s="4">
        <f>IF(COUNT(D939:I939)=0,"",INDEX($D$1:$I$1,MATCH(MIN(D939:I939),D939:I939,0)))</f>
        <v/>
      </c>
      <c r="O939" s="10" t="n">
        <v>1031.86</v>
      </c>
      <c r="P939" s="12" t="n">
        <v>1</v>
      </c>
    </row>
    <row r="940">
      <c r="A940" s="4" t="inlineStr">
        <is>
          <t>MAT-30-029</t>
        </is>
      </c>
      <c r="B940" s="5" t="inlineStr">
        <is>
          <t>Fuente de alimentación para sistemas 24 V</t>
        </is>
      </c>
      <c r="C940" s="4" t="inlineStr">
        <is>
          <t>unidad</t>
        </is>
      </c>
      <c r="D940" s="10" t="n">
        <v>11089.49</v>
      </c>
      <c r="E940" s="10" t="n"/>
      <c r="F940" s="10" t="n"/>
      <c r="G940" s="10" t="n"/>
      <c r="H940" s="10" t="n"/>
      <c r="I940" s="10" t="n"/>
      <c r="J940" s="10">
        <f>IF(COUNT(D940:I940)=0,"",MIN(D940:I940))</f>
        <v/>
      </c>
      <c r="K940" s="10">
        <f>IF(COUNT(D940:I940)=0,"",MEDIAN(D940:I940))</f>
        <v/>
      </c>
      <c r="L940" s="10">
        <f>IF(COUNT(D940:I940)=0,"",MAX(D940:I940))</f>
        <v/>
      </c>
      <c r="M940" s="11">
        <f>IF(OR(J940="",J940=0),"",(L940-J940)/J940)</f>
        <v/>
      </c>
      <c r="N940" s="4">
        <f>IF(COUNT(D940:I940)=0,"",INDEX($D$1:$I$1,MATCH(MIN(D940:I940),D940:I940,0)))</f>
        <v/>
      </c>
      <c r="O940" s="10" t="n">
        <v>13861.06</v>
      </c>
      <c r="P940" s="12" t="n">
        <v>1</v>
      </c>
    </row>
    <row r="941">
      <c r="A941" s="4" t="inlineStr">
        <is>
          <t>MAT-30-030</t>
        </is>
      </c>
      <c r="B941" s="5" t="inlineStr">
        <is>
          <t>Fuente de alimentación para sistemas 275 V</t>
        </is>
      </c>
      <c r="C941" s="4" t="inlineStr">
        <is>
          <t>unidad</t>
        </is>
      </c>
      <c r="D941" s="10" t="n">
        <v>28.95</v>
      </c>
      <c r="E941" s="10" t="n"/>
      <c r="F941" s="10" t="n"/>
      <c r="G941" s="10" t="n"/>
      <c r="H941" s="10" t="n"/>
      <c r="I941" s="10" t="n"/>
      <c r="J941" s="10">
        <f>IF(COUNT(D941:I941)=0,"",MIN(D941:I941))</f>
        <v/>
      </c>
      <c r="K941" s="10">
        <f>IF(COUNT(D941:I941)=0,"",MEDIAN(D941:I941))</f>
        <v/>
      </c>
      <c r="L941" s="10">
        <f>IF(COUNT(D941:I941)=0,"",MAX(D941:I941))</f>
        <v/>
      </c>
      <c r="M941" s="11">
        <f>IF(OR(J941="",J941=0),"",(L941-J941)/J941)</f>
        <v/>
      </c>
      <c r="N941" s="4">
        <f>IF(COUNT(D941:I941)=0,"",INDEX($D$1:$I$1,MATCH(MIN(D941:I941),D941:I941,0)))</f>
        <v/>
      </c>
      <c r="O941" s="10" t="n">
        <v>28.95</v>
      </c>
      <c r="P941" s="12" t="n">
        <v>1</v>
      </c>
    </row>
    <row r="942">
      <c r="A942" s="4" t="inlineStr">
        <is>
          <t>MAT-30-031</t>
        </is>
      </c>
      <c r="B942" s="5" t="inlineStr">
        <is>
          <t>Fuente de alimentación para sistemas 277 V</t>
        </is>
      </c>
      <c r="C942" s="4" t="inlineStr">
        <is>
          <t>unidad</t>
        </is>
      </c>
      <c r="D942" s="10" t="n">
        <v>2150.5</v>
      </c>
      <c r="E942" s="10" t="n"/>
      <c r="F942" s="10" t="n"/>
      <c r="G942" s="10" t="n"/>
      <c r="H942" s="10" t="n"/>
      <c r="I942" s="10" t="n"/>
      <c r="J942" s="10">
        <f>IF(COUNT(D942:I942)=0,"",MIN(D942:I942))</f>
        <v/>
      </c>
      <c r="K942" s="10">
        <f>IF(COUNT(D942:I942)=0,"",MEDIAN(D942:I942))</f>
        <v/>
      </c>
      <c r="L942" s="10">
        <f>IF(COUNT(D942:I942)=0,"",MAX(D942:I942))</f>
        <v/>
      </c>
      <c r="M942" s="11">
        <f>IF(OR(J942="",J942=0),"",(L942-J942)/J942)</f>
        <v/>
      </c>
      <c r="N942" s="4">
        <f>IF(COUNT(D942:I942)=0,"",INDEX($D$1:$I$1,MATCH(MIN(D942:I942),D942:I942,0)))</f>
        <v/>
      </c>
      <c r="O942" s="10" t="n">
        <v>2150.5</v>
      </c>
      <c r="P942" s="12" t="n">
        <v>1</v>
      </c>
    </row>
    <row r="943">
      <c r="A943" s="4" t="inlineStr">
        <is>
          <t>MAT-31-002</t>
        </is>
      </c>
      <c r="B943" s="5" t="inlineStr">
        <is>
          <t>Interruptor inteligente</t>
        </is>
      </c>
      <c r="C943" s="4" t="inlineStr">
        <is>
          <t>unidad</t>
        </is>
      </c>
      <c r="D943" s="10" t="n">
        <v>101.11</v>
      </c>
      <c r="E943" s="10" t="n"/>
      <c r="F943" s="10" t="n"/>
      <c r="G943" s="10" t="n"/>
      <c r="H943" s="10" t="n"/>
      <c r="I943" s="10" t="n"/>
      <c r="J943" s="10">
        <f>IF(COUNT(D943:I943)=0,"",MIN(D943:I943))</f>
        <v/>
      </c>
      <c r="K943" s="10">
        <f>IF(COUNT(D943:I943)=0,"",MEDIAN(D943:I943))</f>
        <v/>
      </c>
      <c r="L943" s="10">
        <f>IF(COUNT(D943:I943)=0,"",MAX(D943:I943))</f>
        <v/>
      </c>
      <c r="M943" s="11">
        <f>IF(OR(J943="",J943=0),"",(L943-J943)/J943)</f>
        <v/>
      </c>
      <c r="N943" s="4">
        <f>IF(COUNT(D943:I943)=0,"",INDEX($D$1:$I$1,MATCH(MIN(D943:I943),D943:I943,0)))</f>
        <v/>
      </c>
      <c r="O943" s="10" t="n">
        <v>1630.25</v>
      </c>
      <c r="P943" s="12" t="n">
        <v>1</v>
      </c>
    </row>
    <row r="944">
      <c r="A944" s="4" t="inlineStr">
        <is>
          <t>MAT-31-003</t>
        </is>
      </c>
      <c r="B944" s="5" t="inlineStr">
        <is>
          <t>Interruptor inteligente 1 canales</t>
        </is>
      </c>
      <c r="C944" s="4" t="inlineStr">
        <is>
          <t>unidad</t>
        </is>
      </c>
      <c r="D944" s="10" t="n">
        <v>1089.61</v>
      </c>
      <c r="E944" s="10" t="n"/>
      <c r="F944" s="10" t="n"/>
      <c r="G944" s="10" t="n"/>
      <c r="H944" s="10" t="n"/>
      <c r="I944" s="10" t="n"/>
      <c r="J944" s="10">
        <f>IF(COUNT(D944:I944)=0,"",MIN(D944:I944))</f>
        <v/>
      </c>
      <c r="K944" s="10">
        <f>IF(COUNT(D944:I944)=0,"",MEDIAN(D944:I944))</f>
        <v/>
      </c>
      <c r="L944" s="10">
        <f>IF(COUNT(D944:I944)=0,"",MAX(D944:I944))</f>
        <v/>
      </c>
      <c r="M944" s="11">
        <f>IF(OR(J944="",J944=0),"",(L944-J944)/J944)</f>
        <v/>
      </c>
      <c r="N944" s="4">
        <f>IF(COUNT(D944:I944)=0,"",INDEX($D$1:$I$1,MATCH(MIN(D944:I944),D944:I944,0)))</f>
        <v/>
      </c>
      <c r="O944" s="10" t="n">
        <v>1549.16</v>
      </c>
      <c r="P944" s="12" t="n">
        <v>1</v>
      </c>
    </row>
    <row r="945">
      <c r="A945" s="4" t="inlineStr">
        <is>
          <t>MAT-31-004</t>
        </is>
      </c>
      <c r="B945" s="5" t="inlineStr">
        <is>
          <t>Interruptor inteligente 1 canales con neutro</t>
        </is>
      </c>
      <c r="C945" s="4" t="inlineStr">
        <is>
          <t>unidad</t>
        </is>
      </c>
      <c r="D945" s="10" t="n">
        <v>2892.27</v>
      </c>
      <c r="E945" s="10" t="n"/>
      <c r="F945" s="10" t="n"/>
      <c r="G945" s="10" t="n"/>
      <c r="H945" s="10" t="n"/>
      <c r="I945" s="10" t="n"/>
      <c r="J945" s="10">
        <f>IF(COUNT(D945:I945)=0,"",MIN(D945:I945))</f>
        <v/>
      </c>
      <c r="K945" s="10">
        <f>IF(COUNT(D945:I945)=0,"",MEDIAN(D945:I945))</f>
        <v/>
      </c>
      <c r="L945" s="10">
        <f>IF(COUNT(D945:I945)=0,"",MAX(D945:I945))</f>
        <v/>
      </c>
      <c r="M945" s="11">
        <f>IF(OR(J945="",J945=0),"",(L945-J945)/J945)</f>
        <v/>
      </c>
      <c r="N945" s="4">
        <f>IF(COUNT(D945:I945)=0,"",INDEX($D$1:$I$1,MATCH(MIN(D945:I945),D945:I945,0)))</f>
        <v/>
      </c>
      <c r="O945" s="10" t="n">
        <v>2892.27</v>
      </c>
      <c r="P945" s="12" t="n">
        <v>1</v>
      </c>
    </row>
    <row r="946">
      <c r="A946" s="4" t="inlineStr">
        <is>
          <t>MAT-31-005</t>
        </is>
      </c>
      <c r="B946" s="5" t="inlineStr">
        <is>
          <t>Interruptor inteligente 1 canales sin neutro</t>
        </is>
      </c>
      <c r="C946" s="4" t="inlineStr">
        <is>
          <t>unidad</t>
        </is>
      </c>
      <c r="D946" s="10" t="n">
        <v>2958.46</v>
      </c>
      <c r="E946" s="10" t="n"/>
      <c r="F946" s="10" t="n"/>
      <c r="G946" s="10" t="n"/>
      <c r="H946" s="10" t="n"/>
      <c r="I946" s="10" t="n"/>
      <c r="J946" s="10">
        <f>IF(COUNT(D946:I946)=0,"",MIN(D946:I946))</f>
        <v/>
      </c>
      <c r="K946" s="10">
        <f>IF(COUNT(D946:I946)=0,"",MEDIAN(D946:I946))</f>
        <v/>
      </c>
      <c r="L946" s="10">
        <f>IF(COUNT(D946:I946)=0,"",MAX(D946:I946))</f>
        <v/>
      </c>
      <c r="M946" s="11">
        <f>IF(OR(J946="",J946=0),"",(L946-J946)/J946)</f>
        <v/>
      </c>
      <c r="N946" s="4">
        <f>IF(COUNT(D946:I946)=0,"",INDEX($D$1:$I$1,MATCH(MIN(D946:I946),D946:I946,0)))</f>
        <v/>
      </c>
      <c r="O946" s="10" t="n">
        <v>2958.46</v>
      </c>
      <c r="P946" s="12" t="n">
        <v>1</v>
      </c>
    </row>
    <row r="947">
      <c r="A947" s="4" t="inlineStr">
        <is>
          <t>MAT-31-006</t>
        </is>
      </c>
      <c r="B947" s="5" t="inlineStr">
        <is>
          <t>Interruptor inteligente 2 canales</t>
        </is>
      </c>
      <c r="C947" s="4" t="inlineStr">
        <is>
          <t>unidad</t>
        </is>
      </c>
      <c r="D947" s="10" t="n">
        <v>1210.31</v>
      </c>
      <c r="E947" s="10" t="n"/>
      <c r="F947" s="10" t="n"/>
      <c r="G947" s="10" t="n"/>
      <c r="H947" s="10" t="n"/>
      <c r="I947" s="10" t="n"/>
      <c r="J947" s="10">
        <f>IF(COUNT(D947:I947)=0,"",MIN(D947:I947))</f>
        <v/>
      </c>
      <c r="K947" s="10">
        <f>IF(COUNT(D947:I947)=0,"",MEDIAN(D947:I947))</f>
        <v/>
      </c>
      <c r="L947" s="10">
        <f>IF(COUNT(D947:I947)=0,"",MAX(D947:I947))</f>
        <v/>
      </c>
      <c r="M947" s="11">
        <f>IF(OR(J947="",J947=0),"",(L947-J947)/J947)</f>
        <v/>
      </c>
      <c r="N947" s="4">
        <f>IF(COUNT(D947:I947)=0,"",INDEX($D$1:$I$1,MATCH(MIN(D947:I947),D947:I947,0)))</f>
        <v/>
      </c>
      <c r="O947" s="10" t="n">
        <v>1632.51</v>
      </c>
      <c r="P947" s="12" t="n">
        <v>1</v>
      </c>
    </row>
    <row r="948">
      <c r="A948" s="4" t="inlineStr">
        <is>
          <t>MAT-31-007</t>
        </is>
      </c>
      <c r="B948" s="5" t="inlineStr">
        <is>
          <t>Interruptor inteligente 2 canales con neutro</t>
        </is>
      </c>
      <c r="C948" s="4" t="inlineStr">
        <is>
          <t>unidad</t>
        </is>
      </c>
      <c r="D948" s="10" t="n">
        <v>2743.31</v>
      </c>
      <c r="E948" s="10" t="n"/>
      <c r="F948" s="10" t="n"/>
      <c r="G948" s="10" t="n"/>
      <c r="H948" s="10" t="n"/>
      <c r="I948" s="10" t="n"/>
      <c r="J948" s="10">
        <f>IF(COUNT(D948:I948)=0,"",MIN(D948:I948))</f>
        <v/>
      </c>
      <c r="K948" s="10">
        <f>IF(COUNT(D948:I948)=0,"",MEDIAN(D948:I948))</f>
        <v/>
      </c>
      <c r="L948" s="10">
        <f>IF(COUNT(D948:I948)=0,"",MAX(D948:I948))</f>
        <v/>
      </c>
      <c r="M948" s="11">
        <f>IF(OR(J948="",J948=0),"",(L948-J948)/J948)</f>
        <v/>
      </c>
      <c r="N948" s="4">
        <f>IF(COUNT(D948:I948)=0,"",INDEX($D$1:$I$1,MATCH(MIN(D948:I948),D948:I948,0)))</f>
        <v/>
      </c>
      <c r="O948" s="10" t="n">
        <v>2743.31</v>
      </c>
      <c r="P948" s="12" t="n">
        <v>1</v>
      </c>
    </row>
    <row r="949">
      <c r="A949" s="4" t="inlineStr">
        <is>
          <t>MAT-31-008</t>
        </is>
      </c>
      <c r="B949" s="5" t="inlineStr">
        <is>
          <t>Interruptor inteligente 2 canales sin neutro</t>
        </is>
      </c>
      <c r="C949" s="4" t="inlineStr">
        <is>
          <t>unidad</t>
        </is>
      </c>
      <c r="D949" s="10" t="n">
        <v>2743.31</v>
      </c>
      <c r="E949" s="10" t="n"/>
      <c r="F949" s="10" t="n"/>
      <c r="G949" s="10" t="n"/>
      <c r="H949" s="10" t="n"/>
      <c r="I949" s="10" t="n"/>
      <c r="J949" s="10">
        <f>IF(COUNT(D949:I949)=0,"",MIN(D949:I949))</f>
        <v/>
      </c>
      <c r="K949" s="10">
        <f>IF(COUNT(D949:I949)=0,"",MEDIAN(D949:I949))</f>
        <v/>
      </c>
      <c r="L949" s="10">
        <f>IF(COUNT(D949:I949)=0,"",MAX(D949:I949))</f>
        <v/>
      </c>
      <c r="M949" s="11">
        <f>IF(OR(J949="",J949=0),"",(L949-J949)/J949)</f>
        <v/>
      </c>
      <c r="N949" s="4">
        <f>IF(COUNT(D949:I949)=0,"",INDEX($D$1:$I$1,MATCH(MIN(D949:I949),D949:I949,0)))</f>
        <v/>
      </c>
      <c r="O949" s="10" t="n">
        <v>2743.31</v>
      </c>
      <c r="P949" s="12" t="n">
        <v>1</v>
      </c>
    </row>
    <row r="950">
      <c r="A950" s="4" t="inlineStr">
        <is>
          <t>MAT-31-009</t>
        </is>
      </c>
      <c r="B950" s="5" t="inlineStr">
        <is>
          <t>Interruptor inteligente 3 canales</t>
        </is>
      </c>
      <c r="C950" s="4" t="inlineStr">
        <is>
          <t>unidad</t>
        </is>
      </c>
      <c r="D950" s="10" t="n">
        <v>1497.83</v>
      </c>
      <c r="E950" s="10" t="n"/>
      <c r="F950" s="10" t="n"/>
      <c r="G950" s="10" t="n"/>
      <c r="H950" s="10" t="n"/>
      <c r="I950" s="10" t="n"/>
      <c r="J950" s="10">
        <f>IF(COUNT(D950:I950)=0,"",MIN(D950:I950))</f>
        <v/>
      </c>
      <c r="K950" s="10">
        <f>IF(COUNT(D950:I950)=0,"",MEDIAN(D950:I950))</f>
        <v/>
      </c>
      <c r="L950" s="10">
        <f>IF(COUNT(D950:I950)=0,"",MAX(D950:I950))</f>
        <v/>
      </c>
      <c r="M950" s="11">
        <f>IF(OR(J950="",J950=0),"",(L950-J950)/J950)</f>
        <v/>
      </c>
      <c r="N950" s="4">
        <f>IF(COUNT(D950:I950)=0,"",INDEX($D$1:$I$1,MATCH(MIN(D950:I950),D950:I950,0)))</f>
        <v/>
      </c>
      <c r="O950" s="10" t="n">
        <v>4577.22</v>
      </c>
      <c r="P950" s="12" t="n">
        <v>1</v>
      </c>
    </row>
    <row r="951">
      <c r="A951" s="4" t="inlineStr">
        <is>
          <t>MAT-31-010</t>
        </is>
      </c>
      <c r="B951" s="5" t="inlineStr">
        <is>
          <t>Tomacorriente inteligente</t>
        </is>
      </c>
      <c r="C951" s="4" t="inlineStr">
        <is>
          <t>unidad</t>
        </is>
      </c>
      <c r="D951" s="10" t="n">
        <v>294.14</v>
      </c>
      <c r="E951" s="10" t="n"/>
      <c r="F951" s="10" t="n"/>
      <c r="G951" s="10" t="n"/>
      <c r="H951" s="10" t="n"/>
      <c r="I951" s="10" t="n"/>
      <c r="J951" s="10">
        <f>IF(COUNT(D951:I951)=0,"",MIN(D951:I951))</f>
        <v/>
      </c>
      <c r="K951" s="10">
        <f>IF(COUNT(D951:I951)=0,"",MEDIAN(D951:I951))</f>
        <v/>
      </c>
      <c r="L951" s="10">
        <f>IF(COUNT(D951:I951)=0,"",MAX(D951:I951))</f>
        <v/>
      </c>
      <c r="M951" s="11">
        <f>IF(OR(J951="",J951=0),"",(L951-J951)/J951)</f>
        <v/>
      </c>
      <c r="N951" s="4">
        <f>IF(COUNT(D951:I951)=0,"",INDEX($D$1:$I$1,MATCH(MIN(D951:I951),D951:I951,0)))</f>
        <v/>
      </c>
      <c r="O951" s="10" t="n">
        <v>2368.55</v>
      </c>
      <c r="P951" s="12" t="n">
        <v>1</v>
      </c>
    </row>
    <row r="952">
      <c r="A952" s="4" t="inlineStr">
        <is>
          <t>MAT-31-011</t>
        </is>
      </c>
      <c r="B952" s="5" t="inlineStr">
        <is>
          <t>Central de domótica</t>
        </is>
      </c>
      <c r="C952" s="4" t="inlineStr">
        <is>
          <t>unidad</t>
        </is>
      </c>
      <c r="D952" s="10" t="n">
        <v>1143.26</v>
      </c>
      <c r="E952" s="10" t="n"/>
      <c r="F952" s="10" t="n"/>
      <c r="G952" s="10" t="n"/>
      <c r="H952" s="10" t="n"/>
      <c r="I952" s="10" t="n"/>
      <c r="J952" s="10">
        <f>IF(COUNT(D952:I952)=0,"",MIN(D952:I952))</f>
        <v/>
      </c>
      <c r="K952" s="10">
        <f>IF(COUNT(D952:I952)=0,"",MEDIAN(D952:I952))</f>
        <v/>
      </c>
      <c r="L952" s="10">
        <f>IF(COUNT(D952:I952)=0,"",MAX(D952:I952))</f>
        <v/>
      </c>
      <c r="M952" s="11">
        <f>IF(OR(J952="",J952=0),"",(L952-J952)/J952)</f>
        <v/>
      </c>
      <c r="N952" s="4">
        <f>IF(COUNT(D952:I952)=0,"",INDEX($D$1:$I$1,MATCH(MIN(D952:I952),D952:I952,0)))</f>
        <v/>
      </c>
      <c r="O952" s="10" t="n">
        <v>4457.57</v>
      </c>
      <c r="P952" s="12" t="n">
        <v>1</v>
      </c>
    </row>
    <row r="953">
      <c r="A953" s="4" t="inlineStr">
        <is>
          <t>MAT-31-012</t>
        </is>
      </c>
      <c r="B953" s="5" t="inlineStr">
        <is>
          <t>Kit de intercomunicador 4 apartamentos con video</t>
        </is>
      </c>
      <c r="C953" s="4" t="inlineStr">
        <is>
          <t>juego</t>
        </is>
      </c>
      <c r="D953" s="10" t="n">
        <v>32009.7</v>
      </c>
      <c r="E953" s="10" t="n"/>
      <c r="F953" s="10" t="n"/>
      <c r="G953" s="10" t="n"/>
      <c r="H953" s="10" t="n"/>
      <c r="I953" s="10" t="n"/>
      <c r="J953" s="10">
        <f>IF(COUNT(D953:I953)=0,"",MIN(D953:I953))</f>
        <v/>
      </c>
      <c r="K953" s="10">
        <f>IF(COUNT(D953:I953)=0,"",MEDIAN(D953:I953))</f>
        <v/>
      </c>
      <c r="L953" s="10">
        <f>IF(COUNT(D953:I953)=0,"",MAX(D953:I953))</f>
        <v/>
      </c>
      <c r="M953" s="11">
        <f>IF(OR(J953="",J953=0),"",(L953-J953)/J953)</f>
        <v/>
      </c>
      <c r="N953" s="4">
        <f>IF(COUNT(D953:I953)=0,"",INDEX($D$1:$I$1,MATCH(MIN(D953:I953),D953:I953,0)))</f>
        <v/>
      </c>
      <c r="O953" s="10" t="n">
        <v>32009.7</v>
      </c>
      <c r="P953" s="12" t="n">
        <v>1</v>
      </c>
    </row>
    <row r="954">
      <c r="A954" s="4" t="inlineStr">
        <is>
          <t>MAT-31-013</t>
        </is>
      </c>
      <c r="B954" s="5" t="inlineStr">
        <is>
          <t>Kit de intercomunicador 6 apartamentos con video</t>
        </is>
      </c>
      <c r="C954" s="4" t="inlineStr">
        <is>
          <t>juego</t>
        </is>
      </c>
      <c r="D954" s="10" t="n">
        <v>41504.58</v>
      </c>
      <c r="E954" s="10" t="n"/>
      <c r="F954" s="10" t="n"/>
      <c r="G954" s="10" t="n"/>
      <c r="H954" s="10" t="n"/>
      <c r="I954" s="10" t="n"/>
      <c r="J954" s="10">
        <f>IF(COUNT(D954:I954)=0,"",MIN(D954:I954))</f>
        <v/>
      </c>
      <c r="K954" s="10">
        <f>IF(COUNT(D954:I954)=0,"",MEDIAN(D954:I954))</f>
        <v/>
      </c>
      <c r="L954" s="10">
        <f>IF(COUNT(D954:I954)=0,"",MAX(D954:I954))</f>
        <v/>
      </c>
      <c r="M954" s="11">
        <f>IF(OR(J954="",J954=0),"",(L954-J954)/J954)</f>
        <v/>
      </c>
      <c r="N954" s="4">
        <f>IF(COUNT(D954:I954)=0,"",INDEX($D$1:$I$1,MATCH(MIN(D954:I954),D954:I954,0)))</f>
        <v/>
      </c>
      <c r="O954" s="10" t="n">
        <v>41504.58</v>
      </c>
      <c r="P954" s="12" t="n">
        <v>1</v>
      </c>
    </row>
    <row r="955">
      <c r="A955" s="4" t="inlineStr">
        <is>
          <t>MAT-31-014</t>
        </is>
      </c>
      <c r="B955" s="5" t="inlineStr">
        <is>
          <t>Kit de intercomunicador 8 apartamentos solo audio</t>
        </is>
      </c>
      <c r="C955" s="4" t="inlineStr">
        <is>
          <t>juego</t>
        </is>
      </c>
      <c r="D955" s="10" t="n">
        <v>16951.2</v>
      </c>
      <c r="E955" s="10" t="n"/>
      <c r="F955" s="10" t="n"/>
      <c r="G955" s="10" t="n"/>
      <c r="H955" s="10" t="n"/>
      <c r="I955" s="10" t="n"/>
      <c r="J955" s="10">
        <f>IF(COUNT(D955:I955)=0,"",MIN(D955:I955))</f>
        <v/>
      </c>
      <c r="K955" s="10">
        <f>IF(COUNT(D955:I955)=0,"",MEDIAN(D955:I955))</f>
        <v/>
      </c>
      <c r="L955" s="10">
        <f>IF(COUNT(D955:I955)=0,"",MAX(D955:I955))</f>
        <v/>
      </c>
      <c r="M955" s="11">
        <f>IF(OR(J955="",J955=0),"",(L955-J955)/J955)</f>
        <v/>
      </c>
      <c r="N955" s="4">
        <f>IF(COUNT(D955:I955)=0,"",INDEX($D$1:$I$1,MATCH(MIN(D955:I955),D955:I955,0)))</f>
        <v/>
      </c>
      <c r="O955" s="10" t="n">
        <v>16951.2</v>
      </c>
      <c r="P955" s="12" t="n">
        <v>1</v>
      </c>
    </row>
    <row r="956">
      <c r="A956" s="4" t="inlineStr">
        <is>
          <t>MAT-31-015</t>
        </is>
      </c>
      <c r="B956" s="5" t="inlineStr">
        <is>
          <t>Kit de intercomunicador 8 apartamentos con video</t>
        </is>
      </c>
      <c r="C956" s="4" t="inlineStr">
        <is>
          <t>juego</t>
        </is>
      </c>
      <c r="D956" s="10" t="n">
        <v>50715.2</v>
      </c>
      <c r="E956" s="10" t="n"/>
      <c r="F956" s="10" t="n"/>
      <c r="G956" s="10" t="n"/>
      <c r="H956" s="10" t="n"/>
      <c r="I956" s="10" t="n"/>
      <c r="J956" s="10">
        <f>IF(COUNT(D956:I956)=0,"",MIN(D956:I956))</f>
        <v/>
      </c>
      <c r="K956" s="10">
        <f>IF(COUNT(D956:I956)=0,"",MEDIAN(D956:I956))</f>
        <v/>
      </c>
      <c r="L956" s="10">
        <f>IF(COUNT(D956:I956)=0,"",MAX(D956:I956))</f>
        <v/>
      </c>
      <c r="M956" s="11">
        <f>IF(OR(J956="",J956=0),"",(L956-J956)/J956)</f>
        <v/>
      </c>
      <c r="N956" s="4">
        <f>IF(COUNT(D956:I956)=0,"",INDEX($D$1:$I$1,MATCH(MIN(D956:I956),D956:I956,0)))</f>
        <v/>
      </c>
      <c r="O956" s="10" t="n">
        <v>50715.2</v>
      </c>
      <c r="P956" s="12" t="n">
        <v>1</v>
      </c>
    </row>
    <row r="957">
      <c r="A957" s="4" t="inlineStr">
        <is>
          <t>MAT-31-016</t>
        </is>
      </c>
      <c r="B957" s="5" t="inlineStr">
        <is>
          <t>Kit de intercomunicador con video</t>
        </is>
      </c>
      <c r="C957" s="4" t="inlineStr">
        <is>
          <t>juego</t>
        </is>
      </c>
      <c r="D957" s="10" t="n">
        <v>8802.870000000001</v>
      </c>
      <c r="E957" s="10" t="n"/>
      <c r="F957" s="10" t="n"/>
      <c r="G957" s="10" t="n"/>
      <c r="H957" s="10" t="n"/>
      <c r="I957" s="10" t="n"/>
      <c r="J957" s="10">
        <f>IF(COUNT(D957:I957)=0,"",MIN(D957:I957))</f>
        <v/>
      </c>
      <c r="K957" s="10">
        <f>IF(COUNT(D957:I957)=0,"",MEDIAN(D957:I957))</f>
        <v/>
      </c>
      <c r="L957" s="10">
        <f>IF(COUNT(D957:I957)=0,"",MAX(D957:I957))</f>
        <v/>
      </c>
      <c r="M957" s="11">
        <f>IF(OR(J957="",J957=0),"",(L957-J957)/J957)</f>
        <v/>
      </c>
      <c r="N957" s="4">
        <f>IF(COUNT(D957:I957)=0,"",INDEX($D$1:$I$1,MATCH(MIN(D957:I957),D957:I957,0)))</f>
        <v/>
      </c>
      <c r="O957" s="10" t="n">
        <v>12858.25</v>
      </c>
      <c r="P957" s="12" t="n">
        <v>1</v>
      </c>
    </row>
    <row r="958">
      <c r="A958" s="4" t="inlineStr">
        <is>
          <t>MAT-31-017</t>
        </is>
      </c>
      <c r="B958" s="5" t="inlineStr">
        <is>
          <t>Estación de intercomunicador</t>
        </is>
      </c>
      <c r="C958" s="4" t="inlineStr">
        <is>
          <t>unidad</t>
        </is>
      </c>
      <c r="D958" s="10" t="n">
        <v>9200.34</v>
      </c>
      <c r="E958" s="10" t="n"/>
      <c r="F958" s="10" t="n"/>
      <c r="G958" s="10" t="n"/>
      <c r="H958" s="10" t="n"/>
      <c r="I958" s="10" t="n"/>
      <c r="J958" s="10">
        <f>IF(COUNT(D958:I958)=0,"",MIN(D958:I958))</f>
        <v/>
      </c>
      <c r="K958" s="10">
        <f>IF(COUNT(D958:I958)=0,"",MEDIAN(D958:I958))</f>
        <v/>
      </c>
      <c r="L958" s="10">
        <f>IF(COUNT(D958:I958)=0,"",MAX(D958:I958))</f>
        <v/>
      </c>
      <c r="M958" s="11">
        <f>IF(OR(J958="",J958=0),"",(L958-J958)/J958)</f>
        <v/>
      </c>
      <c r="N958" s="4">
        <f>IF(COUNT(D958:I958)=0,"",INDEX($D$1:$I$1,MATCH(MIN(D958:I958),D958:I958,0)))</f>
        <v/>
      </c>
      <c r="O958" s="10" t="n">
        <v>9200.34</v>
      </c>
      <c r="P958" s="12" t="n">
        <v>1</v>
      </c>
    </row>
    <row r="959">
      <c r="A959" s="4" t="inlineStr">
        <is>
          <t>MAT-31-018</t>
        </is>
      </c>
      <c r="B959" s="5" t="inlineStr">
        <is>
          <t>Estación de intercomunicador 7"</t>
        </is>
      </c>
      <c r="C959" s="4" t="inlineStr">
        <is>
          <t>unidad</t>
        </is>
      </c>
      <c r="D959" s="10" t="n">
        <v>14861.01</v>
      </c>
      <c r="E959" s="10" t="n"/>
      <c r="F959" s="10" t="n"/>
      <c r="G959" s="10" t="n"/>
      <c r="H959" s="10" t="n"/>
      <c r="I959" s="10" t="n"/>
      <c r="J959" s="10">
        <f>IF(COUNT(D959:I959)=0,"",MIN(D959:I959))</f>
        <v/>
      </c>
      <c r="K959" s="10">
        <f>IF(COUNT(D959:I959)=0,"",MEDIAN(D959:I959))</f>
        <v/>
      </c>
      <c r="L959" s="10">
        <f>IF(COUNT(D959:I959)=0,"",MAX(D959:I959))</f>
        <v/>
      </c>
      <c r="M959" s="11">
        <f>IF(OR(J959="",J959=0),"",(L959-J959)/J959)</f>
        <v/>
      </c>
      <c r="N959" s="4">
        <f>IF(COUNT(D959:I959)=0,"",INDEX($D$1:$I$1,MATCH(MIN(D959:I959),D959:I959,0)))</f>
        <v/>
      </c>
      <c r="O959" s="10" t="n">
        <v>14861.01</v>
      </c>
      <c r="P959" s="12" t="n">
        <v>1</v>
      </c>
    </row>
    <row r="960">
      <c r="A960" s="4" t="inlineStr">
        <is>
          <t>MAT-31-019</t>
        </is>
      </c>
      <c r="B960" s="5" t="inlineStr">
        <is>
          <t>Accesorio de intercomunicador</t>
        </is>
      </c>
      <c r="C960" s="4" t="inlineStr">
        <is>
          <t>unidad</t>
        </is>
      </c>
      <c r="D960" s="10" t="n">
        <v>305.08</v>
      </c>
      <c r="E960" s="10" t="n"/>
      <c r="F960" s="10" t="n"/>
      <c r="G960" s="10" t="n"/>
      <c r="H960" s="10" t="n"/>
      <c r="I960" s="10" t="n"/>
      <c r="J960" s="10">
        <f>IF(COUNT(D960:I960)=0,"",MIN(D960:I960))</f>
        <v/>
      </c>
      <c r="K960" s="10">
        <f>IF(COUNT(D960:I960)=0,"",MEDIAN(D960:I960))</f>
        <v/>
      </c>
      <c r="L960" s="10">
        <f>IF(COUNT(D960:I960)=0,"",MAX(D960:I960))</f>
        <v/>
      </c>
      <c r="M960" s="11">
        <f>IF(OR(J960="",J960=0),"",(L960-J960)/J960)</f>
        <v/>
      </c>
      <c r="N960" s="4">
        <f>IF(COUNT(D960:I960)=0,"",INDEX($D$1:$I$1,MATCH(MIN(D960:I960),D960:I960,0)))</f>
        <v/>
      </c>
      <c r="O960" s="10" t="n">
        <v>1765.47</v>
      </c>
      <c r="P960" s="12" t="n">
        <v>1</v>
      </c>
    </row>
    <row r="961">
      <c r="A961" s="4" t="inlineStr">
        <is>
          <t>MAT-32-008</t>
        </is>
      </c>
      <c r="B961" s="5" t="inlineStr">
        <is>
          <t>Tubo PVC DRENAJE 3" x 19 pies</t>
        </is>
      </c>
      <c r="C961" s="4" t="inlineStr">
        <is>
          <t>tubo</t>
        </is>
      </c>
      <c r="D961" s="10" t="n"/>
      <c r="E961" s="10" t="n">
        <v>967</v>
      </c>
      <c r="F961" s="10" t="n"/>
      <c r="G961" s="10" t="n"/>
      <c r="H961" s="10" t="n"/>
      <c r="I961" s="10" t="n"/>
      <c r="J961" s="10">
        <f>IF(COUNT(D961:I961)=0,"",MIN(D961:I961))</f>
        <v/>
      </c>
      <c r="K961" s="10">
        <f>IF(COUNT(D961:I961)=0,"",MEDIAN(D961:I961))</f>
        <v/>
      </c>
      <c r="L961" s="10">
        <f>IF(COUNT(D961:I961)=0,"",MAX(D961:I961))</f>
        <v/>
      </c>
      <c r="M961" s="11">
        <f>IF(OR(J961="",J961=0),"",(L961-J961)/J961)</f>
        <v/>
      </c>
      <c r="N961" s="4">
        <f>IF(COUNT(D961:I961)=0,"",INDEX($D$1:$I$1,MATCH(MIN(D961:I961),D961:I961,0)))</f>
        <v/>
      </c>
      <c r="O961" s="10" t="n">
        <v>967</v>
      </c>
      <c r="P961" s="12" t="n">
        <v>1</v>
      </c>
    </row>
    <row r="962">
      <c r="A962" s="4" t="inlineStr">
        <is>
          <t>MAT-32-009</t>
        </is>
      </c>
      <c r="B962" s="5" t="inlineStr">
        <is>
          <t>Tubo PVC DRENAJE 4" x 19 pies</t>
        </is>
      </c>
      <c r="C962" s="4" t="inlineStr">
        <is>
          <t>tubo</t>
        </is>
      </c>
      <c r="D962" s="10" t="n"/>
      <c r="E962" s="10" t="n">
        <v>1001</v>
      </c>
      <c r="F962" s="10" t="n"/>
      <c r="G962" s="10" t="n"/>
      <c r="H962" s="10" t="n"/>
      <c r="I962" s="10" t="n"/>
      <c r="J962" s="10">
        <f>IF(COUNT(D962:I962)=0,"",MIN(D962:I962))</f>
        <v/>
      </c>
      <c r="K962" s="10">
        <f>IF(COUNT(D962:I962)=0,"",MEDIAN(D962:I962))</f>
        <v/>
      </c>
      <c r="L962" s="10">
        <f>IF(COUNT(D962:I962)=0,"",MAX(D962:I962))</f>
        <v/>
      </c>
      <c r="M962" s="11">
        <f>IF(OR(J962="",J962=0),"",(L962-J962)/J962)</f>
        <v/>
      </c>
      <c r="N962" s="4">
        <f>IF(COUNT(D962:I962)=0,"",INDEX($D$1:$I$1,MATCH(MIN(D962:I962),D962:I962,0)))</f>
        <v/>
      </c>
      <c r="O962" s="10" t="n">
        <v>1001</v>
      </c>
      <c r="P962" s="12" t="n">
        <v>1</v>
      </c>
    </row>
    <row r="963">
      <c r="A963" s="4" t="inlineStr">
        <is>
          <t>MAT-32-010</t>
        </is>
      </c>
      <c r="B963" s="5" t="inlineStr">
        <is>
          <t>Tubo PVC SCH-40 1 1/2" x 19 pies</t>
        </is>
      </c>
      <c r="C963" s="4" t="inlineStr">
        <is>
          <t>tubo</t>
        </is>
      </c>
      <c r="D963" s="10" t="n"/>
      <c r="E963" s="10" t="n">
        <v>944</v>
      </c>
      <c r="F963" s="10" t="n"/>
      <c r="G963" s="10" t="n">
        <v>535</v>
      </c>
      <c r="H963" s="10" t="n">
        <v>898</v>
      </c>
      <c r="I963" s="10" t="n"/>
      <c r="J963" s="10">
        <f>IF(COUNT(D963:I963)=0,"",MIN(D963:I963))</f>
        <v/>
      </c>
      <c r="K963" s="10">
        <f>IF(COUNT(D963:I963)=0,"",MEDIAN(D963:I963))</f>
        <v/>
      </c>
      <c r="L963" s="10">
        <f>IF(COUNT(D963:I963)=0,"",MAX(D963:I963))</f>
        <v/>
      </c>
      <c r="M963" s="11">
        <f>IF(OR(J963="",J963=0),"",(L963-J963)/J963)</f>
        <v/>
      </c>
      <c r="N963" s="4">
        <f>IF(COUNT(D963:I963)=0,"",INDEX($D$1:$I$1,MATCH(MIN(D963:I963),D963:I963,0)))</f>
        <v/>
      </c>
      <c r="O963" s="10" t="n">
        <v>944</v>
      </c>
      <c r="P963" s="12" t="n">
        <v>3</v>
      </c>
    </row>
    <row r="964">
      <c r="A964" s="4" t="inlineStr">
        <is>
          <t>MAT-32-011</t>
        </is>
      </c>
      <c r="B964" s="5" t="inlineStr">
        <is>
          <t>Tubo PVC SCH-40 1/2" x 19 pies</t>
        </is>
      </c>
      <c r="C964" s="4" t="inlineStr">
        <is>
          <t>tubo</t>
        </is>
      </c>
      <c r="D964" s="10" t="n"/>
      <c r="E964" s="10" t="n"/>
      <c r="F964" s="10" t="n"/>
      <c r="G964" s="10" t="n"/>
      <c r="H964" s="10" t="n">
        <v>253.2</v>
      </c>
      <c r="I964" s="10" t="n"/>
      <c r="J964" s="10">
        <f>IF(COUNT(D964:I964)=0,"",MIN(D964:I964))</f>
        <v/>
      </c>
      <c r="K964" s="10">
        <f>IF(COUNT(D964:I964)=0,"",MEDIAN(D964:I964))</f>
        <v/>
      </c>
      <c r="L964" s="10">
        <f>IF(COUNT(D964:I964)=0,"",MAX(D964:I964))</f>
        <v/>
      </c>
      <c r="M964" s="11">
        <f>IF(OR(J964="",J964=0),"",(L964-J964)/J964)</f>
        <v/>
      </c>
      <c r="N964" s="4">
        <f>IF(COUNT(D964:I964)=0,"",INDEX($D$1:$I$1,MATCH(MIN(D964:I964),D964:I964,0)))</f>
        <v/>
      </c>
      <c r="O964" s="10" t="n">
        <v>298.78</v>
      </c>
      <c r="P964" s="12" t="n">
        <v>1</v>
      </c>
    </row>
    <row r="965">
      <c r="A965" s="4" t="inlineStr">
        <is>
          <t>MAT-32-012</t>
        </is>
      </c>
      <c r="B965" s="5" t="inlineStr">
        <is>
          <t>Tubo PVC SCH-40 1" x 19 pies</t>
        </is>
      </c>
      <c r="C965" s="4" t="inlineStr">
        <is>
          <t>tubo</t>
        </is>
      </c>
      <c r="D965" s="10" t="n"/>
      <c r="E965" s="10" t="n">
        <v>570</v>
      </c>
      <c r="F965" s="10" t="n"/>
      <c r="G965" s="10" t="n">
        <v>315</v>
      </c>
      <c r="H965" s="10" t="n">
        <v>531.4</v>
      </c>
      <c r="I965" s="10" t="n"/>
      <c r="J965" s="10">
        <f>IF(COUNT(D965:I965)=0,"",MIN(D965:I965))</f>
        <v/>
      </c>
      <c r="K965" s="10">
        <f>IF(COUNT(D965:I965)=0,"",MEDIAN(D965:I965))</f>
        <v/>
      </c>
      <c r="L965" s="10">
        <f>IF(COUNT(D965:I965)=0,"",MAX(D965:I965))</f>
        <v/>
      </c>
      <c r="M965" s="11">
        <f>IF(OR(J965="",J965=0),"",(L965-J965)/J965)</f>
        <v/>
      </c>
      <c r="N965" s="4">
        <f>IF(COUNT(D965:I965)=0,"",INDEX($D$1:$I$1,MATCH(MIN(D965:I965),D965:I965,0)))</f>
        <v/>
      </c>
      <c r="O965" s="10" t="n">
        <v>570</v>
      </c>
      <c r="P965" s="12" t="n">
        <v>3</v>
      </c>
    </row>
    <row r="966">
      <c r="A966" s="4" t="inlineStr">
        <is>
          <t>MAT-32-013</t>
        </is>
      </c>
      <c r="B966" s="5" t="inlineStr">
        <is>
          <t>Tubo PVC SCH-40 2" x 19 pies</t>
        </is>
      </c>
      <c r="C966" s="4" t="inlineStr">
        <is>
          <t>tubo</t>
        </is>
      </c>
      <c r="D966" s="10" t="n"/>
      <c r="E966" s="10" t="n"/>
      <c r="F966" s="10" t="n"/>
      <c r="G966" s="10" t="n">
        <v>745</v>
      </c>
      <c r="H966" s="10" t="n">
        <v>1207.6</v>
      </c>
      <c r="I966" s="10" t="n"/>
      <c r="J966" s="10">
        <f>IF(COUNT(D966:I966)=0,"",MIN(D966:I966))</f>
        <v/>
      </c>
      <c r="K966" s="10">
        <f>IF(COUNT(D966:I966)=0,"",MEDIAN(D966:I966))</f>
        <v/>
      </c>
      <c r="L966" s="10">
        <f>IF(COUNT(D966:I966)=0,"",MAX(D966:I966))</f>
        <v/>
      </c>
      <c r="M966" s="11">
        <f>IF(OR(J966="",J966=0),"",(L966-J966)/J966)</f>
        <v/>
      </c>
      <c r="N966" s="4">
        <f>IF(COUNT(D966:I966)=0,"",INDEX($D$1:$I$1,MATCH(MIN(D966:I966),D966:I966,0)))</f>
        <v/>
      </c>
      <c r="O966" s="10" t="n">
        <v>1084.98</v>
      </c>
      <c r="P966" s="12" t="n">
        <v>2</v>
      </c>
    </row>
    <row r="967">
      <c r="A967" s="4" t="inlineStr">
        <is>
          <t>MAT-32-014</t>
        </is>
      </c>
      <c r="B967" s="5" t="inlineStr">
        <is>
          <t>Tubo PVC SCH-40 3/4" x 19 pies</t>
        </is>
      </c>
      <c r="C967" s="4" t="inlineStr">
        <is>
          <t>tubo</t>
        </is>
      </c>
      <c r="D967" s="10" t="n"/>
      <c r="E967" s="10" t="n">
        <v>388</v>
      </c>
      <c r="F967" s="10" t="n"/>
      <c r="G967" s="10" t="n">
        <v>235</v>
      </c>
      <c r="H967" s="10" t="n">
        <v>358.9</v>
      </c>
      <c r="I967" s="10" t="n"/>
      <c r="J967" s="10">
        <f>IF(COUNT(D967:I967)=0,"",MIN(D967:I967))</f>
        <v/>
      </c>
      <c r="K967" s="10">
        <f>IF(COUNT(D967:I967)=0,"",MEDIAN(D967:I967))</f>
        <v/>
      </c>
      <c r="L967" s="10">
        <f>IF(COUNT(D967:I967)=0,"",MAX(D967:I967))</f>
        <v/>
      </c>
      <c r="M967" s="11">
        <f>IF(OR(J967="",J967=0),"",(L967-J967)/J967)</f>
        <v/>
      </c>
      <c r="N967" s="4">
        <f>IF(COUNT(D967:I967)=0,"",INDEX($D$1:$I$1,MATCH(MIN(D967:I967),D967:I967,0)))</f>
        <v/>
      </c>
      <c r="O967" s="10" t="n">
        <v>388</v>
      </c>
      <c r="P967" s="12" t="n">
        <v>3</v>
      </c>
    </row>
    <row r="968">
      <c r="A968" s="4" t="inlineStr">
        <is>
          <t>MAT-32-015</t>
        </is>
      </c>
      <c r="B968" s="5" t="inlineStr">
        <is>
          <t>Tubo PVC SCH-40 3" x 19 pies</t>
        </is>
      </c>
      <c r="C968" s="4" t="inlineStr">
        <is>
          <t>tubo</t>
        </is>
      </c>
      <c r="D968" s="10" t="n"/>
      <c r="E968" s="10" t="n"/>
      <c r="F968" s="10" t="n"/>
      <c r="G968" s="10" t="n"/>
      <c r="H968" s="10" t="n">
        <v>2507.1</v>
      </c>
      <c r="I968" s="10" t="n"/>
      <c r="J968" s="10">
        <f>IF(COUNT(D968:I968)=0,"",MIN(D968:I968))</f>
        <v/>
      </c>
      <c r="K968" s="10">
        <f>IF(COUNT(D968:I968)=0,"",MEDIAN(D968:I968))</f>
        <v/>
      </c>
      <c r="L968" s="10">
        <f>IF(COUNT(D968:I968)=0,"",MAX(D968:I968))</f>
        <v/>
      </c>
      <c r="M968" s="11">
        <f>IF(OR(J968="",J968=0),"",(L968-J968)/J968)</f>
        <v/>
      </c>
      <c r="N968" s="4">
        <f>IF(COUNT(D968:I968)=0,"",INDEX($D$1:$I$1,MATCH(MIN(D968:I968),D968:I968,0)))</f>
        <v/>
      </c>
      <c r="O968" s="10" t="n">
        <v>2958.38</v>
      </c>
      <c r="P968" s="12" t="n">
        <v>1</v>
      </c>
    </row>
    <row r="969">
      <c r="A969" s="4" t="inlineStr">
        <is>
          <t>MAT-32-016</t>
        </is>
      </c>
      <c r="B969" s="5" t="inlineStr">
        <is>
          <t>Tubo PVC SCH-40 4" x 19 pies</t>
        </is>
      </c>
      <c r="C969" s="4" t="inlineStr">
        <is>
          <t>tubo</t>
        </is>
      </c>
      <c r="D969" s="10" t="n"/>
      <c r="E969" s="10" t="n"/>
      <c r="F969" s="10" t="n"/>
      <c r="G969" s="10" t="n"/>
      <c r="H969" s="10" t="n">
        <v>3571.1</v>
      </c>
      <c r="I969" s="10" t="n"/>
      <c r="J969" s="10">
        <f>IF(COUNT(D969:I969)=0,"",MIN(D969:I969))</f>
        <v/>
      </c>
      <c r="K969" s="10">
        <f>IF(COUNT(D969:I969)=0,"",MEDIAN(D969:I969))</f>
        <v/>
      </c>
      <c r="L969" s="10">
        <f>IF(COUNT(D969:I969)=0,"",MAX(D969:I969))</f>
        <v/>
      </c>
      <c r="M969" s="11">
        <f>IF(OR(J969="",J969=0),"",(L969-J969)/J969)</f>
        <v/>
      </c>
      <c r="N969" s="4">
        <f>IF(COUNT(D969:I969)=0,"",INDEX($D$1:$I$1,MATCH(MIN(D969:I969),D969:I969,0)))</f>
        <v/>
      </c>
      <c r="O969" s="10" t="n">
        <v>4213.9</v>
      </c>
      <c r="P969" s="12" t="n">
        <v>1</v>
      </c>
    </row>
    <row r="970">
      <c r="A970" s="4" t="inlineStr">
        <is>
          <t>MAT-32-017</t>
        </is>
      </c>
      <c r="B970" s="5" t="inlineStr">
        <is>
          <t>Tubo PVC SCH-40 6" x 19 pies</t>
        </is>
      </c>
      <c r="C970" s="4" t="inlineStr">
        <is>
          <t>tubo</t>
        </is>
      </c>
      <c r="D970" s="10" t="n"/>
      <c r="E970" s="10" t="n"/>
      <c r="F970" s="10" t="n"/>
      <c r="G970" s="10" t="n"/>
      <c r="H970" s="10" t="n">
        <v>6907.8</v>
      </c>
      <c r="I970" s="10" t="n"/>
      <c r="J970" s="10">
        <f>IF(COUNT(D970:I970)=0,"",MIN(D970:I970))</f>
        <v/>
      </c>
      <c r="K970" s="10">
        <f>IF(COUNT(D970:I970)=0,"",MEDIAN(D970:I970))</f>
        <v/>
      </c>
      <c r="L970" s="10">
        <f>IF(COUNT(D970:I970)=0,"",MAX(D970:I970))</f>
        <v/>
      </c>
      <c r="M970" s="11">
        <f>IF(OR(J970="",J970=0),"",(L970-J970)/J970)</f>
        <v/>
      </c>
      <c r="N970" s="4">
        <f>IF(COUNT(D970:I970)=0,"",INDEX($D$1:$I$1,MATCH(MIN(D970:I970),D970:I970,0)))</f>
        <v/>
      </c>
      <c r="O970" s="10" t="n">
        <v>8151.2</v>
      </c>
      <c r="P970" s="12" t="n">
        <v>1</v>
      </c>
    </row>
    <row r="971">
      <c r="A971" s="4" t="inlineStr">
        <is>
          <t>MAT-32-018</t>
        </is>
      </c>
      <c r="B971" s="5" t="inlineStr">
        <is>
          <t>Tubo PVC SCH-40 8" x 19 pies</t>
        </is>
      </c>
      <c r="C971" s="4" t="inlineStr">
        <is>
          <t>tubo</t>
        </is>
      </c>
      <c r="D971" s="10" t="n"/>
      <c r="E971" s="10" t="n"/>
      <c r="F971" s="10" t="n"/>
      <c r="G971" s="10" t="n"/>
      <c r="H971" s="10" t="n">
        <v>10374.3</v>
      </c>
      <c r="I971" s="10" t="n"/>
      <c r="J971" s="10">
        <f>IF(COUNT(D971:I971)=0,"",MIN(D971:I971))</f>
        <v/>
      </c>
      <c r="K971" s="10">
        <f>IF(COUNT(D971:I971)=0,"",MEDIAN(D971:I971))</f>
        <v/>
      </c>
      <c r="L971" s="10">
        <f>IF(COUNT(D971:I971)=0,"",MAX(D971:I971))</f>
        <v/>
      </c>
      <c r="M971" s="11">
        <f>IF(OR(J971="",J971=0),"",(L971-J971)/J971)</f>
        <v/>
      </c>
      <c r="N971" s="4">
        <f>IF(COUNT(D971:I971)=0,"",INDEX($D$1:$I$1,MATCH(MIN(D971:I971),D971:I971,0)))</f>
        <v/>
      </c>
      <c r="O971" s="10" t="n">
        <v>12241.67</v>
      </c>
      <c r="P971" s="12" t="n">
        <v>1</v>
      </c>
    </row>
    <row r="972">
      <c r="A972" s="4" t="inlineStr">
        <is>
          <t>MAT-32-019</t>
        </is>
      </c>
      <c r="B972" s="5" t="inlineStr">
        <is>
          <t>Tubo PVC SDR-26 1 1/2" x 19 pies</t>
        </is>
      </c>
      <c r="C972" s="4" t="inlineStr">
        <is>
          <t>tubo</t>
        </is>
      </c>
      <c r="D972" s="10" t="n"/>
      <c r="E972" s="10" t="n"/>
      <c r="F972" s="10" t="n"/>
      <c r="G972" s="10" t="n"/>
      <c r="H972" s="10" t="n">
        <v>496.6</v>
      </c>
      <c r="I972" s="10" t="n"/>
      <c r="J972" s="10">
        <f>IF(COUNT(D972:I972)=0,"",MIN(D972:I972))</f>
        <v/>
      </c>
      <c r="K972" s="10">
        <f>IF(COUNT(D972:I972)=0,"",MEDIAN(D972:I972))</f>
        <v/>
      </c>
      <c r="L972" s="10">
        <f>IF(COUNT(D972:I972)=0,"",MAX(D972:I972))</f>
        <v/>
      </c>
      <c r="M972" s="11">
        <f>IF(OR(J972="",J972=0),"",(L972-J972)/J972)</f>
        <v/>
      </c>
      <c r="N972" s="4">
        <f>IF(COUNT(D972:I972)=0,"",INDEX($D$1:$I$1,MATCH(MIN(D972:I972),D972:I972,0)))</f>
        <v/>
      </c>
      <c r="O972" s="10" t="n">
        <v>585.99</v>
      </c>
      <c r="P972" s="12" t="n">
        <v>1</v>
      </c>
    </row>
    <row r="973">
      <c r="A973" s="4" t="inlineStr">
        <is>
          <t>MAT-32-020</t>
        </is>
      </c>
      <c r="B973" s="5" t="inlineStr">
        <is>
          <t>Tubo PVC SDR-26 1/2" x 19 pies</t>
        </is>
      </c>
      <c r="C973" s="4" t="inlineStr">
        <is>
          <t>tubo</t>
        </is>
      </c>
      <c r="D973" s="10" t="n"/>
      <c r="E973" s="10" t="n">
        <v>135</v>
      </c>
      <c r="F973" s="10" t="n"/>
      <c r="G973" s="10" t="n"/>
      <c r="H973" s="10" t="n">
        <v>96.51000000000001</v>
      </c>
      <c r="I973" s="10" t="n"/>
      <c r="J973" s="10">
        <f>IF(COUNT(D973:I973)=0,"",MIN(D973:I973))</f>
        <v/>
      </c>
      <c r="K973" s="10">
        <f>IF(COUNT(D973:I973)=0,"",MEDIAN(D973:I973))</f>
        <v/>
      </c>
      <c r="L973" s="10">
        <f>IF(COUNT(D973:I973)=0,"",MAX(D973:I973))</f>
        <v/>
      </c>
      <c r="M973" s="11">
        <f>IF(OR(J973="",J973=0),"",(L973-J973)/J973)</f>
        <v/>
      </c>
      <c r="N973" s="4">
        <f>IF(COUNT(D973:I973)=0,"",INDEX($D$1:$I$1,MATCH(MIN(D973:I973),D973:I973,0)))</f>
        <v/>
      </c>
      <c r="O973" s="10" t="n">
        <v>124.44</v>
      </c>
      <c r="P973" s="12" t="n">
        <v>2</v>
      </c>
    </row>
    <row r="974">
      <c r="A974" s="4" t="inlineStr">
        <is>
          <t>MAT-32-021</t>
        </is>
      </c>
      <c r="B974" s="5" t="inlineStr">
        <is>
          <t>Tubo PVC SDR-26 1" x 19 pies</t>
        </is>
      </c>
      <c r="C974" s="4" t="inlineStr">
        <is>
          <t>tubo</t>
        </is>
      </c>
      <c r="D974" s="10" t="n"/>
      <c r="E974" s="10" t="n">
        <v>305</v>
      </c>
      <c r="F974" s="10" t="n"/>
      <c r="G974" s="10" t="n"/>
      <c r="H974" s="10" t="n">
        <v>249.2</v>
      </c>
      <c r="I974" s="10" t="n"/>
      <c r="J974" s="10">
        <f>IF(COUNT(D974:I974)=0,"",MIN(D974:I974))</f>
        <v/>
      </c>
      <c r="K974" s="10">
        <f>IF(COUNT(D974:I974)=0,"",MEDIAN(D974:I974))</f>
        <v/>
      </c>
      <c r="L974" s="10">
        <f>IF(COUNT(D974:I974)=0,"",MAX(D974:I974))</f>
        <v/>
      </c>
      <c r="M974" s="11">
        <f>IF(OR(J974="",J974=0),"",(L974-J974)/J974)</f>
        <v/>
      </c>
      <c r="N974" s="4">
        <f>IF(COUNT(D974:I974)=0,"",INDEX($D$1:$I$1,MATCH(MIN(D974:I974),D974:I974,0)))</f>
        <v/>
      </c>
      <c r="O974" s="10" t="n">
        <v>299.53</v>
      </c>
      <c r="P974" s="12" t="n">
        <v>2</v>
      </c>
    </row>
    <row r="975">
      <c r="A975" s="4" t="inlineStr">
        <is>
          <t>MAT-32-022</t>
        </is>
      </c>
      <c r="B975" s="5" t="inlineStr">
        <is>
          <t>Tubo PVC SDR-26 2" x 19 pies</t>
        </is>
      </c>
      <c r="C975" s="4" t="inlineStr">
        <is>
          <t>tubo</t>
        </is>
      </c>
      <c r="D975" s="10" t="n"/>
      <c r="E975" s="10" t="n"/>
      <c r="F975" s="10" t="n"/>
      <c r="G975" s="10" t="n"/>
      <c r="H975" s="10" t="n">
        <v>774</v>
      </c>
      <c r="I975" s="10" t="n"/>
      <c r="J975" s="10">
        <f>IF(COUNT(D975:I975)=0,"",MIN(D975:I975))</f>
        <v/>
      </c>
      <c r="K975" s="10">
        <f>IF(COUNT(D975:I975)=0,"",MEDIAN(D975:I975))</f>
        <v/>
      </c>
      <c r="L975" s="10">
        <f>IF(COUNT(D975:I975)=0,"",MAX(D975:I975))</f>
        <v/>
      </c>
      <c r="M975" s="11">
        <f>IF(OR(J975="",J975=0),"",(L975-J975)/J975)</f>
        <v/>
      </c>
      <c r="N975" s="4">
        <f>IF(COUNT(D975:I975)=0,"",INDEX($D$1:$I$1,MATCH(MIN(D975:I975),D975:I975,0)))</f>
        <v/>
      </c>
      <c r="O975" s="10" t="n">
        <v>913.3200000000001</v>
      </c>
      <c r="P975" s="12" t="n">
        <v>1</v>
      </c>
    </row>
    <row r="976">
      <c r="A976" s="4" t="inlineStr">
        <is>
          <t>MAT-32-023</t>
        </is>
      </c>
      <c r="B976" s="5" t="inlineStr">
        <is>
          <t>Tubo PVC SDR-26 3/4" x 19 pies</t>
        </is>
      </c>
      <c r="C976" s="4" t="inlineStr">
        <is>
          <t>tubo</t>
        </is>
      </c>
      <c r="D976" s="10" t="n"/>
      <c r="E976" s="10" t="n">
        <v>175</v>
      </c>
      <c r="F976" s="10" t="n"/>
      <c r="G976" s="10" t="n">
        <v>90</v>
      </c>
      <c r="H976" s="10" t="n">
        <v>153.5</v>
      </c>
      <c r="I976" s="10" t="n"/>
      <c r="J976" s="10">
        <f>IF(COUNT(D976:I976)=0,"",MIN(D976:I976))</f>
        <v/>
      </c>
      <c r="K976" s="10">
        <f>IF(COUNT(D976:I976)=0,"",MEDIAN(D976:I976))</f>
        <v/>
      </c>
      <c r="L976" s="10">
        <f>IF(COUNT(D976:I976)=0,"",MAX(D976:I976))</f>
        <v/>
      </c>
      <c r="M976" s="11">
        <f>IF(OR(J976="",J976=0),"",(L976-J976)/J976)</f>
        <v/>
      </c>
      <c r="N976" s="4">
        <f>IF(COUNT(D976:I976)=0,"",INDEX($D$1:$I$1,MATCH(MIN(D976:I976),D976:I976,0)))</f>
        <v/>
      </c>
      <c r="O976" s="10" t="n">
        <v>175</v>
      </c>
      <c r="P976" s="12" t="n">
        <v>3</v>
      </c>
    </row>
    <row r="977">
      <c r="A977" s="4" t="inlineStr">
        <is>
          <t>MAT-32-024</t>
        </is>
      </c>
      <c r="B977" s="5" t="inlineStr">
        <is>
          <t>Tubo PVC SDR-26 3" x 19 pies</t>
        </is>
      </c>
      <c r="C977" s="4" t="inlineStr">
        <is>
          <t>tubo</t>
        </is>
      </c>
      <c r="D977" s="10" t="n"/>
      <c r="E977" s="10" t="n">
        <v>2172</v>
      </c>
      <c r="F977" s="10" t="n"/>
      <c r="G977" s="10" t="n"/>
      <c r="H977" s="10" t="n">
        <v>1693.3</v>
      </c>
      <c r="I977" s="10" t="n"/>
      <c r="J977" s="10">
        <f>IF(COUNT(D977:I977)=0,"",MIN(D977:I977))</f>
        <v/>
      </c>
      <c r="K977" s="10">
        <f>IF(COUNT(D977:I977)=0,"",MEDIAN(D977:I977))</f>
        <v/>
      </c>
      <c r="L977" s="10">
        <f>IF(COUNT(D977:I977)=0,"",MAX(D977:I977))</f>
        <v/>
      </c>
      <c r="M977" s="11">
        <f>IF(OR(J977="",J977=0),"",(L977-J977)/J977)</f>
        <v/>
      </c>
      <c r="N977" s="4">
        <f>IF(COUNT(D977:I977)=0,"",INDEX($D$1:$I$1,MATCH(MIN(D977:I977),D977:I977,0)))</f>
        <v/>
      </c>
      <c r="O977" s="10" t="n">
        <v>2085.05</v>
      </c>
      <c r="P977" s="12" t="n">
        <v>2</v>
      </c>
    </row>
    <row r="978">
      <c r="A978" s="4" t="inlineStr">
        <is>
          <t>MAT-32-025</t>
        </is>
      </c>
      <c r="B978" s="5" t="inlineStr">
        <is>
          <t>Tubo PVC SDR-26 4" x 19 pies</t>
        </is>
      </c>
      <c r="C978" s="4" t="inlineStr">
        <is>
          <t>tubo</t>
        </is>
      </c>
      <c r="D978" s="10" t="n"/>
      <c r="E978" s="10" t="n"/>
      <c r="F978" s="10" t="n"/>
      <c r="G978" s="10" t="n"/>
      <c r="H978" s="10" t="n">
        <v>2781</v>
      </c>
      <c r="I978" s="10" t="n"/>
      <c r="J978" s="10">
        <f>IF(COUNT(D978:I978)=0,"",MIN(D978:I978))</f>
        <v/>
      </c>
      <c r="K978" s="10">
        <f>IF(COUNT(D978:I978)=0,"",MEDIAN(D978:I978))</f>
        <v/>
      </c>
      <c r="L978" s="10">
        <f>IF(COUNT(D978:I978)=0,"",MAX(D978:I978))</f>
        <v/>
      </c>
      <c r="M978" s="11">
        <f>IF(OR(J978="",J978=0),"",(L978-J978)/J978)</f>
        <v/>
      </c>
      <c r="N978" s="4">
        <f>IF(COUNT(D978:I978)=0,"",INDEX($D$1:$I$1,MATCH(MIN(D978:I978),D978:I978,0)))</f>
        <v/>
      </c>
      <c r="O978" s="10" t="n">
        <v>3281.58</v>
      </c>
      <c r="P978" s="12" t="n">
        <v>1</v>
      </c>
    </row>
    <row r="979">
      <c r="A979" s="4" t="inlineStr">
        <is>
          <t>MAT-32-026</t>
        </is>
      </c>
      <c r="B979" s="5" t="inlineStr">
        <is>
          <t>Tubo PVC SDR-26 6" x 19 pies</t>
        </is>
      </c>
      <c r="C979" s="4" t="inlineStr">
        <is>
          <t>tubo</t>
        </is>
      </c>
      <c r="D979" s="10" t="n"/>
      <c r="E979" s="10" t="n"/>
      <c r="F979" s="10" t="n"/>
      <c r="G979" s="10" t="n"/>
      <c r="H979" s="10" t="n">
        <v>6031</v>
      </c>
      <c r="I979" s="10" t="n"/>
      <c r="J979" s="10">
        <f>IF(COUNT(D979:I979)=0,"",MIN(D979:I979))</f>
        <v/>
      </c>
      <c r="K979" s="10">
        <f>IF(COUNT(D979:I979)=0,"",MEDIAN(D979:I979))</f>
        <v/>
      </c>
      <c r="L979" s="10">
        <f>IF(COUNT(D979:I979)=0,"",MAX(D979:I979))</f>
        <v/>
      </c>
      <c r="M979" s="11">
        <f>IF(OR(J979="",J979=0),"",(L979-J979)/J979)</f>
        <v/>
      </c>
      <c r="N979" s="4">
        <f>IF(COUNT(D979:I979)=0,"",INDEX($D$1:$I$1,MATCH(MIN(D979:I979),D979:I979,0)))</f>
        <v/>
      </c>
      <c r="O979" s="10" t="n">
        <v>7116.58</v>
      </c>
      <c r="P979" s="12" t="n">
        <v>1</v>
      </c>
    </row>
    <row r="980">
      <c r="A980" s="4" t="inlineStr">
        <is>
          <t>MAT-32-027</t>
        </is>
      </c>
      <c r="B980" s="5" t="inlineStr">
        <is>
          <t>Tubo PVC SDR-26 8" x 19 pies</t>
        </is>
      </c>
      <c r="C980" s="4" t="inlineStr">
        <is>
          <t>tubo</t>
        </is>
      </c>
      <c r="D980" s="10" t="n"/>
      <c r="E980" s="10" t="n"/>
      <c r="F980" s="10" t="n"/>
      <c r="G980" s="10" t="n">
        <v>10360</v>
      </c>
      <c r="H980" s="10" t="n">
        <v>10110.1</v>
      </c>
      <c r="I980" s="10" t="n"/>
      <c r="J980" s="10">
        <f>IF(COUNT(D980:I980)=0,"",MIN(D980:I980))</f>
        <v/>
      </c>
      <c r="K980" s="10">
        <f>IF(COUNT(D980:I980)=0,"",MEDIAN(D980:I980))</f>
        <v/>
      </c>
      <c r="L980" s="10">
        <f>IF(COUNT(D980:I980)=0,"",MAX(D980:I980))</f>
        <v/>
      </c>
      <c r="M980" s="11">
        <f>IF(OR(J980="",J980=0),"",(L980-J980)/J980)</f>
        <v/>
      </c>
      <c r="N980" s="4">
        <f>IF(COUNT(D980:I980)=0,"",INDEX($D$1:$I$1,MATCH(MIN(D980:I980),D980:I980,0)))</f>
        <v/>
      </c>
      <c r="O980" s="10" t="n">
        <v>11144.96</v>
      </c>
      <c r="P980" s="12" t="n">
        <v>2</v>
      </c>
    </row>
    <row r="981">
      <c r="A981" s="4" t="inlineStr">
        <is>
          <t>MAT-32-028</t>
        </is>
      </c>
      <c r="B981" s="5" t="inlineStr">
        <is>
          <t>Tubo PVC SDR-41 1 1/2" x 19 pies</t>
        </is>
      </c>
      <c r="C981" s="4" t="inlineStr">
        <is>
          <t>tubo</t>
        </is>
      </c>
      <c r="D981" s="10" t="n"/>
      <c r="E981" s="10" t="n">
        <v>453</v>
      </c>
      <c r="F981" s="10" t="n"/>
      <c r="G981" s="10" t="n"/>
      <c r="H981" s="10" t="n">
        <v>337.8</v>
      </c>
      <c r="I981" s="10" t="n"/>
      <c r="J981" s="10">
        <f>IF(COUNT(D981:I981)=0,"",MIN(D981:I981))</f>
        <v/>
      </c>
      <c r="K981" s="10">
        <f>IF(COUNT(D981:I981)=0,"",MEDIAN(D981:I981))</f>
        <v/>
      </c>
      <c r="L981" s="10">
        <f>IF(COUNT(D981:I981)=0,"",MAX(D981:I981))</f>
        <v/>
      </c>
      <c r="M981" s="11">
        <f>IF(OR(J981="",J981=0),"",(L981-J981)/J981)</f>
        <v/>
      </c>
      <c r="N981" s="4">
        <f>IF(COUNT(D981:I981)=0,"",INDEX($D$1:$I$1,MATCH(MIN(D981:I981),D981:I981,0)))</f>
        <v/>
      </c>
      <c r="O981" s="10" t="n">
        <v>425.8</v>
      </c>
      <c r="P981" s="12" t="n">
        <v>2</v>
      </c>
    </row>
    <row r="982">
      <c r="A982" s="4" t="inlineStr">
        <is>
          <t>MAT-32-029</t>
        </is>
      </c>
      <c r="B982" s="5" t="inlineStr">
        <is>
          <t>Tubo PVC SDR-41 2" x 19 pies</t>
        </is>
      </c>
      <c r="C982" s="4" t="inlineStr">
        <is>
          <t>tubo</t>
        </is>
      </c>
      <c r="D982" s="10" t="n"/>
      <c r="E982" s="10" t="n"/>
      <c r="F982" s="10" t="n"/>
      <c r="G982" s="10" t="n"/>
      <c r="H982" s="10" t="n">
        <v>496.9</v>
      </c>
      <c r="I982" s="10" t="n"/>
      <c r="J982" s="10">
        <f>IF(COUNT(D982:I982)=0,"",MIN(D982:I982))</f>
        <v/>
      </c>
      <c r="K982" s="10">
        <f>IF(COUNT(D982:I982)=0,"",MEDIAN(D982:I982))</f>
        <v/>
      </c>
      <c r="L982" s="10">
        <f>IF(COUNT(D982:I982)=0,"",MAX(D982:I982))</f>
        <v/>
      </c>
      <c r="M982" s="11">
        <f>IF(OR(J982="",J982=0),"",(L982-J982)/J982)</f>
        <v/>
      </c>
      <c r="N982" s="4">
        <f>IF(COUNT(D982:I982)=0,"",INDEX($D$1:$I$1,MATCH(MIN(D982:I982),D982:I982,0)))</f>
        <v/>
      </c>
      <c r="O982" s="10" t="n">
        <v>586.34</v>
      </c>
      <c r="P982" s="12" t="n">
        <v>1</v>
      </c>
    </row>
    <row r="983">
      <c r="A983" s="4" t="inlineStr">
        <is>
          <t>MAT-32-030</t>
        </is>
      </c>
      <c r="B983" s="5" t="inlineStr">
        <is>
          <t>Tubo PVC SDR-41 3" x 19 pies</t>
        </is>
      </c>
      <c r="C983" s="4" t="inlineStr">
        <is>
          <t>tubo</t>
        </is>
      </c>
      <c r="D983" s="10" t="n"/>
      <c r="E983" s="10" t="n">
        <v>1150</v>
      </c>
      <c r="F983" s="10" t="n"/>
      <c r="G983" s="10" t="n">
        <v>670</v>
      </c>
      <c r="H983" s="10" t="n">
        <v>918.5</v>
      </c>
      <c r="I983" s="10" t="n"/>
      <c r="J983" s="10">
        <f>IF(COUNT(D983:I983)=0,"",MIN(D983:I983))</f>
        <v/>
      </c>
      <c r="K983" s="10">
        <f>IF(COUNT(D983:I983)=0,"",MEDIAN(D983:I983))</f>
        <v/>
      </c>
      <c r="L983" s="10">
        <f>IF(COUNT(D983:I983)=0,"",MAX(D983:I983))</f>
        <v/>
      </c>
      <c r="M983" s="11">
        <f>IF(OR(J983="",J983=0),"",(L983-J983)/J983)</f>
        <v/>
      </c>
      <c r="N983" s="4">
        <f>IF(COUNT(D983:I983)=0,"",INDEX($D$1:$I$1,MATCH(MIN(D983:I983),D983:I983,0)))</f>
        <v/>
      </c>
      <c r="O983" s="10" t="n">
        <v>1083.83</v>
      </c>
      <c r="P983" s="12" t="n">
        <v>3</v>
      </c>
    </row>
    <row r="984">
      <c r="A984" s="4" t="inlineStr">
        <is>
          <t>MAT-32-031</t>
        </is>
      </c>
      <c r="B984" s="5" t="inlineStr">
        <is>
          <t>Tubo PVC SDR-41 4" x 19 pies</t>
        </is>
      </c>
      <c r="C984" s="4" t="inlineStr">
        <is>
          <t>tubo</t>
        </is>
      </c>
      <c r="D984" s="10" t="n"/>
      <c r="E984" s="10" t="n"/>
      <c r="F984" s="10" t="n"/>
      <c r="G984" s="10" t="n"/>
      <c r="H984" s="10" t="n">
        <v>1527</v>
      </c>
      <c r="I984" s="10" t="n"/>
      <c r="J984" s="10">
        <f>IF(COUNT(D984:I984)=0,"",MIN(D984:I984))</f>
        <v/>
      </c>
      <c r="K984" s="10">
        <f>IF(COUNT(D984:I984)=0,"",MEDIAN(D984:I984))</f>
        <v/>
      </c>
      <c r="L984" s="10">
        <f>IF(COUNT(D984:I984)=0,"",MAX(D984:I984))</f>
        <v/>
      </c>
      <c r="M984" s="11">
        <f>IF(OR(J984="",J984=0),"",(L984-J984)/J984)</f>
        <v/>
      </c>
      <c r="N984" s="4">
        <f>IF(COUNT(D984:I984)=0,"",INDEX($D$1:$I$1,MATCH(MIN(D984:I984),D984:I984,0)))</f>
        <v/>
      </c>
      <c r="O984" s="10" t="n">
        <v>1801.86</v>
      </c>
      <c r="P984" s="12" t="n">
        <v>1</v>
      </c>
    </row>
    <row r="985">
      <c r="A985" s="4" t="inlineStr">
        <is>
          <t>MAT-32-032</t>
        </is>
      </c>
      <c r="B985" s="5" t="inlineStr">
        <is>
          <t>Tubo PVC SDR-41 6" x 19 pies</t>
        </is>
      </c>
      <c r="C985" s="4" t="inlineStr">
        <is>
          <t>tubo</t>
        </is>
      </c>
      <c r="D985" s="10" t="n"/>
      <c r="E985" s="10" t="n"/>
      <c r="F985" s="10" t="n"/>
      <c r="G985" s="10" t="n"/>
      <c r="H985" s="10" t="n">
        <v>4322</v>
      </c>
      <c r="I985" s="10" t="n"/>
      <c r="J985" s="10">
        <f>IF(COUNT(D985:I985)=0,"",MIN(D985:I985))</f>
        <v/>
      </c>
      <c r="K985" s="10">
        <f>IF(COUNT(D985:I985)=0,"",MEDIAN(D985:I985))</f>
        <v/>
      </c>
      <c r="L985" s="10">
        <f>IF(COUNT(D985:I985)=0,"",MAX(D985:I985))</f>
        <v/>
      </c>
      <c r="M985" s="11">
        <f>IF(OR(J985="",J985=0),"",(L985-J985)/J985)</f>
        <v/>
      </c>
      <c r="N985" s="4">
        <f>IF(COUNT(D985:I985)=0,"",INDEX($D$1:$I$1,MATCH(MIN(D985:I985),D985:I985,0)))</f>
        <v/>
      </c>
      <c r="O985" s="10" t="n">
        <v>5099.96</v>
      </c>
      <c r="P985" s="12" t="n">
        <v>1</v>
      </c>
    </row>
    <row r="986">
      <c r="A986" s="4" t="inlineStr">
        <is>
          <t>MAT-32-033</t>
        </is>
      </c>
      <c r="B986" s="5" t="inlineStr">
        <is>
          <t>Tubo PVC SDR-41 8" x 19 pies</t>
        </is>
      </c>
      <c r="C986" s="4" t="inlineStr">
        <is>
          <t>tubo</t>
        </is>
      </c>
      <c r="D986" s="10" t="n"/>
      <c r="E986" s="10" t="n"/>
      <c r="F986" s="10" t="n"/>
      <c r="G986" s="10" t="n">
        <v>4819.99</v>
      </c>
      <c r="H986" s="10" t="n">
        <v>6720.9</v>
      </c>
      <c r="I986" s="10" t="n"/>
      <c r="J986" s="10">
        <f>IF(COUNT(D986:I986)=0,"",MIN(D986:I986))</f>
        <v/>
      </c>
      <c r="K986" s="10">
        <f>IF(COUNT(D986:I986)=0,"",MEDIAN(D986:I986))</f>
        <v/>
      </c>
      <c r="L986" s="10">
        <f>IF(COUNT(D986:I986)=0,"",MAX(D986:I986))</f>
        <v/>
      </c>
      <c r="M986" s="11">
        <f>IF(OR(J986="",J986=0),"",(L986-J986)/J986)</f>
        <v/>
      </c>
      <c r="N986" s="4">
        <f>IF(COUNT(D986:I986)=0,"",INDEX($D$1:$I$1,MATCH(MIN(D986:I986),D986:I986,0)))</f>
        <v/>
      </c>
      <c r="O986" s="10" t="n">
        <v>6375.33</v>
      </c>
      <c r="P986" s="12" t="n">
        <v>2</v>
      </c>
    </row>
    <row r="987">
      <c r="A987" s="4" t="inlineStr">
        <is>
          <t>MAT-32-034</t>
        </is>
      </c>
      <c r="B987" s="5" t="inlineStr">
        <is>
          <t>Abrazadera de manguera 1 1/2"</t>
        </is>
      </c>
      <c r="C987" s="4" t="inlineStr">
        <is>
          <t>unidad</t>
        </is>
      </c>
      <c r="D987" s="10" t="n"/>
      <c r="E987" s="10" t="n">
        <v>39</v>
      </c>
      <c r="F987" s="10" t="n"/>
      <c r="G987" s="10" t="n"/>
      <c r="H987" s="10" t="n"/>
      <c r="I987" s="10" t="n"/>
      <c r="J987" s="10">
        <f>IF(COUNT(D987:I987)=0,"",MIN(D987:I987))</f>
        <v/>
      </c>
      <c r="K987" s="10">
        <f>IF(COUNT(D987:I987)=0,"",MEDIAN(D987:I987))</f>
        <v/>
      </c>
      <c r="L987" s="10">
        <f>IF(COUNT(D987:I987)=0,"",MAX(D987:I987))</f>
        <v/>
      </c>
      <c r="M987" s="11">
        <f>IF(OR(J987="",J987=0),"",(L987-J987)/J987)</f>
        <v/>
      </c>
      <c r="N987" s="4">
        <f>IF(COUNT(D987:I987)=0,"",INDEX($D$1:$I$1,MATCH(MIN(D987:I987),D987:I987,0)))</f>
        <v/>
      </c>
      <c r="O987" s="10" t="n">
        <v>53</v>
      </c>
      <c r="P987" s="12" t="n">
        <v>1</v>
      </c>
    </row>
    <row r="988">
      <c r="A988" s="4" t="inlineStr">
        <is>
          <t>MAT-32-035</t>
        </is>
      </c>
      <c r="B988" s="5" t="inlineStr">
        <is>
          <t>Abrazadera de manguera 1/2"</t>
        </is>
      </c>
      <c r="C988" s="4" t="inlineStr">
        <is>
          <t>unidad</t>
        </is>
      </c>
      <c r="D988" s="10" t="n"/>
      <c r="E988" s="10" t="n">
        <v>53</v>
      </c>
      <c r="F988" s="10" t="n"/>
      <c r="G988" s="10" t="n"/>
      <c r="H988" s="10" t="n"/>
      <c r="I988" s="10" t="n"/>
      <c r="J988" s="10">
        <f>IF(COUNT(D988:I988)=0,"",MIN(D988:I988))</f>
        <v/>
      </c>
      <c r="K988" s="10">
        <f>IF(COUNT(D988:I988)=0,"",MEDIAN(D988:I988))</f>
        <v/>
      </c>
      <c r="L988" s="10">
        <f>IF(COUNT(D988:I988)=0,"",MAX(D988:I988))</f>
        <v/>
      </c>
      <c r="M988" s="11">
        <f>IF(OR(J988="",J988=0),"",(L988-J988)/J988)</f>
        <v/>
      </c>
      <c r="N988" s="4">
        <f>IF(COUNT(D988:I988)=0,"",INDEX($D$1:$I$1,MATCH(MIN(D988:I988),D988:I988,0)))</f>
        <v/>
      </c>
      <c r="O988" s="10" t="n">
        <v>53</v>
      </c>
      <c r="P988" s="12" t="n">
        <v>1</v>
      </c>
    </row>
    <row r="989">
      <c r="A989" s="4" t="inlineStr">
        <is>
          <t>MAT-32-036</t>
        </is>
      </c>
      <c r="B989" s="5" t="inlineStr">
        <is>
          <t>Abrazadera de manguera 1"</t>
        </is>
      </c>
      <c r="C989" s="4" t="inlineStr">
        <is>
          <t>unidad</t>
        </is>
      </c>
      <c r="D989" s="10" t="n"/>
      <c r="E989" s="10" t="n">
        <v>56</v>
      </c>
      <c r="F989" s="10" t="n"/>
      <c r="G989" s="10" t="n"/>
      <c r="H989" s="10" t="n"/>
      <c r="I989" s="10" t="n"/>
      <c r="J989" s="10">
        <f>IF(COUNT(D989:I989)=0,"",MIN(D989:I989))</f>
        <v/>
      </c>
      <c r="K989" s="10">
        <f>IF(COUNT(D989:I989)=0,"",MEDIAN(D989:I989))</f>
        <v/>
      </c>
      <c r="L989" s="10">
        <f>IF(COUNT(D989:I989)=0,"",MAX(D989:I989))</f>
        <v/>
      </c>
      <c r="M989" s="11">
        <f>IF(OR(J989="",J989=0),"",(L989-J989)/J989)</f>
        <v/>
      </c>
      <c r="N989" s="4">
        <f>IF(COUNT(D989:I989)=0,"",INDEX($D$1:$I$1,MATCH(MIN(D989:I989),D989:I989,0)))</f>
        <v/>
      </c>
      <c r="O989" s="10" t="n">
        <v>56</v>
      </c>
      <c r="P989" s="12" t="n">
        <v>1</v>
      </c>
    </row>
    <row r="990">
      <c r="A990" s="4" t="inlineStr">
        <is>
          <t>MAT-32-037</t>
        </is>
      </c>
      <c r="B990" s="5" t="inlineStr">
        <is>
          <t>Abrazadera de manguera 2"</t>
        </is>
      </c>
      <c r="C990" s="4" t="inlineStr">
        <is>
          <t>unidad</t>
        </is>
      </c>
      <c r="D990" s="10" t="n"/>
      <c r="E990" s="10" t="n">
        <v>68</v>
      </c>
      <c r="F990" s="10" t="n"/>
      <c r="G990" s="10" t="n"/>
      <c r="H990" s="10" t="n"/>
      <c r="I990" s="10" t="n"/>
      <c r="J990" s="10">
        <f>IF(COUNT(D990:I990)=0,"",MIN(D990:I990))</f>
        <v/>
      </c>
      <c r="K990" s="10">
        <f>IF(COUNT(D990:I990)=0,"",MEDIAN(D990:I990))</f>
        <v/>
      </c>
      <c r="L990" s="10">
        <f>IF(COUNT(D990:I990)=0,"",MAX(D990:I990))</f>
        <v/>
      </c>
      <c r="M990" s="11">
        <f>IF(OR(J990="",J990=0),"",(L990-J990)/J990)</f>
        <v/>
      </c>
      <c r="N990" s="4">
        <f>IF(COUNT(D990:I990)=0,"",INDEX($D$1:$I$1,MATCH(MIN(D990:I990),D990:I990,0)))</f>
        <v/>
      </c>
      <c r="O990" s="10" t="n">
        <v>68</v>
      </c>
      <c r="P990" s="12" t="n">
        <v>1</v>
      </c>
    </row>
    <row r="991">
      <c r="A991" s="4" t="inlineStr">
        <is>
          <t>MAT-32-038</t>
        </is>
      </c>
      <c r="B991" s="5" t="inlineStr">
        <is>
          <t>Abrazadera de manguera 3/4"</t>
        </is>
      </c>
      <c r="C991" s="4" t="inlineStr">
        <is>
          <t>unidad</t>
        </is>
      </c>
      <c r="D991" s="10" t="n"/>
      <c r="E991" s="10" t="n">
        <v>65</v>
      </c>
      <c r="F991" s="10" t="n"/>
      <c r="G991" s="10" t="n"/>
      <c r="H991" s="10" t="n"/>
      <c r="I991" s="10" t="n"/>
      <c r="J991" s="10">
        <f>IF(COUNT(D991:I991)=0,"",MIN(D991:I991))</f>
        <v/>
      </c>
      <c r="K991" s="10">
        <f>IF(COUNT(D991:I991)=0,"",MEDIAN(D991:I991))</f>
        <v/>
      </c>
      <c r="L991" s="10">
        <f>IF(COUNT(D991:I991)=0,"",MAX(D991:I991))</f>
        <v/>
      </c>
      <c r="M991" s="11">
        <f>IF(OR(J991="",J991=0),"",(L991-J991)/J991)</f>
        <v/>
      </c>
      <c r="N991" s="4">
        <f>IF(COUNT(D991:I991)=0,"",INDEX($D$1:$I$1,MATCH(MIN(D991:I991),D991:I991,0)))</f>
        <v/>
      </c>
      <c r="O991" s="10" t="n">
        <v>65</v>
      </c>
      <c r="P991" s="12" t="n">
        <v>1</v>
      </c>
    </row>
    <row r="992">
      <c r="A992" s="4" t="inlineStr">
        <is>
          <t>MAT-32-039</t>
        </is>
      </c>
      <c r="B992" s="5" t="inlineStr">
        <is>
          <t>Adaptador hembra de PPR 20 mm</t>
        </is>
      </c>
      <c r="C992" s="4" t="inlineStr">
        <is>
          <t>unidad</t>
        </is>
      </c>
      <c r="D992" s="10" t="n"/>
      <c r="E992" s="10" t="n">
        <v>172</v>
      </c>
      <c r="F992" s="10" t="n"/>
      <c r="G992" s="10" t="n"/>
      <c r="H992" s="10" t="n"/>
      <c r="I992" s="10" t="n"/>
      <c r="J992" s="10">
        <f>IF(COUNT(D992:I992)=0,"",MIN(D992:I992))</f>
        <v/>
      </c>
      <c r="K992" s="10">
        <f>IF(COUNT(D992:I992)=0,"",MEDIAN(D992:I992))</f>
        <v/>
      </c>
      <c r="L992" s="10">
        <f>IF(COUNT(D992:I992)=0,"",MAX(D992:I992))</f>
        <v/>
      </c>
      <c r="M992" s="11">
        <f>IF(OR(J992="",J992=0),"",(L992-J992)/J992)</f>
        <v/>
      </c>
      <c r="N992" s="4">
        <f>IF(COUNT(D992:I992)=0,"",INDEX($D$1:$I$1,MATCH(MIN(D992:I992),D992:I992,0)))</f>
        <v/>
      </c>
      <c r="O992" s="10" t="n">
        <v>172</v>
      </c>
      <c r="P992" s="12" t="n">
        <v>1</v>
      </c>
    </row>
    <row r="993">
      <c r="A993" s="4" t="inlineStr">
        <is>
          <t>MAT-32-040</t>
        </is>
      </c>
      <c r="B993" s="5" t="inlineStr">
        <is>
          <t>Adaptador hembra de PVC 1 1/2"</t>
        </is>
      </c>
      <c r="C993" s="4" t="inlineStr">
        <is>
          <t>unidad</t>
        </is>
      </c>
      <c r="D993" s="10" t="n"/>
      <c r="E993" s="10" t="n">
        <v>75</v>
      </c>
      <c r="F993" s="10" t="n"/>
      <c r="G993" s="10" t="n"/>
      <c r="H993" s="10" t="n"/>
      <c r="I993" s="10" t="n"/>
      <c r="J993" s="10">
        <f>IF(COUNT(D993:I993)=0,"",MIN(D993:I993))</f>
        <v/>
      </c>
      <c r="K993" s="10">
        <f>IF(COUNT(D993:I993)=0,"",MEDIAN(D993:I993))</f>
        <v/>
      </c>
      <c r="L993" s="10">
        <f>IF(COUNT(D993:I993)=0,"",MAX(D993:I993))</f>
        <v/>
      </c>
      <c r="M993" s="11">
        <f>IF(OR(J993="",J993=0),"",(L993-J993)/J993)</f>
        <v/>
      </c>
      <c r="N993" s="4">
        <f>IF(COUNT(D993:I993)=0,"",INDEX($D$1:$I$1,MATCH(MIN(D993:I993),D993:I993,0)))</f>
        <v/>
      </c>
      <c r="O993" s="10" t="n">
        <v>75</v>
      </c>
      <c r="P993" s="12" t="n">
        <v>1</v>
      </c>
    </row>
    <row r="994">
      <c r="A994" s="4" t="inlineStr">
        <is>
          <t>MAT-32-041</t>
        </is>
      </c>
      <c r="B994" s="5" t="inlineStr">
        <is>
          <t>Adaptador hembra de PVC 1/2"</t>
        </is>
      </c>
      <c r="C994" s="4" t="inlineStr">
        <is>
          <t>unidad</t>
        </is>
      </c>
      <c r="D994" s="10" t="n"/>
      <c r="E994" s="10" t="n">
        <v>20</v>
      </c>
      <c r="F994" s="10" t="n"/>
      <c r="G994" s="10" t="n"/>
      <c r="H994" s="10" t="n"/>
      <c r="I994" s="10" t="n"/>
      <c r="J994" s="10">
        <f>IF(COUNT(D994:I994)=0,"",MIN(D994:I994))</f>
        <v/>
      </c>
      <c r="K994" s="10">
        <f>IF(COUNT(D994:I994)=0,"",MEDIAN(D994:I994))</f>
        <v/>
      </c>
      <c r="L994" s="10">
        <f>IF(COUNT(D994:I994)=0,"",MAX(D994:I994))</f>
        <v/>
      </c>
      <c r="M994" s="11">
        <f>IF(OR(J994="",J994=0),"",(L994-J994)/J994)</f>
        <v/>
      </c>
      <c r="N994" s="4">
        <f>IF(COUNT(D994:I994)=0,"",INDEX($D$1:$I$1,MATCH(MIN(D994:I994),D994:I994,0)))</f>
        <v/>
      </c>
      <c r="O994" s="10" t="n">
        <v>20</v>
      </c>
      <c r="P994" s="12" t="n">
        <v>1</v>
      </c>
    </row>
    <row r="995">
      <c r="A995" s="4" t="inlineStr">
        <is>
          <t>MAT-32-042</t>
        </is>
      </c>
      <c r="B995" s="5" t="inlineStr">
        <is>
          <t>Adaptador hembra de PVC 1"</t>
        </is>
      </c>
      <c r="C995" s="4" t="inlineStr">
        <is>
          <t>unidad</t>
        </is>
      </c>
      <c r="D995" s="10" t="n"/>
      <c r="E995" s="10" t="n">
        <v>45</v>
      </c>
      <c r="F995" s="10" t="n"/>
      <c r="G995" s="10" t="n"/>
      <c r="H995" s="10" t="n"/>
      <c r="I995" s="10" t="n"/>
      <c r="J995" s="10">
        <f>IF(COUNT(D995:I995)=0,"",MIN(D995:I995))</f>
        <v/>
      </c>
      <c r="K995" s="10">
        <f>IF(COUNT(D995:I995)=0,"",MEDIAN(D995:I995))</f>
        <v/>
      </c>
      <c r="L995" s="10">
        <f>IF(COUNT(D995:I995)=0,"",MAX(D995:I995))</f>
        <v/>
      </c>
      <c r="M995" s="11">
        <f>IF(OR(J995="",J995=0),"",(L995-J995)/J995)</f>
        <v/>
      </c>
      <c r="N995" s="4">
        <f>IF(COUNT(D995:I995)=0,"",INDEX($D$1:$I$1,MATCH(MIN(D995:I995),D995:I995,0)))</f>
        <v/>
      </c>
      <c r="O995" s="10" t="n">
        <v>45</v>
      </c>
      <c r="P995" s="12" t="n">
        <v>1</v>
      </c>
    </row>
    <row r="996">
      <c r="A996" s="4" t="inlineStr">
        <is>
          <t>MAT-32-043</t>
        </is>
      </c>
      <c r="B996" s="5" t="inlineStr">
        <is>
          <t>Adaptador hembra de PVC 2"</t>
        </is>
      </c>
      <c r="C996" s="4" t="inlineStr">
        <is>
          <t>unidad</t>
        </is>
      </c>
      <c r="D996" s="10" t="n"/>
      <c r="E996" s="10" t="n">
        <v>130</v>
      </c>
      <c r="F996" s="10" t="n"/>
      <c r="G996" s="10" t="n"/>
      <c r="H996" s="10" t="n"/>
      <c r="I996" s="10" t="n"/>
      <c r="J996" s="10">
        <f>IF(COUNT(D996:I996)=0,"",MIN(D996:I996))</f>
        <v/>
      </c>
      <c r="K996" s="10">
        <f>IF(COUNT(D996:I996)=0,"",MEDIAN(D996:I996))</f>
        <v/>
      </c>
      <c r="L996" s="10">
        <f>IF(COUNT(D996:I996)=0,"",MAX(D996:I996))</f>
        <v/>
      </c>
      <c r="M996" s="11">
        <f>IF(OR(J996="",J996=0),"",(L996-J996)/J996)</f>
        <v/>
      </c>
      <c r="N996" s="4">
        <f>IF(COUNT(D996:I996)=0,"",INDEX($D$1:$I$1,MATCH(MIN(D996:I996),D996:I996,0)))</f>
        <v/>
      </c>
      <c r="O996" s="10" t="n">
        <v>130</v>
      </c>
      <c r="P996" s="12" t="n">
        <v>1</v>
      </c>
    </row>
    <row r="997">
      <c r="A997" s="4" t="inlineStr">
        <is>
          <t>MAT-32-044</t>
        </is>
      </c>
      <c r="B997" s="5" t="inlineStr">
        <is>
          <t>Adaptador hembra de PVC 3/4"</t>
        </is>
      </c>
      <c r="C997" s="4" t="inlineStr">
        <is>
          <t>unidad</t>
        </is>
      </c>
      <c r="D997" s="10" t="n"/>
      <c r="E997" s="10" t="n">
        <v>26</v>
      </c>
      <c r="F997" s="10" t="n"/>
      <c r="G997" s="10" t="n"/>
      <c r="H997" s="10" t="n"/>
      <c r="I997" s="10" t="n"/>
      <c r="J997" s="10">
        <f>IF(COUNT(D997:I997)=0,"",MIN(D997:I997))</f>
        <v/>
      </c>
      <c r="K997" s="10">
        <f>IF(COUNT(D997:I997)=0,"",MEDIAN(D997:I997))</f>
        <v/>
      </c>
      <c r="L997" s="10">
        <f>IF(COUNT(D997:I997)=0,"",MAX(D997:I997))</f>
        <v/>
      </c>
      <c r="M997" s="11">
        <f>IF(OR(J997="",J997=0),"",(L997-J997)/J997)</f>
        <v/>
      </c>
      <c r="N997" s="4">
        <f>IF(COUNT(D997:I997)=0,"",INDEX($D$1:$I$1,MATCH(MIN(D997:I997),D997:I997,0)))</f>
        <v/>
      </c>
      <c r="O997" s="10" t="n">
        <v>26</v>
      </c>
      <c r="P997" s="12" t="n">
        <v>1</v>
      </c>
    </row>
    <row r="998">
      <c r="A998" s="4" t="inlineStr">
        <is>
          <t>MAT-32-045</t>
        </is>
      </c>
      <c r="B998" s="5" t="inlineStr">
        <is>
          <t>Adaptador hembra de PVC 3"</t>
        </is>
      </c>
      <c r="C998" s="4" t="inlineStr">
        <is>
          <t>unidad</t>
        </is>
      </c>
      <c r="D998" s="10" t="n"/>
      <c r="E998" s="10" t="n">
        <v>177</v>
      </c>
      <c r="F998" s="10" t="n"/>
      <c r="G998" s="10" t="n"/>
      <c r="H998" s="10" t="n"/>
      <c r="I998" s="10" t="n"/>
      <c r="J998" s="10">
        <f>IF(COUNT(D998:I998)=0,"",MIN(D998:I998))</f>
        <v/>
      </c>
      <c r="K998" s="10">
        <f>IF(COUNT(D998:I998)=0,"",MEDIAN(D998:I998))</f>
        <v/>
      </c>
      <c r="L998" s="10">
        <f>IF(COUNT(D998:I998)=0,"",MAX(D998:I998))</f>
        <v/>
      </c>
      <c r="M998" s="11">
        <f>IF(OR(J998="",J998=0),"",(L998-J998)/J998)</f>
        <v/>
      </c>
      <c r="N998" s="4">
        <f>IF(COUNT(D998:I998)=0,"",INDEX($D$1:$I$1,MATCH(MIN(D998:I998),D998:I998,0)))</f>
        <v/>
      </c>
      <c r="O998" s="10" t="n">
        <v>177</v>
      </c>
      <c r="P998" s="12" t="n">
        <v>1</v>
      </c>
    </row>
    <row r="999">
      <c r="A999" s="4" t="inlineStr">
        <is>
          <t>MAT-32-046</t>
        </is>
      </c>
      <c r="B999" s="5" t="inlineStr">
        <is>
          <t>Adaptador hembra de PVC 4"</t>
        </is>
      </c>
      <c r="C999" s="4" t="inlineStr">
        <is>
          <t>unidad</t>
        </is>
      </c>
      <c r="D999" s="10" t="n"/>
      <c r="E999" s="10" t="n">
        <v>172</v>
      </c>
      <c r="F999" s="10" t="n"/>
      <c r="G999" s="10" t="n"/>
      <c r="H999" s="10" t="n"/>
      <c r="I999" s="10" t="n"/>
      <c r="J999" s="10">
        <f>IF(COUNT(D999:I999)=0,"",MIN(D999:I999))</f>
        <v/>
      </c>
      <c r="K999" s="10">
        <f>IF(COUNT(D999:I999)=0,"",MEDIAN(D999:I999))</f>
        <v/>
      </c>
      <c r="L999" s="10">
        <f>IF(COUNT(D999:I999)=0,"",MAX(D999:I999))</f>
        <v/>
      </c>
      <c r="M999" s="11">
        <f>IF(OR(J999="",J999=0),"",(L999-J999)/J999)</f>
        <v/>
      </c>
      <c r="N999" s="4">
        <f>IF(COUNT(D999:I999)=0,"",INDEX($D$1:$I$1,MATCH(MIN(D999:I999),D999:I999,0)))</f>
        <v/>
      </c>
      <c r="O999" s="10" t="n">
        <v>172</v>
      </c>
      <c r="P999" s="12" t="n">
        <v>1</v>
      </c>
    </row>
    <row r="1000">
      <c r="A1000" s="4" t="inlineStr">
        <is>
          <t>MAT-32-047</t>
        </is>
      </c>
      <c r="B1000" s="5" t="inlineStr">
        <is>
          <t>Adaptador macho de PPR 20 mm</t>
        </is>
      </c>
      <c r="C1000" s="4" t="inlineStr">
        <is>
          <t>unidad</t>
        </is>
      </c>
      <c r="D1000" s="10" t="n"/>
      <c r="E1000" s="10" t="n">
        <v>188</v>
      </c>
      <c r="F1000" s="10" t="n"/>
      <c r="G1000" s="10" t="n"/>
      <c r="H1000" s="10" t="n"/>
      <c r="I1000" s="10" t="n"/>
      <c r="J1000" s="10">
        <f>IF(COUNT(D1000:I1000)=0,"",MIN(D1000:I1000))</f>
        <v/>
      </c>
      <c r="K1000" s="10">
        <f>IF(COUNT(D1000:I1000)=0,"",MEDIAN(D1000:I1000))</f>
        <v/>
      </c>
      <c r="L1000" s="10">
        <f>IF(COUNT(D1000:I1000)=0,"",MAX(D1000:I1000))</f>
        <v/>
      </c>
      <c r="M1000" s="11">
        <f>IF(OR(J1000="",J1000=0),"",(L1000-J1000)/J1000)</f>
        <v/>
      </c>
      <c r="N1000" s="4">
        <f>IF(COUNT(D1000:I1000)=0,"",INDEX($D$1:$I$1,MATCH(MIN(D1000:I1000),D1000:I1000,0)))</f>
        <v/>
      </c>
      <c r="O1000" s="10" t="n">
        <v>196.5</v>
      </c>
      <c r="P1000" s="12" t="n">
        <v>1</v>
      </c>
    </row>
    <row r="1001">
      <c r="A1001" s="4" t="inlineStr">
        <is>
          <t>MAT-32-048</t>
        </is>
      </c>
      <c r="B1001" s="5" t="inlineStr">
        <is>
          <t>Adaptador macho de PPR 25 mm</t>
        </is>
      </c>
      <c r="C1001" s="4" t="inlineStr">
        <is>
          <t>unidad</t>
        </is>
      </c>
      <c r="D1001" s="10" t="n"/>
      <c r="E1001" s="10" t="n">
        <v>253</v>
      </c>
      <c r="F1001" s="10" t="n"/>
      <c r="G1001" s="10" t="n"/>
      <c r="H1001" s="10" t="n"/>
      <c r="I1001" s="10" t="n"/>
      <c r="J1001" s="10">
        <f>IF(COUNT(D1001:I1001)=0,"",MIN(D1001:I1001))</f>
        <v/>
      </c>
      <c r="K1001" s="10">
        <f>IF(COUNT(D1001:I1001)=0,"",MEDIAN(D1001:I1001))</f>
        <v/>
      </c>
      <c r="L1001" s="10">
        <f>IF(COUNT(D1001:I1001)=0,"",MAX(D1001:I1001))</f>
        <v/>
      </c>
      <c r="M1001" s="11">
        <f>IF(OR(J1001="",J1001=0),"",(L1001-J1001)/J1001)</f>
        <v/>
      </c>
      <c r="N1001" s="4">
        <f>IF(COUNT(D1001:I1001)=0,"",INDEX($D$1:$I$1,MATCH(MIN(D1001:I1001),D1001:I1001,0)))</f>
        <v/>
      </c>
      <c r="O1001" s="10" t="n">
        <v>253</v>
      </c>
      <c r="P1001" s="12" t="n">
        <v>1</v>
      </c>
    </row>
    <row r="1002">
      <c r="A1002" s="4" t="inlineStr">
        <is>
          <t>MAT-32-049</t>
        </is>
      </c>
      <c r="B1002" s="5" t="inlineStr">
        <is>
          <t>Adaptador macho de PVC 1 1/2"</t>
        </is>
      </c>
      <c r="C1002" s="4" t="inlineStr">
        <is>
          <t>unidad</t>
        </is>
      </c>
      <c r="D1002" s="10" t="n"/>
      <c r="E1002" s="10" t="n">
        <v>95</v>
      </c>
      <c r="F1002" s="10" t="n"/>
      <c r="G1002" s="10" t="n"/>
      <c r="H1002" s="10" t="n"/>
      <c r="I1002" s="10" t="n"/>
      <c r="J1002" s="10">
        <f>IF(COUNT(D1002:I1002)=0,"",MIN(D1002:I1002))</f>
        <v/>
      </c>
      <c r="K1002" s="10">
        <f>IF(COUNT(D1002:I1002)=0,"",MEDIAN(D1002:I1002))</f>
        <v/>
      </c>
      <c r="L1002" s="10">
        <f>IF(COUNT(D1002:I1002)=0,"",MAX(D1002:I1002))</f>
        <v/>
      </c>
      <c r="M1002" s="11">
        <f>IF(OR(J1002="",J1002=0),"",(L1002-J1002)/J1002)</f>
        <v/>
      </c>
      <c r="N1002" s="4">
        <f>IF(COUNT(D1002:I1002)=0,"",INDEX($D$1:$I$1,MATCH(MIN(D1002:I1002),D1002:I1002,0)))</f>
        <v/>
      </c>
      <c r="O1002" s="10" t="n">
        <v>95</v>
      </c>
      <c r="P1002" s="12" t="n">
        <v>1</v>
      </c>
    </row>
    <row r="1003">
      <c r="A1003" s="4" t="inlineStr">
        <is>
          <t>MAT-32-050</t>
        </is>
      </c>
      <c r="B1003" s="5" t="inlineStr">
        <is>
          <t>Adaptador macho de PVC 1/2"</t>
        </is>
      </c>
      <c r="C1003" s="4" t="inlineStr">
        <is>
          <t>unidad</t>
        </is>
      </c>
      <c r="D1003" s="10" t="n"/>
      <c r="E1003" s="10" t="n">
        <v>26</v>
      </c>
      <c r="F1003" s="10" t="n"/>
      <c r="G1003" s="10" t="n"/>
      <c r="H1003" s="10" t="n"/>
      <c r="I1003" s="10" t="n"/>
      <c r="J1003" s="10">
        <f>IF(COUNT(D1003:I1003)=0,"",MIN(D1003:I1003))</f>
        <v/>
      </c>
      <c r="K1003" s="10">
        <f>IF(COUNT(D1003:I1003)=0,"",MEDIAN(D1003:I1003))</f>
        <v/>
      </c>
      <c r="L1003" s="10">
        <f>IF(COUNT(D1003:I1003)=0,"",MAX(D1003:I1003))</f>
        <v/>
      </c>
      <c r="M1003" s="11">
        <f>IF(OR(J1003="",J1003=0),"",(L1003-J1003)/J1003)</f>
        <v/>
      </c>
      <c r="N1003" s="4">
        <f>IF(COUNT(D1003:I1003)=0,"",INDEX($D$1:$I$1,MATCH(MIN(D1003:I1003),D1003:I1003,0)))</f>
        <v/>
      </c>
      <c r="O1003" s="10" t="n">
        <v>26</v>
      </c>
      <c r="P1003" s="12" t="n">
        <v>1</v>
      </c>
    </row>
    <row r="1004">
      <c r="A1004" s="4" t="inlineStr">
        <is>
          <t>MAT-32-051</t>
        </is>
      </c>
      <c r="B1004" s="5" t="inlineStr">
        <is>
          <t>Adaptador macho de PVC 1"</t>
        </is>
      </c>
      <c r="C1004" s="4" t="inlineStr">
        <is>
          <t>unidad</t>
        </is>
      </c>
      <c r="D1004" s="10" t="n"/>
      <c r="E1004" s="10" t="n">
        <v>40</v>
      </c>
      <c r="F1004" s="10" t="n"/>
      <c r="G1004" s="10" t="n"/>
      <c r="H1004" s="10" t="n"/>
      <c r="I1004" s="10" t="n"/>
      <c r="J1004" s="10">
        <f>IF(COUNT(D1004:I1004)=0,"",MIN(D1004:I1004))</f>
        <v/>
      </c>
      <c r="K1004" s="10">
        <f>IF(COUNT(D1004:I1004)=0,"",MEDIAN(D1004:I1004))</f>
        <v/>
      </c>
      <c r="L1004" s="10">
        <f>IF(COUNT(D1004:I1004)=0,"",MAX(D1004:I1004))</f>
        <v/>
      </c>
      <c r="M1004" s="11">
        <f>IF(OR(J1004="",J1004=0),"",(L1004-J1004)/J1004)</f>
        <v/>
      </c>
      <c r="N1004" s="4">
        <f>IF(COUNT(D1004:I1004)=0,"",INDEX($D$1:$I$1,MATCH(MIN(D1004:I1004),D1004:I1004,0)))</f>
        <v/>
      </c>
      <c r="O1004" s="10" t="n">
        <v>40</v>
      </c>
      <c r="P1004" s="12" t="n">
        <v>1</v>
      </c>
    </row>
    <row r="1005">
      <c r="A1005" s="4" t="inlineStr">
        <is>
          <t>MAT-32-052</t>
        </is>
      </c>
      <c r="B1005" s="5" t="inlineStr">
        <is>
          <t>Adaptador macho de PVC 2"</t>
        </is>
      </c>
      <c r="C1005" s="4" t="inlineStr">
        <is>
          <t>unidad</t>
        </is>
      </c>
      <c r="D1005" s="10" t="n"/>
      <c r="E1005" s="10" t="n">
        <v>105</v>
      </c>
      <c r="F1005" s="10" t="n"/>
      <c r="G1005" s="10" t="n"/>
      <c r="H1005" s="10" t="n"/>
      <c r="I1005" s="10" t="n"/>
      <c r="J1005" s="10">
        <f>IF(COUNT(D1005:I1005)=0,"",MIN(D1005:I1005))</f>
        <v/>
      </c>
      <c r="K1005" s="10">
        <f>IF(COUNT(D1005:I1005)=0,"",MEDIAN(D1005:I1005))</f>
        <v/>
      </c>
      <c r="L1005" s="10">
        <f>IF(COUNT(D1005:I1005)=0,"",MAX(D1005:I1005))</f>
        <v/>
      </c>
      <c r="M1005" s="11">
        <f>IF(OR(J1005="",J1005=0),"",(L1005-J1005)/J1005)</f>
        <v/>
      </c>
      <c r="N1005" s="4">
        <f>IF(COUNT(D1005:I1005)=0,"",INDEX($D$1:$I$1,MATCH(MIN(D1005:I1005),D1005:I1005,0)))</f>
        <v/>
      </c>
      <c r="O1005" s="10" t="n">
        <v>105</v>
      </c>
      <c r="P1005" s="12" t="n">
        <v>1</v>
      </c>
    </row>
    <row r="1006">
      <c r="A1006" s="4" t="inlineStr">
        <is>
          <t>MAT-32-053</t>
        </is>
      </c>
      <c r="B1006" s="5" t="inlineStr">
        <is>
          <t>Adaptador macho de PVC 3/4"</t>
        </is>
      </c>
      <c r="C1006" s="4" t="inlineStr">
        <is>
          <t>unidad</t>
        </is>
      </c>
      <c r="D1006" s="10" t="n"/>
      <c r="E1006" s="10" t="n">
        <v>26</v>
      </c>
      <c r="F1006" s="10" t="n"/>
      <c r="G1006" s="10" t="n"/>
      <c r="H1006" s="10" t="n"/>
      <c r="I1006" s="10" t="n"/>
      <c r="J1006" s="10">
        <f>IF(COUNT(D1006:I1006)=0,"",MIN(D1006:I1006))</f>
        <v/>
      </c>
      <c r="K1006" s="10">
        <f>IF(COUNT(D1006:I1006)=0,"",MEDIAN(D1006:I1006))</f>
        <v/>
      </c>
      <c r="L1006" s="10">
        <f>IF(COUNT(D1006:I1006)=0,"",MAX(D1006:I1006))</f>
        <v/>
      </c>
      <c r="M1006" s="11">
        <f>IF(OR(J1006="",J1006=0),"",(L1006-J1006)/J1006)</f>
        <v/>
      </c>
      <c r="N1006" s="4">
        <f>IF(COUNT(D1006:I1006)=0,"",INDEX($D$1:$I$1,MATCH(MIN(D1006:I1006),D1006:I1006,0)))</f>
        <v/>
      </c>
      <c r="O1006" s="10" t="n">
        <v>26</v>
      </c>
      <c r="P1006" s="12" t="n">
        <v>1</v>
      </c>
    </row>
    <row r="1007">
      <c r="A1007" s="4" t="inlineStr">
        <is>
          <t>MAT-32-054</t>
        </is>
      </c>
      <c r="B1007" s="5" t="inlineStr">
        <is>
          <t>Adaptador macho de PVC 3"</t>
        </is>
      </c>
      <c r="C1007" s="4" t="inlineStr">
        <is>
          <t>unidad</t>
        </is>
      </c>
      <c r="D1007" s="10" t="n"/>
      <c r="E1007" s="10" t="n">
        <v>271</v>
      </c>
      <c r="F1007" s="10" t="n"/>
      <c r="G1007" s="10" t="n"/>
      <c r="H1007" s="10" t="n"/>
      <c r="I1007" s="10" t="n"/>
      <c r="J1007" s="10">
        <f>IF(COUNT(D1007:I1007)=0,"",MIN(D1007:I1007))</f>
        <v/>
      </c>
      <c r="K1007" s="10">
        <f>IF(COUNT(D1007:I1007)=0,"",MEDIAN(D1007:I1007))</f>
        <v/>
      </c>
      <c r="L1007" s="10">
        <f>IF(COUNT(D1007:I1007)=0,"",MAX(D1007:I1007))</f>
        <v/>
      </c>
      <c r="M1007" s="11">
        <f>IF(OR(J1007="",J1007=0),"",(L1007-J1007)/J1007)</f>
        <v/>
      </c>
      <c r="N1007" s="4">
        <f>IF(COUNT(D1007:I1007)=0,"",INDEX($D$1:$I$1,MATCH(MIN(D1007:I1007),D1007:I1007,0)))</f>
        <v/>
      </c>
      <c r="O1007" s="10" t="n">
        <v>271</v>
      </c>
      <c r="P1007" s="12" t="n">
        <v>1</v>
      </c>
    </row>
    <row r="1008">
      <c r="A1008" s="4" t="inlineStr">
        <is>
          <t>MAT-32-055</t>
        </is>
      </c>
      <c r="B1008" s="5" t="inlineStr">
        <is>
          <t>Adaptador macho de PVC 4"</t>
        </is>
      </c>
      <c r="C1008" s="4" t="inlineStr">
        <is>
          <t>unidad</t>
        </is>
      </c>
      <c r="D1008" s="10" t="n"/>
      <c r="E1008" s="10" t="n">
        <v>291</v>
      </c>
      <c r="F1008" s="10" t="n"/>
      <c r="G1008" s="10" t="n"/>
      <c r="H1008" s="10" t="n"/>
      <c r="I1008" s="10" t="n"/>
      <c r="J1008" s="10">
        <f>IF(COUNT(D1008:I1008)=0,"",MIN(D1008:I1008))</f>
        <v/>
      </c>
      <c r="K1008" s="10">
        <f>IF(COUNT(D1008:I1008)=0,"",MEDIAN(D1008:I1008))</f>
        <v/>
      </c>
      <c r="L1008" s="10">
        <f>IF(COUNT(D1008:I1008)=0,"",MAX(D1008:I1008))</f>
        <v/>
      </c>
      <c r="M1008" s="11">
        <f>IF(OR(J1008="",J1008=0),"",(L1008-J1008)/J1008)</f>
        <v/>
      </c>
      <c r="N1008" s="4">
        <f>IF(COUNT(D1008:I1008)=0,"",INDEX($D$1:$I$1,MATCH(MIN(D1008:I1008),D1008:I1008,0)))</f>
        <v/>
      </c>
      <c r="O1008" s="10" t="n">
        <v>291</v>
      </c>
      <c r="P1008" s="12" t="n">
        <v>1</v>
      </c>
    </row>
    <row r="1009">
      <c r="A1009" s="4" t="inlineStr">
        <is>
          <t>MAT-32-056</t>
        </is>
      </c>
      <c r="B1009" s="5" t="inlineStr">
        <is>
          <t>Anilla de cobre 0.19"</t>
        </is>
      </c>
      <c r="C1009" s="4" t="inlineStr">
        <is>
          <t>unidad</t>
        </is>
      </c>
      <c r="D1009" s="10" t="n"/>
      <c r="E1009" s="10" t="n">
        <v>31</v>
      </c>
      <c r="F1009" s="10" t="n"/>
      <c r="G1009" s="10" t="n"/>
      <c r="H1009" s="10" t="n"/>
      <c r="I1009" s="10" t="n"/>
      <c r="J1009" s="10">
        <f>IF(COUNT(D1009:I1009)=0,"",MIN(D1009:I1009))</f>
        <v/>
      </c>
      <c r="K1009" s="10">
        <f>IF(COUNT(D1009:I1009)=0,"",MEDIAN(D1009:I1009))</f>
        <v/>
      </c>
      <c r="L1009" s="10">
        <f>IF(COUNT(D1009:I1009)=0,"",MAX(D1009:I1009))</f>
        <v/>
      </c>
      <c r="M1009" s="11">
        <f>IF(OR(J1009="",J1009=0),"",(L1009-J1009)/J1009)</f>
        <v/>
      </c>
      <c r="N1009" s="4">
        <f>IF(COUNT(D1009:I1009)=0,"",INDEX($D$1:$I$1,MATCH(MIN(D1009:I1009),D1009:I1009,0)))</f>
        <v/>
      </c>
      <c r="O1009" s="10" t="n">
        <v>31</v>
      </c>
      <c r="P1009" s="12" t="n">
        <v>1</v>
      </c>
    </row>
    <row r="1010">
      <c r="A1010" s="4" t="inlineStr">
        <is>
          <t>MAT-32-057</t>
        </is>
      </c>
      <c r="B1010" s="5" t="inlineStr">
        <is>
          <t>Anilla de cobre 0.31"</t>
        </is>
      </c>
      <c r="C1010" s="4" t="inlineStr">
        <is>
          <t>unidad</t>
        </is>
      </c>
      <c r="D1010" s="10" t="n"/>
      <c r="E1010" s="10" t="n">
        <v>19</v>
      </c>
      <c r="F1010" s="10" t="n"/>
      <c r="G1010" s="10" t="n"/>
      <c r="H1010" s="10" t="n"/>
      <c r="I1010" s="10" t="n"/>
      <c r="J1010" s="10">
        <f>IF(COUNT(D1010:I1010)=0,"",MIN(D1010:I1010))</f>
        <v/>
      </c>
      <c r="K1010" s="10">
        <f>IF(COUNT(D1010:I1010)=0,"",MEDIAN(D1010:I1010))</f>
        <v/>
      </c>
      <c r="L1010" s="10">
        <f>IF(COUNT(D1010:I1010)=0,"",MAX(D1010:I1010))</f>
        <v/>
      </c>
      <c r="M1010" s="11">
        <f>IF(OR(J1010="",J1010=0),"",(L1010-J1010)/J1010)</f>
        <v/>
      </c>
      <c r="N1010" s="4">
        <f>IF(COUNT(D1010:I1010)=0,"",INDEX($D$1:$I$1,MATCH(MIN(D1010:I1010),D1010:I1010,0)))</f>
        <v/>
      </c>
      <c r="O1010" s="10" t="n">
        <v>19</v>
      </c>
      <c r="P1010" s="12" t="n">
        <v>1</v>
      </c>
    </row>
    <row r="1011">
      <c r="A1011" s="4" t="inlineStr">
        <is>
          <t>MAT-32-058</t>
        </is>
      </c>
      <c r="B1011" s="5" t="inlineStr">
        <is>
          <t>Anilla de cobre 1/2"</t>
        </is>
      </c>
      <c r="C1011" s="4" t="inlineStr">
        <is>
          <t>unidad</t>
        </is>
      </c>
      <c r="D1011" s="10" t="n"/>
      <c r="E1011" s="10" t="n">
        <v>32</v>
      </c>
      <c r="F1011" s="10" t="n"/>
      <c r="G1011" s="10" t="n"/>
      <c r="H1011" s="10" t="n"/>
      <c r="I1011" s="10" t="n"/>
      <c r="J1011" s="10">
        <f>IF(COUNT(D1011:I1011)=0,"",MIN(D1011:I1011))</f>
        <v/>
      </c>
      <c r="K1011" s="10">
        <f>IF(COUNT(D1011:I1011)=0,"",MEDIAN(D1011:I1011))</f>
        <v/>
      </c>
      <c r="L1011" s="10">
        <f>IF(COUNT(D1011:I1011)=0,"",MAX(D1011:I1011))</f>
        <v/>
      </c>
      <c r="M1011" s="11">
        <f>IF(OR(J1011="",J1011=0),"",(L1011-J1011)/J1011)</f>
        <v/>
      </c>
      <c r="N1011" s="4">
        <f>IF(COUNT(D1011:I1011)=0,"",INDEX($D$1:$I$1,MATCH(MIN(D1011:I1011),D1011:I1011,0)))</f>
        <v/>
      </c>
      <c r="O1011" s="10" t="n">
        <v>32</v>
      </c>
      <c r="P1011" s="12" t="n">
        <v>1</v>
      </c>
    </row>
    <row r="1012">
      <c r="A1012" s="4" t="inlineStr">
        <is>
          <t>MAT-32-059</t>
        </is>
      </c>
      <c r="B1012" s="5" t="inlineStr">
        <is>
          <t>Anilla de cobre 1/4"</t>
        </is>
      </c>
      <c r="C1012" s="4" t="inlineStr">
        <is>
          <t>unidad</t>
        </is>
      </c>
      <c r="D1012" s="10" t="n"/>
      <c r="E1012" s="10" t="n">
        <v>31</v>
      </c>
      <c r="F1012" s="10" t="n"/>
      <c r="G1012" s="10" t="n"/>
      <c r="H1012" s="10" t="n"/>
      <c r="I1012" s="10" t="n"/>
      <c r="J1012" s="10">
        <f>IF(COUNT(D1012:I1012)=0,"",MIN(D1012:I1012))</f>
        <v/>
      </c>
      <c r="K1012" s="10">
        <f>IF(COUNT(D1012:I1012)=0,"",MEDIAN(D1012:I1012))</f>
        <v/>
      </c>
      <c r="L1012" s="10">
        <f>IF(COUNT(D1012:I1012)=0,"",MAX(D1012:I1012))</f>
        <v/>
      </c>
      <c r="M1012" s="11">
        <f>IF(OR(J1012="",J1012=0),"",(L1012-J1012)/J1012)</f>
        <v/>
      </c>
      <c r="N1012" s="4">
        <f>IF(COUNT(D1012:I1012)=0,"",INDEX($D$1:$I$1,MATCH(MIN(D1012:I1012),D1012:I1012,0)))</f>
        <v/>
      </c>
      <c r="O1012" s="10" t="n">
        <v>31</v>
      </c>
      <c r="P1012" s="12" t="n">
        <v>1</v>
      </c>
    </row>
    <row r="1013">
      <c r="A1013" s="4" t="inlineStr">
        <is>
          <t>MAT-32-060</t>
        </is>
      </c>
      <c r="B1013" s="5" t="inlineStr">
        <is>
          <t>Anilla de cobre 3/8"</t>
        </is>
      </c>
      <c r="C1013" s="4" t="inlineStr">
        <is>
          <t>unidad</t>
        </is>
      </c>
      <c r="D1013" s="10" t="n"/>
      <c r="E1013" s="10" t="n">
        <v>31</v>
      </c>
      <c r="F1013" s="10" t="n"/>
      <c r="G1013" s="10" t="n"/>
      <c r="H1013" s="10" t="n"/>
      <c r="I1013" s="10" t="n"/>
      <c r="J1013" s="10">
        <f>IF(COUNT(D1013:I1013)=0,"",MIN(D1013:I1013))</f>
        <v/>
      </c>
      <c r="K1013" s="10">
        <f>IF(COUNT(D1013:I1013)=0,"",MEDIAN(D1013:I1013))</f>
        <v/>
      </c>
      <c r="L1013" s="10">
        <f>IF(COUNT(D1013:I1013)=0,"",MAX(D1013:I1013))</f>
        <v/>
      </c>
      <c r="M1013" s="11">
        <f>IF(OR(J1013="",J1013=0),"",(L1013-J1013)/J1013)</f>
        <v/>
      </c>
      <c r="N1013" s="4">
        <f>IF(COUNT(D1013:I1013)=0,"",INDEX($D$1:$I$1,MATCH(MIN(D1013:I1013),D1013:I1013,0)))</f>
        <v/>
      </c>
      <c r="O1013" s="10" t="n">
        <v>31</v>
      </c>
      <c r="P1013" s="12" t="n">
        <v>1</v>
      </c>
    </row>
    <row r="1014">
      <c r="A1014" s="4" t="inlineStr">
        <is>
          <t>MAT-32-061</t>
        </is>
      </c>
      <c r="B1014" s="5" t="inlineStr">
        <is>
          <t>Codo de 45° de PPR 25 mm</t>
        </is>
      </c>
      <c r="C1014" s="4" t="inlineStr">
        <is>
          <t>unidad</t>
        </is>
      </c>
      <c r="D1014" s="10" t="n"/>
      <c r="E1014" s="10" t="n">
        <v>37</v>
      </c>
      <c r="F1014" s="10" t="n"/>
      <c r="G1014" s="10" t="n"/>
      <c r="H1014" s="10" t="n"/>
      <c r="I1014" s="10" t="n"/>
      <c r="J1014" s="10">
        <f>IF(COUNT(D1014:I1014)=0,"",MIN(D1014:I1014))</f>
        <v/>
      </c>
      <c r="K1014" s="10">
        <f>IF(COUNT(D1014:I1014)=0,"",MEDIAN(D1014:I1014))</f>
        <v/>
      </c>
      <c r="L1014" s="10">
        <f>IF(COUNT(D1014:I1014)=0,"",MAX(D1014:I1014))</f>
        <v/>
      </c>
      <c r="M1014" s="11">
        <f>IF(OR(J1014="",J1014=0),"",(L1014-J1014)/J1014)</f>
        <v/>
      </c>
      <c r="N1014" s="4">
        <f>IF(COUNT(D1014:I1014)=0,"",INDEX($D$1:$I$1,MATCH(MIN(D1014:I1014),D1014:I1014,0)))</f>
        <v/>
      </c>
      <c r="O1014" s="10" t="n">
        <v>37</v>
      </c>
      <c r="P1014" s="12" t="n">
        <v>1</v>
      </c>
    </row>
    <row r="1015">
      <c r="A1015" s="4" t="inlineStr">
        <is>
          <t>MAT-32-062</t>
        </is>
      </c>
      <c r="B1015" s="5" t="inlineStr">
        <is>
          <t>Codo de 45° de PVC drenaje 1 1/2"</t>
        </is>
      </c>
      <c r="C1015" s="4" t="inlineStr">
        <is>
          <t>unidad</t>
        </is>
      </c>
      <c r="D1015" s="10" t="n"/>
      <c r="E1015" s="10" t="n">
        <v>45</v>
      </c>
      <c r="F1015" s="10" t="n"/>
      <c r="G1015" s="10" t="n"/>
      <c r="H1015" s="10" t="n"/>
      <c r="I1015" s="10" t="n"/>
      <c r="J1015" s="10">
        <f>IF(COUNT(D1015:I1015)=0,"",MIN(D1015:I1015))</f>
        <v/>
      </c>
      <c r="K1015" s="10">
        <f>IF(COUNT(D1015:I1015)=0,"",MEDIAN(D1015:I1015))</f>
        <v/>
      </c>
      <c r="L1015" s="10">
        <f>IF(COUNT(D1015:I1015)=0,"",MAX(D1015:I1015))</f>
        <v/>
      </c>
      <c r="M1015" s="11">
        <f>IF(OR(J1015="",J1015=0),"",(L1015-J1015)/J1015)</f>
        <v/>
      </c>
      <c r="N1015" s="4">
        <f>IF(COUNT(D1015:I1015)=0,"",INDEX($D$1:$I$1,MATCH(MIN(D1015:I1015),D1015:I1015,0)))</f>
        <v/>
      </c>
      <c r="O1015" s="10" t="n">
        <v>45</v>
      </c>
      <c r="P1015" s="12" t="n">
        <v>1</v>
      </c>
    </row>
    <row r="1016">
      <c r="A1016" s="4" t="inlineStr">
        <is>
          <t>MAT-32-063</t>
        </is>
      </c>
      <c r="B1016" s="5" t="inlineStr">
        <is>
          <t>Codo de 45° de PVC drenaje 2"</t>
        </is>
      </c>
      <c r="C1016" s="4" t="inlineStr">
        <is>
          <t>unidad</t>
        </is>
      </c>
      <c r="D1016" s="10" t="n"/>
      <c r="E1016" s="10" t="n">
        <v>55</v>
      </c>
      <c r="F1016" s="10" t="n"/>
      <c r="G1016" s="10" t="n"/>
      <c r="H1016" s="10" t="n"/>
      <c r="I1016" s="10" t="n"/>
      <c r="J1016" s="10">
        <f>IF(COUNT(D1016:I1016)=0,"",MIN(D1016:I1016))</f>
        <v/>
      </c>
      <c r="K1016" s="10">
        <f>IF(COUNT(D1016:I1016)=0,"",MEDIAN(D1016:I1016))</f>
        <v/>
      </c>
      <c r="L1016" s="10">
        <f>IF(COUNT(D1016:I1016)=0,"",MAX(D1016:I1016))</f>
        <v/>
      </c>
      <c r="M1016" s="11">
        <f>IF(OR(J1016="",J1016=0),"",(L1016-J1016)/J1016)</f>
        <v/>
      </c>
      <c r="N1016" s="4">
        <f>IF(COUNT(D1016:I1016)=0,"",INDEX($D$1:$I$1,MATCH(MIN(D1016:I1016),D1016:I1016,0)))</f>
        <v/>
      </c>
      <c r="O1016" s="10" t="n">
        <v>55</v>
      </c>
      <c r="P1016" s="12" t="n">
        <v>1</v>
      </c>
    </row>
    <row r="1017">
      <c r="A1017" s="4" t="inlineStr">
        <is>
          <t>MAT-32-064</t>
        </is>
      </c>
      <c r="B1017" s="5" t="inlineStr">
        <is>
          <t>Codo de 45° de PVC drenaje 3"</t>
        </is>
      </c>
      <c r="C1017" s="4" t="inlineStr">
        <is>
          <t>unidad</t>
        </is>
      </c>
      <c r="D1017" s="10" t="n"/>
      <c r="E1017" s="10" t="n">
        <v>85</v>
      </c>
      <c r="F1017" s="10" t="n"/>
      <c r="G1017" s="10" t="n"/>
      <c r="H1017" s="10" t="n"/>
      <c r="I1017" s="10" t="n"/>
      <c r="J1017" s="10">
        <f>IF(COUNT(D1017:I1017)=0,"",MIN(D1017:I1017))</f>
        <v/>
      </c>
      <c r="K1017" s="10">
        <f>IF(COUNT(D1017:I1017)=0,"",MEDIAN(D1017:I1017))</f>
        <v/>
      </c>
      <c r="L1017" s="10">
        <f>IF(COUNT(D1017:I1017)=0,"",MAX(D1017:I1017))</f>
        <v/>
      </c>
      <c r="M1017" s="11">
        <f>IF(OR(J1017="",J1017=0),"",(L1017-J1017)/J1017)</f>
        <v/>
      </c>
      <c r="N1017" s="4">
        <f>IF(COUNT(D1017:I1017)=0,"",INDEX($D$1:$I$1,MATCH(MIN(D1017:I1017),D1017:I1017,0)))</f>
        <v/>
      </c>
      <c r="O1017" s="10" t="n">
        <v>85</v>
      </c>
      <c r="P1017" s="12" t="n">
        <v>1</v>
      </c>
    </row>
    <row r="1018">
      <c r="A1018" s="4" t="inlineStr">
        <is>
          <t>MAT-32-065</t>
        </is>
      </c>
      <c r="B1018" s="5" t="inlineStr">
        <is>
          <t>Codo de 45° de PVC drenaje 4"</t>
        </is>
      </c>
      <c r="C1018" s="4" t="inlineStr">
        <is>
          <t>unidad</t>
        </is>
      </c>
      <c r="D1018" s="10" t="n"/>
      <c r="E1018" s="10" t="n">
        <v>135</v>
      </c>
      <c r="F1018" s="10" t="n"/>
      <c r="G1018" s="10" t="n"/>
      <c r="H1018" s="10" t="n"/>
      <c r="I1018" s="10" t="n"/>
      <c r="J1018" s="10">
        <f>IF(COUNT(D1018:I1018)=0,"",MIN(D1018:I1018))</f>
        <v/>
      </c>
      <c r="K1018" s="10">
        <f>IF(COUNT(D1018:I1018)=0,"",MEDIAN(D1018:I1018))</f>
        <v/>
      </c>
      <c r="L1018" s="10">
        <f>IF(COUNT(D1018:I1018)=0,"",MAX(D1018:I1018))</f>
        <v/>
      </c>
      <c r="M1018" s="11">
        <f>IF(OR(J1018="",J1018=0),"",(L1018-J1018)/J1018)</f>
        <v/>
      </c>
      <c r="N1018" s="4">
        <f>IF(COUNT(D1018:I1018)=0,"",INDEX($D$1:$I$1,MATCH(MIN(D1018:I1018),D1018:I1018,0)))</f>
        <v/>
      </c>
      <c r="O1018" s="10" t="n">
        <v>135</v>
      </c>
      <c r="P1018" s="12" t="n">
        <v>1</v>
      </c>
    </row>
    <row r="1019">
      <c r="A1019" s="4" t="inlineStr">
        <is>
          <t>MAT-32-066</t>
        </is>
      </c>
      <c r="B1019" s="5" t="inlineStr">
        <is>
          <t>Codo de 45° de PVC drenaje 6"</t>
        </is>
      </c>
      <c r="C1019" s="4" t="inlineStr">
        <is>
          <t>unidad</t>
        </is>
      </c>
      <c r="D1019" s="10" t="n"/>
      <c r="E1019" s="10" t="n">
        <v>612</v>
      </c>
      <c r="F1019" s="10" t="n"/>
      <c r="G1019" s="10" t="n"/>
      <c r="H1019" s="10" t="n"/>
      <c r="I1019" s="10" t="n"/>
      <c r="J1019" s="10">
        <f>IF(COUNT(D1019:I1019)=0,"",MIN(D1019:I1019))</f>
        <v/>
      </c>
      <c r="K1019" s="10">
        <f>IF(COUNT(D1019:I1019)=0,"",MEDIAN(D1019:I1019))</f>
        <v/>
      </c>
      <c r="L1019" s="10">
        <f>IF(COUNT(D1019:I1019)=0,"",MAX(D1019:I1019))</f>
        <v/>
      </c>
      <c r="M1019" s="11">
        <f>IF(OR(J1019="",J1019=0),"",(L1019-J1019)/J1019)</f>
        <v/>
      </c>
      <c r="N1019" s="4">
        <f>IF(COUNT(D1019:I1019)=0,"",INDEX($D$1:$I$1,MATCH(MIN(D1019:I1019),D1019:I1019,0)))</f>
        <v/>
      </c>
      <c r="O1019" s="10" t="n">
        <v>612</v>
      </c>
      <c r="P1019" s="12" t="n">
        <v>1</v>
      </c>
    </row>
    <row r="1020">
      <c r="A1020" s="4" t="inlineStr">
        <is>
          <t>MAT-32-067</t>
        </is>
      </c>
      <c r="B1020" s="5" t="inlineStr">
        <is>
          <t>Codo de 45° de PVC presión 1 1/2"</t>
        </is>
      </c>
      <c r="C1020" s="4" t="inlineStr">
        <is>
          <t>unidad</t>
        </is>
      </c>
      <c r="D1020" s="10" t="n"/>
      <c r="E1020" s="10" t="n">
        <v>65</v>
      </c>
      <c r="F1020" s="10" t="n"/>
      <c r="G1020" s="10" t="n"/>
      <c r="H1020" s="10" t="n"/>
      <c r="I1020" s="10" t="n"/>
      <c r="J1020" s="10">
        <f>IF(COUNT(D1020:I1020)=0,"",MIN(D1020:I1020))</f>
        <v/>
      </c>
      <c r="K1020" s="10">
        <f>IF(COUNT(D1020:I1020)=0,"",MEDIAN(D1020:I1020))</f>
        <v/>
      </c>
      <c r="L1020" s="10">
        <f>IF(COUNT(D1020:I1020)=0,"",MAX(D1020:I1020))</f>
        <v/>
      </c>
      <c r="M1020" s="11">
        <f>IF(OR(J1020="",J1020=0),"",(L1020-J1020)/J1020)</f>
        <v/>
      </c>
      <c r="N1020" s="4">
        <f>IF(COUNT(D1020:I1020)=0,"",INDEX($D$1:$I$1,MATCH(MIN(D1020:I1020),D1020:I1020,0)))</f>
        <v/>
      </c>
      <c r="O1020" s="10" t="n">
        <v>65</v>
      </c>
      <c r="P1020" s="12" t="n">
        <v>1</v>
      </c>
    </row>
    <row r="1021">
      <c r="A1021" s="4" t="inlineStr">
        <is>
          <t>MAT-32-068</t>
        </is>
      </c>
      <c r="B1021" s="5" t="inlineStr">
        <is>
          <t>Codo de 45° de PVC presión 1/2"</t>
        </is>
      </c>
      <c r="C1021" s="4" t="inlineStr">
        <is>
          <t>unidad</t>
        </is>
      </c>
      <c r="D1021" s="10" t="n"/>
      <c r="E1021" s="10" t="n">
        <v>35</v>
      </c>
      <c r="F1021" s="10" t="n"/>
      <c r="G1021" s="10" t="n"/>
      <c r="H1021" s="10" t="n"/>
      <c r="I1021" s="10" t="n"/>
      <c r="J1021" s="10">
        <f>IF(COUNT(D1021:I1021)=0,"",MIN(D1021:I1021))</f>
        <v/>
      </c>
      <c r="K1021" s="10">
        <f>IF(COUNT(D1021:I1021)=0,"",MEDIAN(D1021:I1021))</f>
        <v/>
      </c>
      <c r="L1021" s="10">
        <f>IF(COUNT(D1021:I1021)=0,"",MAX(D1021:I1021))</f>
        <v/>
      </c>
      <c r="M1021" s="11">
        <f>IF(OR(J1021="",J1021=0),"",(L1021-J1021)/J1021)</f>
        <v/>
      </c>
      <c r="N1021" s="4">
        <f>IF(COUNT(D1021:I1021)=0,"",INDEX($D$1:$I$1,MATCH(MIN(D1021:I1021),D1021:I1021,0)))</f>
        <v/>
      </c>
      <c r="O1021" s="10" t="n">
        <v>35</v>
      </c>
      <c r="P1021" s="12" t="n">
        <v>1</v>
      </c>
    </row>
    <row r="1022">
      <c r="A1022" s="4" t="inlineStr">
        <is>
          <t>MAT-32-069</t>
        </is>
      </c>
      <c r="B1022" s="5" t="inlineStr">
        <is>
          <t>Codo de 45° de PVC presión 1"</t>
        </is>
      </c>
      <c r="C1022" s="4" t="inlineStr">
        <is>
          <t>unidad</t>
        </is>
      </c>
      <c r="D1022" s="10" t="n"/>
      <c r="E1022" s="10" t="n">
        <v>90</v>
      </c>
      <c r="F1022" s="10" t="n"/>
      <c r="G1022" s="10" t="n"/>
      <c r="H1022" s="10" t="n"/>
      <c r="I1022" s="10" t="n"/>
      <c r="J1022" s="10">
        <f>IF(COUNT(D1022:I1022)=0,"",MIN(D1022:I1022))</f>
        <v/>
      </c>
      <c r="K1022" s="10">
        <f>IF(COUNT(D1022:I1022)=0,"",MEDIAN(D1022:I1022))</f>
        <v/>
      </c>
      <c r="L1022" s="10">
        <f>IF(COUNT(D1022:I1022)=0,"",MAX(D1022:I1022))</f>
        <v/>
      </c>
      <c r="M1022" s="11">
        <f>IF(OR(J1022="",J1022=0),"",(L1022-J1022)/J1022)</f>
        <v/>
      </c>
      <c r="N1022" s="4">
        <f>IF(COUNT(D1022:I1022)=0,"",INDEX($D$1:$I$1,MATCH(MIN(D1022:I1022),D1022:I1022,0)))</f>
        <v/>
      </c>
      <c r="O1022" s="10" t="n">
        <v>90</v>
      </c>
      <c r="P1022" s="12" t="n">
        <v>1</v>
      </c>
    </row>
    <row r="1023">
      <c r="A1023" s="4" t="inlineStr">
        <is>
          <t>MAT-32-070</t>
        </is>
      </c>
      <c r="B1023" s="5" t="inlineStr">
        <is>
          <t>Codo de 45° de PVC presión 3/4"</t>
        </is>
      </c>
      <c r="C1023" s="4" t="inlineStr">
        <is>
          <t>unidad</t>
        </is>
      </c>
      <c r="D1023" s="10" t="n"/>
      <c r="E1023" s="10" t="n">
        <v>25</v>
      </c>
      <c r="F1023" s="10" t="n"/>
      <c r="G1023" s="10" t="n"/>
      <c r="H1023" s="10" t="n"/>
      <c r="I1023" s="10" t="n"/>
      <c r="J1023" s="10">
        <f>IF(COUNT(D1023:I1023)=0,"",MIN(D1023:I1023))</f>
        <v/>
      </c>
      <c r="K1023" s="10">
        <f>IF(COUNT(D1023:I1023)=0,"",MEDIAN(D1023:I1023))</f>
        <v/>
      </c>
      <c r="L1023" s="10">
        <f>IF(COUNT(D1023:I1023)=0,"",MAX(D1023:I1023))</f>
        <v/>
      </c>
      <c r="M1023" s="11">
        <f>IF(OR(J1023="",J1023=0),"",(L1023-J1023)/J1023)</f>
        <v/>
      </c>
      <c r="N1023" s="4">
        <f>IF(COUNT(D1023:I1023)=0,"",INDEX($D$1:$I$1,MATCH(MIN(D1023:I1023),D1023:I1023,0)))</f>
        <v/>
      </c>
      <c r="O1023" s="10" t="n">
        <v>25</v>
      </c>
      <c r="P1023" s="12" t="n">
        <v>1</v>
      </c>
    </row>
    <row r="1024">
      <c r="A1024" s="4" t="inlineStr">
        <is>
          <t>MAT-32-071</t>
        </is>
      </c>
      <c r="B1024" s="5" t="inlineStr">
        <is>
          <t>Codo de 90° de PPR 20 mm</t>
        </is>
      </c>
      <c r="C1024" s="4" t="inlineStr">
        <is>
          <t>unidad</t>
        </is>
      </c>
      <c r="D1024" s="10" t="n"/>
      <c r="E1024" s="10" t="n">
        <v>33</v>
      </c>
      <c r="F1024" s="10" t="n"/>
      <c r="G1024" s="10" t="n"/>
      <c r="H1024" s="10" t="n"/>
      <c r="I1024" s="10" t="n"/>
      <c r="J1024" s="10">
        <f>IF(COUNT(D1024:I1024)=0,"",MIN(D1024:I1024))</f>
        <v/>
      </c>
      <c r="K1024" s="10">
        <f>IF(COUNT(D1024:I1024)=0,"",MEDIAN(D1024:I1024))</f>
        <v/>
      </c>
      <c r="L1024" s="10">
        <f>IF(COUNT(D1024:I1024)=0,"",MAX(D1024:I1024))</f>
        <v/>
      </c>
      <c r="M1024" s="11">
        <f>IF(OR(J1024="",J1024=0),"",(L1024-J1024)/J1024)</f>
        <v/>
      </c>
      <c r="N1024" s="4">
        <f>IF(COUNT(D1024:I1024)=0,"",INDEX($D$1:$I$1,MATCH(MIN(D1024:I1024),D1024:I1024,0)))</f>
        <v/>
      </c>
      <c r="O1024" s="10" t="n">
        <v>33</v>
      </c>
      <c r="P1024" s="12" t="n">
        <v>1</v>
      </c>
    </row>
    <row r="1025">
      <c r="A1025" s="4" t="inlineStr">
        <is>
          <t>MAT-32-072</t>
        </is>
      </c>
      <c r="B1025" s="5" t="inlineStr">
        <is>
          <t>Codo de 90° de PPR 25 mm</t>
        </is>
      </c>
      <c r="C1025" s="4" t="inlineStr">
        <is>
          <t>unidad</t>
        </is>
      </c>
      <c r="D1025" s="10" t="n"/>
      <c r="E1025" s="10" t="n">
        <v>40</v>
      </c>
      <c r="F1025" s="10" t="n"/>
      <c r="G1025" s="10" t="n"/>
      <c r="H1025" s="10" t="n"/>
      <c r="I1025" s="10" t="n"/>
      <c r="J1025" s="10">
        <f>IF(COUNT(D1025:I1025)=0,"",MIN(D1025:I1025))</f>
        <v/>
      </c>
      <c r="K1025" s="10">
        <f>IF(COUNT(D1025:I1025)=0,"",MEDIAN(D1025:I1025))</f>
        <v/>
      </c>
      <c r="L1025" s="10">
        <f>IF(COUNT(D1025:I1025)=0,"",MAX(D1025:I1025))</f>
        <v/>
      </c>
      <c r="M1025" s="11">
        <f>IF(OR(J1025="",J1025=0),"",(L1025-J1025)/J1025)</f>
        <v/>
      </c>
      <c r="N1025" s="4">
        <f>IF(COUNT(D1025:I1025)=0,"",INDEX($D$1:$I$1,MATCH(MIN(D1025:I1025),D1025:I1025,0)))</f>
        <v/>
      </c>
      <c r="O1025" s="10" t="n">
        <v>40</v>
      </c>
      <c r="P1025" s="12" t="n">
        <v>1</v>
      </c>
    </row>
    <row r="1026">
      <c r="A1026" s="4" t="inlineStr">
        <is>
          <t>MAT-32-073</t>
        </is>
      </c>
      <c r="B1026" s="5" t="inlineStr">
        <is>
          <t>Codo de 90° de PVC drenaje 1 1/2"</t>
        </is>
      </c>
      <c r="C1026" s="4" t="inlineStr">
        <is>
          <t>unidad</t>
        </is>
      </c>
      <c r="D1026" s="10" t="n"/>
      <c r="E1026" s="10" t="n">
        <v>30</v>
      </c>
      <c r="F1026" s="10" t="n"/>
      <c r="G1026" s="10" t="n"/>
      <c r="H1026" s="10" t="n"/>
      <c r="I1026" s="10" t="n"/>
      <c r="J1026" s="10">
        <f>IF(COUNT(D1026:I1026)=0,"",MIN(D1026:I1026))</f>
        <v/>
      </c>
      <c r="K1026" s="10">
        <f>IF(COUNT(D1026:I1026)=0,"",MEDIAN(D1026:I1026))</f>
        <v/>
      </c>
      <c r="L1026" s="10">
        <f>IF(COUNT(D1026:I1026)=0,"",MAX(D1026:I1026))</f>
        <v/>
      </c>
      <c r="M1026" s="11">
        <f>IF(OR(J1026="",J1026=0),"",(L1026-J1026)/J1026)</f>
        <v/>
      </c>
      <c r="N1026" s="4">
        <f>IF(COUNT(D1026:I1026)=0,"",INDEX($D$1:$I$1,MATCH(MIN(D1026:I1026),D1026:I1026,0)))</f>
        <v/>
      </c>
      <c r="O1026" s="10" t="n">
        <v>30</v>
      </c>
      <c r="P1026" s="12" t="n">
        <v>1</v>
      </c>
    </row>
    <row r="1027">
      <c r="A1027" s="4" t="inlineStr">
        <is>
          <t>MAT-32-074</t>
        </is>
      </c>
      <c r="B1027" s="5" t="inlineStr">
        <is>
          <t>Codo de 90° de PVC drenaje 2"</t>
        </is>
      </c>
      <c r="C1027" s="4" t="inlineStr">
        <is>
          <t>unidad</t>
        </is>
      </c>
      <c r="D1027" s="10" t="n"/>
      <c r="E1027" s="10" t="n">
        <v>35</v>
      </c>
      <c r="F1027" s="10" t="n"/>
      <c r="G1027" s="10" t="n"/>
      <c r="H1027" s="10" t="n"/>
      <c r="I1027" s="10" t="n"/>
      <c r="J1027" s="10">
        <f>IF(COUNT(D1027:I1027)=0,"",MIN(D1027:I1027))</f>
        <v/>
      </c>
      <c r="K1027" s="10">
        <f>IF(COUNT(D1027:I1027)=0,"",MEDIAN(D1027:I1027))</f>
        <v/>
      </c>
      <c r="L1027" s="10">
        <f>IF(COUNT(D1027:I1027)=0,"",MAX(D1027:I1027))</f>
        <v/>
      </c>
      <c r="M1027" s="11">
        <f>IF(OR(J1027="",J1027=0),"",(L1027-J1027)/J1027)</f>
        <v/>
      </c>
      <c r="N1027" s="4">
        <f>IF(COUNT(D1027:I1027)=0,"",INDEX($D$1:$I$1,MATCH(MIN(D1027:I1027),D1027:I1027,0)))</f>
        <v/>
      </c>
      <c r="O1027" s="10" t="n">
        <v>35</v>
      </c>
      <c r="P1027" s="12" t="n">
        <v>1</v>
      </c>
    </row>
    <row r="1028">
      <c r="A1028" s="4" t="inlineStr">
        <is>
          <t>MAT-32-075</t>
        </is>
      </c>
      <c r="B1028" s="5" t="inlineStr">
        <is>
          <t>Codo de 90° de PVC drenaje 3"</t>
        </is>
      </c>
      <c r="C1028" s="4" t="inlineStr">
        <is>
          <t>unidad</t>
        </is>
      </c>
      <c r="D1028" s="10" t="n"/>
      <c r="E1028" s="10" t="n">
        <v>95</v>
      </c>
      <c r="F1028" s="10" t="n"/>
      <c r="G1028" s="10" t="n"/>
      <c r="H1028" s="10" t="n"/>
      <c r="I1028" s="10" t="n"/>
      <c r="J1028" s="10">
        <f>IF(COUNT(D1028:I1028)=0,"",MIN(D1028:I1028))</f>
        <v/>
      </c>
      <c r="K1028" s="10">
        <f>IF(COUNT(D1028:I1028)=0,"",MEDIAN(D1028:I1028))</f>
        <v/>
      </c>
      <c r="L1028" s="10">
        <f>IF(COUNT(D1028:I1028)=0,"",MAX(D1028:I1028))</f>
        <v/>
      </c>
      <c r="M1028" s="11">
        <f>IF(OR(J1028="",J1028=0),"",(L1028-J1028)/J1028)</f>
        <v/>
      </c>
      <c r="N1028" s="4">
        <f>IF(COUNT(D1028:I1028)=0,"",INDEX($D$1:$I$1,MATCH(MIN(D1028:I1028),D1028:I1028,0)))</f>
        <v/>
      </c>
      <c r="O1028" s="10" t="n">
        <v>95</v>
      </c>
      <c r="P1028" s="12" t="n">
        <v>1</v>
      </c>
    </row>
    <row r="1029">
      <c r="A1029" s="4" t="inlineStr">
        <is>
          <t>MAT-32-076</t>
        </is>
      </c>
      <c r="B1029" s="5" t="inlineStr">
        <is>
          <t>Codo de 90° de PVC presión 1 1/2"</t>
        </is>
      </c>
      <c r="C1029" s="4" t="inlineStr">
        <is>
          <t>unidad</t>
        </is>
      </c>
      <c r="D1029" s="10" t="n"/>
      <c r="E1029" s="10" t="n">
        <v>55</v>
      </c>
      <c r="F1029" s="10" t="n"/>
      <c r="G1029" s="10" t="n"/>
      <c r="H1029" s="10" t="n"/>
      <c r="I1029" s="10" t="n"/>
      <c r="J1029" s="10">
        <f>IF(COUNT(D1029:I1029)=0,"",MIN(D1029:I1029))</f>
        <v/>
      </c>
      <c r="K1029" s="10">
        <f>IF(COUNT(D1029:I1029)=0,"",MEDIAN(D1029:I1029))</f>
        <v/>
      </c>
      <c r="L1029" s="10">
        <f>IF(COUNT(D1029:I1029)=0,"",MAX(D1029:I1029))</f>
        <v/>
      </c>
      <c r="M1029" s="11">
        <f>IF(OR(J1029="",J1029=0),"",(L1029-J1029)/J1029)</f>
        <v/>
      </c>
      <c r="N1029" s="4">
        <f>IF(COUNT(D1029:I1029)=0,"",INDEX($D$1:$I$1,MATCH(MIN(D1029:I1029),D1029:I1029,0)))</f>
        <v/>
      </c>
      <c r="O1029" s="10" t="n">
        <v>55</v>
      </c>
      <c r="P1029" s="12" t="n">
        <v>1</v>
      </c>
    </row>
    <row r="1030">
      <c r="A1030" s="4" t="inlineStr">
        <is>
          <t>MAT-32-077</t>
        </is>
      </c>
      <c r="B1030" s="5" t="inlineStr">
        <is>
          <t>Codo de 90° de PVC presión 1/2"</t>
        </is>
      </c>
      <c r="C1030" s="4" t="inlineStr">
        <is>
          <t>unidad</t>
        </is>
      </c>
      <c r="D1030" s="10" t="n"/>
      <c r="E1030" s="10" t="n">
        <v>15</v>
      </c>
      <c r="F1030" s="10" t="n"/>
      <c r="G1030" s="10" t="n"/>
      <c r="H1030" s="10" t="n"/>
      <c r="I1030" s="10" t="n"/>
      <c r="J1030" s="10">
        <f>IF(COUNT(D1030:I1030)=0,"",MIN(D1030:I1030))</f>
        <v/>
      </c>
      <c r="K1030" s="10">
        <f>IF(COUNT(D1030:I1030)=0,"",MEDIAN(D1030:I1030))</f>
        <v/>
      </c>
      <c r="L1030" s="10">
        <f>IF(COUNT(D1030:I1030)=0,"",MAX(D1030:I1030))</f>
        <v/>
      </c>
      <c r="M1030" s="11">
        <f>IF(OR(J1030="",J1030=0),"",(L1030-J1030)/J1030)</f>
        <v/>
      </c>
      <c r="N1030" s="4">
        <f>IF(COUNT(D1030:I1030)=0,"",INDEX($D$1:$I$1,MATCH(MIN(D1030:I1030),D1030:I1030,0)))</f>
        <v/>
      </c>
      <c r="O1030" s="10" t="n">
        <v>15</v>
      </c>
      <c r="P1030" s="12" t="n">
        <v>1</v>
      </c>
    </row>
    <row r="1031">
      <c r="A1031" s="4" t="inlineStr">
        <is>
          <t>MAT-32-078</t>
        </is>
      </c>
      <c r="B1031" s="5" t="inlineStr">
        <is>
          <t>Codo de 90° de PVC presión 1"</t>
        </is>
      </c>
      <c r="C1031" s="4" t="inlineStr">
        <is>
          <t>unidad</t>
        </is>
      </c>
      <c r="D1031" s="10" t="n"/>
      <c r="E1031" s="10" t="n">
        <v>27</v>
      </c>
      <c r="F1031" s="10" t="n"/>
      <c r="G1031" s="10" t="n"/>
      <c r="H1031" s="10" t="n"/>
      <c r="I1031" s="10" t="n"/>
      <c r="J1031" s="10">
        <f>IF(COUNT(D1031:I1031)=0,"",MIN(D1031:I1031))</f>
        <v/>
      </c>
      <c r="K1031" s="10">
        <f>IF(COUNT(D1031:I1031)=0,"",MEDIAN(D1031:I1031))</f>
        <v/>
      </c>
      <c r="L1031" s="10">
        <f>IF(COUNT(D1031:I1031)=0,"",MAX(D1031:I1031))</f>
        <v/>
      </c>
      <c r="M1031" s="11">
        <f>IF(OR(J1031="",J1031=0),"",(L1031-J1031)/J1031)</f>
        <v/>
      </c>
      <c r="N1031" s="4">
        <f>IF(COUNT(D1031:I1031)=0,"",INDEX($D$1:$I$1,MATCH(MIN(D1031:I1031),D1031:I1031,0)))</f>
        <v/>
      </c>
      <c r="O1031" s="10" t="n">
        <v>27</v>
      </c>
      <c r="P1031" s="12" t="n">
        <v>1</v>
      </c>
    </row>
    <row r="1032">
      <c r="A1032" s="4" t="inlineStr">
        <is>
          <t>MAT-32-079</t>
        </is>
      </c>
      <c r="B1032" s="5" t="inlineStr">
        <is>
          <t>Codo de 90° de PVC presión 2"</t>
        </is>
      </c>
      <c r="C1032" s="4" t="inlineStr">
        <is>
          <t>unidad</t>
        </is>
      </c>
      <c r="D1032" s="10" t="n"/>
      <c r="E1032" s="10" t="n">
        <v>145</v>
      </c>
      <c r="F1032" s="10" t="n"/>
      <c r="G1032" s="10" t="n"/>
      <c r="H1032" s="10" t="n"/>
      <c r="I1032" s="10" t="n"/>
      <c r="J1032" s="10">
        <f>IF(COUNT(D1032:I1032)=0,"",MIN(D1032:I1032))</f>
        <v/>
      </c>
      <c r="K1032" s="10">
        <f>IF(COUNT(D1032:I1032)=0,"",MEDIAN(D1032:I1032))</f>
        <v/>
      </c>
      <c r="L1032" s="10">
        <f>IF(COUNT(D1032:I1032)=0,"",MAX(D1032:I1032))</f>
        <v/>
      </c>
      <c r="M1032" s="11">
        <f>IF(OR(J1032="",J1032=0),"",(L1032-J1032)/J1032)</f>
        <v/>
      </c>
      <c r="N1032" s="4">
        <f>IF(COUNT(D1032:I1032)=0,"",INDEX($D$1:$I$1,MATCH(MIN(D1032:I1032),D1032:I1032,0)))</f>
        <v/>
      </c>
      <c r="O1032" s="10" t="n">
        <v>145</v>
      </c>
      <c r="P1032" s="12" t="n">
        <v>1</v>
      </c>
    </row>
    <row r="1033">
      <c r="A1033" s="4" t="inlineStr">
        <is>
          <t>MAT-32-080</t>
        </is>
      </c>
      <c r="B1033" s="5" t="inlineStr">
        <is>
          <t>Codo de 90° de PVC presión 3/4"</t>
        </is>
      </c>
      <c r="C1033" s="4" t="inlineStr">
        <is>
          <t>unidad</t>
        </is>
      </c>
      <c r="D1033" s="10" t="n"/>
      <c r="E1033" s="10" t="n">
        <v>15</v>
      </c>
      <c r="F1033" s="10" t="n"/>
      <c r="G1033" s="10" t="n"/>
      <c r="H1033" s="10" t="n"/>
      <c r="I1033" s="10" t="n"/>
      <c r="J1033" s="10">
        <f>IF(COUNT(D1033:I1033)=0,"",MIN(D1033:I1033))</f>
        <v/>
      </c>
      <c r="K1033" s="10">
        <f>IF(COUNT(D1033:I1033)=0,"",MEDIAN(D1033:I1033))</f>
        <v/>
      </c>
      <c r="L1033" s="10">
        <f>IF(COUNT(D1033:I1033)=0,"",MAX(D1033:I1033))</f>
        <v/>
      </c>
      <c r="M1033" s="11">
        <f>IF(OR(J1033="",J1033=0),"",(L1033-J1033)/J1033)</f>
        <v/>
      </c>
      <c r="N1033" s="4">
        <f>IF(COUNT(D1033:I1033)=0,"",INDEX($D$1:$I$1,MATCH(MIN(D1033:I1033),D1033:I1033,0)))</f>
        <v/>
      </c>
      <c r="O1033" s="10" t="n">
        <v>15</v>
      </c>
      <c r="P1033" s="12" t="n">
        <v>1</v>
      </c>
    </row>
    <row r="1034">
      <c r="A1034" s="4" t="inlineStr">
        <is>
          <t>MAT-32-081</t>
        </is>
      </c>
      <c r="B1034" s="5" t="inlineStr">
        <is>
          <t>Codo de 90° de PVC presión 3"</t>
        </is>
      </c>
      <c r="C1034" s="4" t="inlineStr">
        <is>
          <t>unidad</t>
        </is>
      </c>
      <c r="D1034" s="10" t="n"/>
      <c r="E1034" s="10" t="n">
        <v>233</v>
      </c>
      <c r="F1034" s="10" t="n"/>
      <c r="G1034" s="10" t="n"/>
      <c r="H1034" s="10" t="n"/>
      <c r="I1034" s="10" t="n"/>
      <c r="J1034" s="10">
        <f>IF(COUNT(D1034:I1034)=0,"",MIN(D1034:I1034))</f>
        <v/>
      </c>
      <c r="K1034" s="10">
        <f>IF(COUNT(D1034:I1034)=0,"",MEDIAN(D1034:I1034))</f>
        <v/>
      </c>
      <c r="L1034" s="10">
        <f>IF(COUNT(D1034:I1034)=0,"",MAX(D1034:I1034))</f>
        <v/>
      </c>
      <c r="M1034" s="11">
        <f>IF(OR(J1034="",J1034=0),"",(L1034-J1034)/J1034)</f>
        <v/>
      </c>
      <c r="N1034" s="4">
        <f>IF(COUNT(D1034:I1034)=0,"",INDEX($D$1:$I$1,MATCH(MIN(D1034:I1034),D1034:I1034,0)))</f>
        <v/>
      </c>
      <c r="O1034" s="10" t="n">
        <v>233</v>
      </c>
      <c r="P1034" s="12" t="n">
        <v>1</v>
      </c>
    </row>
    <row r="1035">
      <c r="A1035" s="4" t="inlineStr">
        <is>
          <t>MAT-32-082</t>
        </is>
      </c>
      <c r="B1035" s="5" t="inlineStr">
        <is>
          <t>Codo de 90° de PVC presión 4"</t>
        </is>
      </c>
      <c r="C1035" s="4" t="inlineStr">
        <is>
          <t>unidad</t>
        </is>
      </c>
      <c r="D1035" s="10" t="n"/>
      <c r="E1035" s="10" t="n">
        <v>370</v>
      </c>
      <c r="F1035" s="10" t="n"/>
      <c r="G1035" s="10" t="n"/>
      <c r="H1035" s="10" t="n"/>
      <c r="I1035" s="10" t="n"/>
      <c r="J1035" s="10">
        <f>IF(COUNT(D1035:I1035)=0,"",MIN(D1035:I1035))</f>
        <v/>
      </c>
      <c r="K1035" s="10">
        <f>IF(COUNT(D1035:I1035)=0,"",MEDIAN(D1035:I1035))</f>
        <v/>
      </c>
      <c r="L1035" s="10">
        <f>IF(COUNT(D1035:I1035)=0,"",MAX(D1035:I1035))</f>
        <v/>
      </c>
      <c r="M1035" s="11">
        <f>IF(OR(J1035="",J1035=0),"",(L1035-J1035)/J1035)</f>
        <v/>
      </c>
      <c r="N1035" s="4">
        <f>IF(COUNT(D1035:I1035)=0,"",INDEX($D$1:$I$1,MATCH(MIN(D1035:I1035),D1035:I1035,0)))</f>
        <v/>
      </c>
      <c r="O1035" s="10" t="n">
        <v>370</v>
      </c>
      <c r="P1035" s="12" t="n">
        <v>1</v>
      </c>
    </row>
    <row r="1036">
      <c r="A1036" s="4" t="inlineStr">
        <is>
          <t>MAT-32-083</t>
        </is>
      </c>
      <c r="B1036" s="5" t="inlineStr">
        <is>
          <t>Codo de HG 1 1/2"</t>
        </is>
      </c>
      <c r="C1036" s="4" t="inlineStr">
        <is>
          <t>unidad</t>
        </is>
      </c>
      <c r="D1036" s="10" t="n"/>
      <c r="E1036" s="10" t="n">
        <v>234</v>
      </c>
      <c r="F1036" s="10" t="n"/>
      <c r="G1036" s="10" t="n"/>
      <c r="H1036" s="10" t="n"/>
      <c r="I1036" s="10" t="n"/>
      <c r="J1036" s="10">
        <f>IF(COUNT(D1036:I1036)=0,"",MIN(D1036:I1036))</f>
        <v/>
      </c>
      <c r="K1036" s="10">
        <f>IF(COUNT(D1036:I1036)=0,"",MEDIAN(D1036:I1036))</f>
        <v/>
      </c>
      <c r="L1036" s="10">
        <f>IF(COUNT(D1036:I1036)=0,"",MAX(D1036:I1036))</f>
        <v/>
      </c>
      <c r="M1036" s="11">
        <f>IF(OR(J1036="",J1036=0),"",(L1036-J1036)/J1036)</f>
        <v/>
      </c>
      <c r="N1036" s="4">
        <f>IF(COUNT(D1036:I1036)=0,"",INDEX($D$1:$I$1,MATCH(MIN(D1036:I1036),D1036:I1036,0)))</f>
        <v/>
      </c>
      <c r="O1036" s="10" t="n">
        <v>234</v>
      </c>
      <c r="P1036" s="12" t="n">
        <v>1</v>
      </c>
    </row>
    <row r="1037">
      <c r="A1037" s="4" t="inlineStr">
        <is>
          <t>MAT-32-084</t>
        </is>
      </c>
      <c r="B1037" s="5" t="inlineStr">
        <is>
          <t>Codo de HG 1 1/4"</t>
        </is>
      </c>
      <c r="C1037" s="4" t="inlineStr">
        <is>
          <t>unidad</t>
        </is>
      </c>
      <c r="D1037" s="10" t="n"/>
      <c r="E1037" s="10" t="n">
        <v>130</v>
      </c>
      <c r="F1037" s="10" t="n"/>
      <c r="G1037" s="10" t="n"/>
      <c r="H1037" s="10" t="n"/>
      <c r="I1037" s="10" t="n"/>
      <c r="J1037" s="10">
        <f>IF(COUNT(D1037:I1037)=0,"",MIN(D1037:I1037))</f>
        <v/>
      </c>
      <c r="K1037" s="10">
        <f>IF(COUNT(D1037:I1037)=0,"",MEDIAN(D1037:I1037))</f>
        <v/>
      </c>
      <c r="L1037" s="10">
        <f>IF(COUNT(D1037:I1037)=0,"",MAX(D1037:I1037))</f>
        <v/>
      </c>
      <c r="M1037" s="11">
        <f>IF(OR(J1037="",J1037=0),"",(L1037-J1037)/J1037)</f>
        <v/>
      </c>
      <c r="N1037" s="4">
        <f>IF(COUNT(D1037:I1037)=0,"",INDEX($D$1:$I$1,MATCH(MIN(D1037:I1037),D1037:I1037,0)))</f>
        <v/>
      </c>
      <c r="O1037" s="10" t="n">
        <v>130</v>
      </c>
      <c r="P1037" s="12" t="n">
        <v>1</v>
      </c>
    </row>
    <row r="1038">
      <c r="A1038" s="4" t="inlineStr">
        <is>
          <t>MAT-32-085</t>
        </is>
      </c>
      <c r="B1038" s="5" t="inlineStr">
        <is>
          <t>Codo de HG 1/2"</t>
        </is>
      </c>
      <c r="C1038" s="4" t="inlineStr">
        <is>
          <t>unidad</t>
        </is>
      </c>
      <c r="D1038" s="10" t="n"/>
      <c r="E1038" s="10" t="n">
        <v>30</v>
      </c>
      <c r="F1038" s="10" t="n"/>
      <c r="G1038" s="10" t="n"/>
      <c r="H1038" s="10" t="n"/>
      <c r="I1038" s="10" t="n"/>
      <c r="J1038" s="10">
        <f>IF(COUNT(D1038:I1038)=0,"",MIN(D1038:I1038))</f>
        <v/>
      </c>
      <c r="K1038" s="10">
        <f>IF(COUNT(D1038:I1038)=0,"",MEDIAN(D1038:I1038))</f>
        <v/>
      </c>
      <c r="L1038" s="10">
        <f>IF(COUNT(D1038:I1038)=0,"",MAX(D1038:I1038))</f>
        <v/>
      </c>
      <c r="M1038" s="11">
        <f>IF(OR(J1038="",J1038=0),"",(L1038-J1038)/J1038)</f>
        <v/>
      </c>
      <c r="N1038" s="4">
        <f>IF(COUNT(D1038:I1038)=0,"",INDEX($D$1:$I$1,MATCH(MIN(D1038:I1038),D1038:I1038,0)))</f>
        <v/>
      </c>
      <c r="O1038" s="10" t="n">
        <v>30</v>
      </c>
      <c r="P1038" s="12" t="n">
        <v>1</v>
      </c>
    </row>
    <row r="1039">
      <c r="A1039" s="4" t="inlineStr">
        <is>
          <t>MAT-32-086</t>
        </is>
      </c>
      <c r="B1039" s="5" t="inlineStr">
        <is>
          <t>Codo de HG 1/4"</t>
        </is>
      </c>
      <c r="C1039" s="4" t="inlineStr">
        <is>
          <t>unidad</t>
        </is>
      </c>
      <c r="D1039" s="10" t="n"/>
      <c r="E1039" s="10" t="n">
        <v>75</v>
      </c>
      <c r="F1039" s="10" t="n"/>
      <c r="G1039" s="10" t="n"/>
      <c r="H1039" s="10" t="n"/>
      <c r="I1039" s="10" t="n"/>
      <c r="J1039" s="10">
        <f>IF(COUNT(D1039:I1039)=0,"",MIN(D1039:I1039))</f>
        <v/>
      </c>
      <c r="K1039" s="10">
        <f>IF(COUNT(D1039:I1039)=0,"",MEDIAN(D1039:I1039))</f>
        <v/>
      </c>
      <c r="L1039" s="10">
        <f>IF(COUNT(D1039:I1039)=0,"",MAX(D1039:I1039))</f>
        <v/>
      </c>
      <c r="M1039" s="11">
        <f>IF(OR(J1039="",J1039=0),"",(L1039-J1039)/J1039)</f>
        <v/>
      </c>
      <c r="N1039" s="4">
        <f>IF(COUNT(D1039:I1039)=0,"",INDEX($D$1:$I$1,MATCH(MIN(D1039:I1039),D1039:I1039,0)))</f>
        <v/>
      </c>
      <c r="O1039" s="10" t="n">
        <v>75</v>
      </c>
      <c r="P1039" s="12" t="n">
        <v>1</v>
      </c>
    </row>
    <row r="1040">
      <c r="A1040" s="4" t="inlineStr">
        <is>
          <t>MAT-32-087</t>
        </is>
      </c>
      <c r="B1040" s="5" t="inlineStr">
        <is>
          <t>Codo de HG 1"</t>
        </is>
      </c>
      <c r="C1040" s="4" t="inlineStr">
        <is>
          <t>unidad</t>
        </is>
      </c>
      <c r="D1040" s="10" t="n"/>
      <c r="E1040" s="10" t="n">
        <v>65</v>
      </c>
      <c r="F1040" s="10" t="n"/>
      <c r="G1040" s="10" t="n"/>
      <c r="H1040" s="10" t="n"/>
      <c r="I1040" s="10" t="n"/>
      <c r="J1040" s="10">
        <f>IF(COUNT(D1040:I1040)=0,"",MIN(D1040:I1040))</f>
        <v/>
      </c>
      <c r="K1040" s="10">
        <f>IF(COUNT(D1040:I1040)=0,"",MEDIAN(D1040:I1040))</f>
        <v/>
      </c>
      <c r="L1040" s="10">
        <f>IF(COUNT(D1040:I1040)=0,"",MAX(D1040:I1040))</f>
        <v/>
      </c>
      <c r="M1040" s="11">
        <f>IF(OR(J1040="",J1040=0),"",(L1040-J1040)/J1040)</f>
        <v/>
      </c>
      <c r="N1040" s="4">
        <f>IF(COUNT(D1040:I1040)=0,"",INDEX($D$1:$I$1,MATCH(MIN(D1040:I1040),D1040:I1040,0)))</f>
        <v/>
      </c>
      <c r="O1040" s="10" t="n">
        <v>65</v>
      </c>
      <c r="P1040" s="12" t="n">
        <v>1</v>
      </c>
    </row>
    <row r="1041">
      <c r="A1041" s="4" t="inlineStr">
        <is>
          <t>MAT-32-088</t>
        </is>
      </c>
      <c r="B1041" s="5" t="inlineStr">
        <is>
          <t>Codo de HG 2"</t>
        </is>
      </c>
      <c r="C1041" s="4" t="inlineStr">
        <is>
          <t>unidad</t>
        </is>
      </c>
      <c r="D1041" s="10" t="n"/>
      <c r="E1041" s="10" t="n">
        <v>291</v>
      </c>
      <c r="F1041" s="10" t="n"/>
      <c r="G1041" s="10" t="n"/>
      <c r="H1041" s="10" t="n"/>
      <c r="I1041" s="10" t="n"/>
      <c r="J1041" s="10">
        <f>IF(COUNT(D1041:I1041)=0,"",MIN(D1041:I1041))</f>
        <v/>
      </c>
      <c r="K1041" s="10">
        <f>IF(COUNT(D1041:I1041)=0,"",MEDIAN(D1041:I1041))</f>
        <v/>
      </c>
      <c r="L1041" s="10">
        <f>IF(COUNT(D1041:I1041)=0,"",MAX(D1041:I1041))</f>
        <v/>
      </c>
      <c r="M1041" s="11">
        <f>IF(OR(J1041="",J1041=0),"",(L1041-J1041)/J1041)</f>
        <v/>
      </c>
      <c r="N1041" s="4">
        <f>IF(COUNT(D1041:I1041)=0,"",INDEX($D$1:$I$1,MATCH(MIN(D1041:I1041),D1041:I1041,0)))</f>
        <v/>
      </c>
      <c r="O1041" s="10" t="n">
        <v>291</v>
      </c>
      <c r="P1041" s="12" t="n">
        <v>1</v>
      </c>
    </row>
    <row r="1042">
      <c r="A1042" s="4" t="inlineStr">
        <is>
          <t>MAT-32-089</t>
        </is>
      </c>
      <c r="B1042" s="5" t="inlineStr">
        <is>
          <t>Codo de HG 3/4"</t>
        </is>
      </c>
      <c r="C1042" s="4" t="inlineStr">
        <is>
          <t>unidad</t>
        </is>
      </c>
      <c r="D1042" s="10" t="n"/>
      <c r="E1042" s="10" t="n">
        <v>51</v>
      </c>
      <c r="F1042" s="10" t="n"/>
      <c r="G1042" s="10" t="n"/>
      <c r="H1042" s="10" t="n"/>
      <c r="I1042" s="10" t="n"/>
      <c r="J1042" s="10">
        <f>IF(COUNT(D1042:I1042)=0,"",MIN(D1042:I1042))</f>
        <v/>
      </c>
      <c r="K1042" s="10">
        <f>IF(COUNT(D1042:I1042)=0,"",MEDIAN(D1042:I1042))</f>
        <v/>
      </c>
      <c r="L1042" s="10">
        <f>IF(COUNT(D1042:I1042)=0,"",MAX(D1042:I1042))</f>
        <v/>
      </c>
      <c r="M1042" s="11">
        <f>IF(OR(J1042="",J1042=0),"",(L1042-J1042)/J1042)</f>
        <v/>
      </c>
      <c r="N1042" s="4">
        <f>IF(COUNT(D1042:I1042)=0,"",INDEX($D$1:$I$1,MATCH(MIN(D1042:I1042),D1042:I1042,0)))</f>
        <v/>
      </c>
      <c r="O1042" s="10" t="n">
        <v>51</v>
      </c>
      <c r="P1042" s="12" t="n">
        <v>1</v>
      </c>
    </row>
    <row r="1043">
      <c r="A1043" s="4" t="inlineStr">
        <is>
          <t>MAT-32-090</t>
        </is>
      </c>
      <c r="B1043" s="5" t="inlineStr">
        <is>
          <t>Codo de HG 3/8"</t>
        </is>
      </c>
      <c r="C1043" s="4" t="inlineStr">
        <is>
          <t>unidad</t>
        </is>
      </c>
      <c r="D1043" s="10" t="n"/>
      <c r="E1043" s="10" t="n">
        <v>50</v>
      </c>
      <c r="F1043" s="10" t="n"/>
      <c r="G1043" s="10" t="n"/>
      <c r="H1043" s="10" t="n"/>
      <c r="I1043" s="10" t="n"/>
      <c r="J1043" s="10">
        <f>IF(COUNT(D1043:I1043)=0,"",MIN(D1043:I1043))</f>
        <v/>
      </c>
      <c r="K1043" s="10">
        <f>IF(COUNT(D1043:I1043)=0,"",MEDIAN(D1043:I1043))</f>
        <v/>
      </c>
      <c r="L1043" s="10">
        <f>IF(COUNT(D1043:I1043)=0,"",MAX(D1043:I1043))</f>
        <v/>
      </c>
      <c r="M1043" s="11">
        <f>IF(OR(J1043="",J1043=0),"",(L1043-J1043)/J1043)</f>
        <v/>
      </c>
      <c r="N1043" s="4">
        <f>IF(COUNT(D1043:I1043)=0,"",INDEX($D$1:$I$1,MATCH(MIN(D1043:I1043),D1043:I1043,0)))</f>
        <v/>
      </c>
      <c r="O1043" s="10" t="n">
        <v>50</v>
      </c>
      <c r="P1043" s="12" t="n">
        <v>1</v>
      </c>
    </row>
    <row r="1044">
      <c r="A1044" s="4" t="inlineStr">
        <is>
          <t>MAT-32-091</t>
        </is>
      </c>
      <c r="B1044" s="5" t="inlineStr">
        <is>
          <t>Codo de niquelado 1/2"</t>
        </is>
      </c>
      <c r="C1044" s="4" t="inlineStr">
        <is>
          <t>unidad</t>
        </is>
      </c>
      <c r="D1044" s="10" t="n"/>
      <c r="E1044" s="10" t="n">
        <v>363</v>
      </c>
      <c r="F1044" s="10" t="n"/>
      <c r="G1044" s="10" t="n"/>
      <c r="H1044" s="10" t="n"/>
      <c r="I1044" s="10" t="n"/>
      <c r="J1044" s="10">
        <f>IF(COUNT(D1044:I1044)=0,"",MIN(D1044:I1044))</f>
        <v/>
      </c>
      <c r="K1044" s="10">
        <f>IF(COUNT(D1044:I1044)=0,"",MEDIAN(D1044:I1044))</f>
        <v/>
      </c>
      <c r="L1044" s="10">
        <f>IF(COUNT(D1044:I1044)=0,"",MAX(D1044:I1044))</f>
        <v/>
      </c>
      <c r="M1044" s="11">
        <f>IF(OR(J1044="",J1044=0),"",(L1044-J1044)/J1044)</f>
        <v/>
      </c>
      <c r="N1044" s="4">
        <f>IF(COUNT(D1044:I1044)=0,"",INDEX($D$1:$I$1,MATCH(MIN(D1044:I1044),D1044:I1044,0)))</f>
        <v/>
      </c>
      <c r="O1044" s="10" t="n">
        <v>363</v>
      </c>
      <c r="P1044" s="12" t="n">
        <v>1</v>
      </c>
    </row>
    <row r="1045">
      <c r="A1045" s="4" t="inlineStr">
        <is>
          <t>MAT-32-092</t>
        </is>
      </c>
      <c r="B1045" s="5" t="inlineStr">
        <is>
          <t>Codo niple de bronce 3/8"</t>
        </is>
      </c>
      <c r="C1045" s="4" t="inlineStr">
        <is>
          <t>unidad</t>
        </is>
      </c>
      <c r="D1045" s="10" t="n"/>
      <c r="E1045" s="10" t="n">
        <v>179</v>
      </c>
      <c r="F1045" s="10" t="n"/>
      <c r="G1045" s="10" t="n"/>
      <c r="H1045" s="10" t="n"/>
      <c r="I1045" s="10" t="n"/>
      <c r="J1045" s="10">
        <f>IF(COUNT(D1045:I1045)=0,"",MIN(D1045:I1045))</f>
        <v/>
      </c>
      <c r="K1045" s="10">
        <f>IF(COUNT(D1045:I1045)=0,"",MEDIAN(D1045:I1045))</f>
        <v/>
      </c>
      <c r="L1045" s="10">
        <f>IF(COUNT(D1045:I1045)=0,"",MAX(D1045:I1045))</f>
        <v/>
      </c>
      <c r="M1045" s="11">
        <f>IF(OR(J1045="",J1045=0),"",(L1045-J1045)/J1045)</f>
        <v/>
      </c>
      <c r="N1045" s="4">
        <f>IF(COUNT(D1045:I1045)=0,"",INDEX($D$1:$I$1,MATCH(MIN(D1045:I1045),D1045:I1045,0)))</f>
        <v/>
      </c>
      <c r="O1045" s="10" t="n">
        <v>179</v>
      </c>
      <c r="P1045" s="12" t="n">
        <v>1</v>
      </c>
    </row>
    <row r="1046">
      <c r="A1046" s="4" t="inlineStr">
        <is>
          <t>MAT-32-093</t>
        </is>
      </c>
      <c r="B1046" s="5" t="inlineStr">
        <is>
          <t>Codo niple de HG 1 1/2"</t>
        </is>
      </c>
      <c r="C1046" s="4" t="inlineStr">
        <is>
          <t>unidad</t>
        </is>
      </c>
      <c r="D1046" s="10" t="n"/>
      <c r="E1046" s="10" t="n">
        <v>215</v>
      </c>
      <c r="F1046" s="10" t="n"/>
      <c r="G1046" s="10" t="n"/>
      <c r="H1046" s="10" t="n"/>
      <c r="I1046" s="10" t="n"/>
      <c r="J1046" s="10">
        <f>IF(COUNT(D1046:I1046)=0,"",MIN(D1046:I1046))</f>
        <v/>
      </c>
      <c r="K1046" s="10">
        <f>IF(COUNT(D1046:I1046)=0,"",MEDIAN(D1046:I1046))</f>
        <v/>
      </c>
      <c r="L1046" s="10">
        <f>IF(COUNT(D1046:I1046)=0,"",MAX(D1046:I1046))</f>
        <v/>
      </c>
      <c r="M1046" s="11">
        <f>IF(OR(J1046="",J1046=0),"",(L1046-J1046)/J1046)</f>
        <v/>
      </c>
      <c r="N1046" s="4">
        <f>IF(COUNT(D1046:I1046)=0,"",INDEX($D$1:$I$1,MATCH(MIN(D1046:I1046),D1046:I1046,0)))</f>
        <v/>
      </c>
      <c r="O1046" s="10" t="n">
        <v>215</v>
      </c>
      <c r="P1046" s="12" t="n">
        <v>1</v>
      </c>
    </row>
    <row r="1047">
      <c r="A1047" s="4" t="inlineStr">
        <is>
          <t>MAT-32-094</t>
        </is>
      </c>
      <c r="B1047" s="5" t="inlineStr">
        <is>
          <t>Codo niple de HG 1 1/4"</t>
        </is>
      </c>
      <c r="C1047" s="4" t="inlineStr">
        <is>
          <t>unidad</t>
        </is>
      </c>
      <c r="D1047" s="10" t="n"/>
      <c r="E1047" s="10" t="n">
        <v>160</v>
      </c>
      <c r="F1047" s="10" t="n"/>
      <c r="G1047" s="10" t="n"/>
      <c r="H1047" s="10" t="n"/>
      <c r="I1047" s="10" t="n"/>
      <c r="J1047" s="10">
        <f>IF(COUNT(D1047:I1047)=0,"",MIN(D1047:I1047))</f>
        <v/>
      </c>
      <c r="K1047" s="10">
        <f>IF(COUNT(D1047:I1047)=0,"",MEDIAN(D1047:I1047))</f>
        <v/>
      </c>
      <c r="L1047" s="10">
        <f>IF(COUNT(D1047:I1047)=0,"",MAX(D1047:I1047))</f>
        <v/>
      </c>
      <c r="M1047" s="11">
        <f>IF(OR(J1047="",J1047=0),"",(L1047-J1047)/J1047)</f>
        <v/>
      </c>
      <c r="N1047" s="4">
        <f>IF(COUNT(D1047:I1047)=0,"",INDEX($D$1:$I$1,MATCH(MIN(D1047:I1047),D1047:I1047,0)))</f>
        <v/>
      </c>
      <c r="O1047" s="10" t="n">
        <v>160</v>
      </c>
      <c r="P1047" s="12" t="n">
        <v>1</v>
      </c>
    </row>
    <row r="1048">
      <c r="A1048" s="4" t="inlineStr">
        <is>
          <t>MAT-32-095</t>
        </is>
      </c>
      <c r="B1048" s="5" t="inlineStr">
        <is>
          <t>Codo niple de HG 1/2"</t>
        </is>
      </c>
      <c r="C1048" s="4" t="inlineStr">
        <is>
          <t>unidad</t>
        </is>
      </c>
      <c r="D1048" s="10" t="n"/>
      <c r="E1048" s="10" t="n">
        <v>45</v>
      </c>
      <c r="F1048" s="10" t="n"/>
      <c r="G1048" s="10" t="n"/>
      <c r="H1048" s="10" t="n"/>
      <c r="I1048" s="10" t="n"/>
      <c r="J1048" s="10">
        <f>IF(COUNT(D1048:I1048)=0,"",MIN(D1048:I1048))</f>
        <v/>
      </c>
      <c r="K1048" s="10">
        <f>IF(COUNT(D1048:I1048)=0,"",MEDIAN(D1048:I1048))</f>
        <v/>
      </c>
      <c r="L1048" s="10">
        <f>IF(COUNT(D1048:I1048)=0,"",MAX(D1048:I1048))</f>
        <v/>
      </c>
      <c r="M1048" s="11">
        <f>IF(OR(J1048="",J1048=0),"",(L1048-J1048)/J1048)</f>
        <v/>
      </c>
      <c r="N1048" s="4">
        <f>IF(COUNT(D1048:I1048)=0,"",INDEX($D$1:$I$1,MATCH(MIN(D1048:I1048),D1048:I1048,0)))</f>
        <v/>
      </c>
      <c r="O1048" s="10" t="n">
        <v>45</v>
      </c>
      <c r="P1048" s="12" t="n">
        <v>1</v>
      </c>
    </row>
    <row r="1049">
      <c r="A1049" s="4" t="inlineStr">
        <is>
          <t>MAT-32-096</t>
        </is>
      </c>
      <c r="B1049" s="5" t="inlineStr">
        <is>
          <t>Codo niple de HG 1/4"</t>
        </is>
      </c>
      <c r="C1049" s="4" t="inlineStr">
        <is>
          <t>unidad</t>
        </is>
      </c>
      <c r="D1049" s="10" t="n"/>
      <c r="E1049" s="10" t="n">
        <v>39</v>
      </c>
      <c r="F1049" s="10" t="n"/>
      <c r="G1049" s="10" t="n"/>
      <c r="H1049" s="10" t="n"/>
      <c r="I1049" s="10" t="n"/>
      <c r="J1049" s="10">
        <f>IF(COUNT(D1049:I1049)=0,"",MIN(D1049:I1049))</f>
        <v/>
      </c>
      <c r="K1049" s="10">
        <f>IF(COUNT(D1049:I1049)=0,"",MEDIAN(D1049:I1049))</f>
        <v/>
      </c>
      <c r="L1049" s="10">
        <f>IF(COUNT(D1049:I1049)=0,"",MAX(D1049:I1049))</f>
        <v/>
      </c>
      <c r="M1049" s="11">
        <f>IF(OR(J1049="",J1049=0),"",(L1049-J1049)/J1049)</f>
        <v/>
      </c>
      <c r="N1049" s="4">
        <f>IF(COUNT(D1049:I1049)=0,"",INDEX($D$1:$I$1,MATCH(MIN(D1049:I1049),D1049:I1049,0)))</f>
        <v/>
      </c>
      <c r="O1049" s="10" t="n">
        <v>39</v>
      </c>
      <c r="P1049" s="12" t="n">
        <v>1</v>
      </c>
    </row>
    <row r="1050">
      <c r="A1050" s="4" t="inlineStr">
        <is>
          <t>MAT-32-097</t>
        </is>
      </c>
      <c r="B1050" s="5" t="inlineStr">
        <is>
          <t>Codo niple de HG 1"</t>
        </is>
      </c>
      <c r="C1050" s="4" t="inlineStr">
        <is>
          <t>unidad</t>
        </is>
      </c>
      <c r="D1050" s="10" t="n"/>
      <c r="E1050" s="10" t="n">
        <v>149</v>
      </c>
      <c r="F1050" s="10" t="n"/>
      <c r="G1050" s="10" t="n"/>
      <c r="H1050" s="10" t="n"/>
      <c r="I1050" s="10" t="n"/>
      <c r="J1050" s="10">
        <f>IF(COUNT(D1050:I1050)=0,"",MIN(D1050:I1050))</f>
        <v/>
      </c>
      <c r="K1050" s="10">
        <f>IF(COUNT(D1050:I1050)=0,"",MEDIAN(D1050:I1050))</f>
        <v/>
      </c>
      <c r="L1050" s="10">
        <f>IF(COUNT(D1050:I1050)=0,"",MAX(D1050:I1050))</f>
        <v/>
      </c>
      <c r="M1050" s="11">
        <f>IF(OR(J1050="",J1050=0),"",(L1050-J1050)/J1050)</f>
        <v/>
      </c>
      <c r="N1050" s="4">
        <f>IF(COUNT(D1050:I1050)=0,"",INDEX($D$1:$I$1,MATCH(MIN(D1050:I1050),D1050:I1050,0)))</f>
        <v/>
      </c>
      <c r="O1050" s="10" t="n">
        <v>149</v>
      </c>
      <c r="P1050" s="12" t="n">
        <v>1</v>
      </c>
    </row>
    <row r="1051">
      <c r="A1051" s="4" t="inlineStr">
        <is>
          <t>MAT-32-098</t>
        </is>
      </c>
      <c r="B1051" s="5" t="inlineStr">
        <is>
          <t>Codo niple de HG 2"</t>
        </is>
      </c>
      <c r="C1051" s="4" t="inlineStr">
        <is>
          <t>unidad</t>
        </is>
      </c>
      <c r="D1051" s="10" t="n"/>
      <c r="E1051" s="10" t="n">
        <v>266</v>
      </c>
      <c r="F1051" s="10" t="n"/>
      <c r="G1051" s="10" t="n"/>
      <c r="H1051" s="10" t="n"/>
      <c r="I1051" s="10" t="n"/>
      <c r="J1051" s="10">
        <f>IF(COUNT(D1051:I1051)=0,"",MIN(D1051:I1051))</f>
        <v/>
      </c>
      <c r="K1051" s="10">
        <f>IF(COUNT(D1051:I1051)=0,"",MEDIAN(D1051:I1051))</f>
        <v/>
      </c>
      <c r="L1051" s="10">
        <f>IF(COUNT(D1051:I1051)=0,"",MAX(D1051:I1051))</f>
        <v/>
      </c>
      <c r="M1051" s="11">
        <f>IF(OR(J1051="",J1051=0),"",(L1051-J1051)/J1051)</f>
        <v/>
      </c>
      <c r="N1051" s="4">
        <f>IF(COUNT(D1051:I1051)=0,"",INDEX($D$1:$I$1,MATCH(MIN(D1051:I1051),D1051:I1051,0)))</f>
        <v/>
      </c>
      <c r="O1051" s="10" t="n">
        <v>266</v>
      </c>
      <c r="P1051" s="12" t="n">
        <v>1</v>
      </c>
    </row>
    <row r="1052">
      <c r="A1052" s="4" t="inlineStr">
        <is>
          <t>MAT-32-099</t>
        </is>
      </c>
      <c r="B1052" s="5" t="inlineStr">
        <is>
          <t>Codo niple de HG 3/4"</t>
        </is>
      </c>
      <c r="C1052" s="4" t="inlineStr">
        <is>
          <t>unidad</t>
        </is>
      </c>
      <c r="D1052" s="10" t="n"/>
      <c r="E1052" s="10" t="n">
        <v>92</v>
      </c>
      <c r="F1052" s="10" t="n"/>
      <c r="G1052" s="10" t="n"/>
      <c r="H1052" s="10" t="n"/>
      <c r="I1052" s="10" t="n"/>
      <c r="J1052" s="10">
        <f>IF(COUNT(D1052:I1052)=0,"",MIN(D1052:I1052))</f>
        <v/>
      </c>
      <c r="K1052" s="10">
        <f>IF(COUNT(D1052:I1052)=0,"",MEDIAN(D1052:I1052))</f>
        <v/>
      </c>
      <c r="L1052" s="10">
        <f>IF(COUNT(D1052:I1052)=0,"",MAX(D1052:I1052))</f>
        <v/>
      </c>
      <c r="M1052" s="11">
        <f>IF(OR(J1052="",J1052=0),"",(L1052-J1052)/J1052)</f>
        <v/>
      </c>
      <c r="N1052" s="4">
        <f>IF(COUNT(D1052:I1052)=0,"",INDEX($D$1:$I$1,MATCH(MIN(D1052:I1052),D1052:I1052,0)))</f>
        <v/>
      </c>
      <c r="O1052" s="10" t="n">
        <v>92</v>
      </c>
      <c r="P1052" s="12" t="n">
        <v>1</v>
      </c>
    </row>
    <row r="1053">
      <c r="A1053" s="4" t="inlineStr">
        <is>
          <t>MAT-32-100</t>
        </is>
      </c>
      <c r="B1053" s="5" t="inlineStr">
        <is>
          <t>Codo niple de niquelado 1/2"</t>
        </is>
      </c>
      <c r="C1053" s="4" t="inlineStr">
        <is>
          <t>unidad</t>
        </is>
      </c>
      <c r="D1053" s="10" t="n"/>
      <c r="E1053" s="10" t="n">
        <v>333</v>
      </c>
      <c r="F1053" s="10" t="n"/>
      <c r="G1053" s="10" t="n"/>
      <c r="H1053" s="10" t="n"/>
      <c r="I1053" s="10" t="n"/>
      <c r="J1053" s="10">
        <f>IF(COUNT(D1053:I1053)=0,"",MIN(D1053:I1053))</f>
        <v/>
      </c>
      <c r="K1053" s="10">
        <f>IF(COUNT(D1053:I1053)=0,"",MEDIAN(D1053:I1053))</f>
        <v/>
      </c>
      <c r="L1053" s="10">
        <f>IF(COUNT(D1053:I1053)=0,"",MAX(D1053:I1053))</f>
        <v/>
      </c>
      <c r="M1053" s="11">
        <f>IF(OR(J1053="",J1053=0),"",(L1053-J1053)/J1053)</f>
        <v/>
      </c>
      <c r="N1053" s="4">
        <f>IF(COUNT(D1053:I1053)=0,"",INDEX($D$1:$I$1,MATCH(MIN(D1053:I1053),D1053:I1053,0)))</f>
        <v/>
      </c>
      <c r="O1053" s="10" t="n">
        <v>333</v>
      </c>
      <c r="P1053" s="12" t="n">
        <v>1</v>
      </c>
    </row>
    <row r="1054">
      <c r="A1054" s="4" t="inlineStr">
        <is>
          <t>MAT-32-101</t>
        </is>
      </c>
      <c r="B1054" s="5" t="inlineStr">
        <is>
          <t>Coupling de HG 1 1/2"</t>
        </is>
      </c>
      <c r="C1054" s="4" t="inlineStr">
        <is>
          <t>unidad</t>
        </is>
      </c>
      <c r="D1054" s="10" t="n"/>
      <c r="E1054" s="10" t="n">
        <v>199</v>
      </c>
      <c r="F1054" s="10" t="n"/>
      <c r="G1054" s="10" t="n"/>
      <c r="H1054" s="10" t="n"/>
      <c r="I1054" s="10" t="n"/>
      <c r="J1054" s="10">
        <f>IF(COUNT(D1054:I1054)=0,"",MIN(D1054:I1054))</f>
        <v/>
      </c>
      <c r="K1054" s="10">
        <f>IF(COUNT(D1054:I1054)=0,"",MEDIAN(D1054:I1054))</f>
        <v/>
      </c>
      <c r="L1054" s="10">
        <f>IF(COUNT(D1054:I1054)=0,"",MAX(D1054:I1054))</f>
        <v/>
      </c>
      <c r="M1054" s="11">
        <f>IF(OR(J1054="",J1054=0),"",(L1054-J1054)/J1054)</f>
        <v/>
      </c>
      <c r="N1054" s="4">
        <f>IF(COUNT(D1054:I1054)=0,"",INDEX($D$1:$I$1,MATCH(MIN(D1054:I1054),D1054:I1054,0)))</f>
        <v/>
      </c>
      <c r="O1054" s="10" t="n">
        <v>199</v>
      </c>
      <c r="P1054" s="12" t="n">
        <v>1</v>
      </c>
    </row>
    <row r="1055">
      <c r="A1055" s="4" t="inlineStr">
        <is>
          <t>MAT-32-102</t>
        </is>
      </c>
      <c r="B1055" s="5" t="inlineStr">
        <is>
          <t>Coupling de HG 1 1/4"</t>
        </is>
      </c>
      <c r="C1055" s="4" t="inlineStr">
        <is>
          <t>unidad</t>
        </is>
      </c>
      <c r="D1055" s="10" t="n"/>
      <c r="E1055" s="10" t="n">
        <v>141</v>
      </c>
      <c r="F1055" s="10" t="n"/>
      <c r="G1055" s="10" t="n"/>
      <c r="H1055" s="10" t="n"/>
      <c r="I1055" s="10" t="n"/>
      <c r="J1055" s="10">
        <f>IF(COUNT(D1055:I1055)=0,"",MIN(D1055:I1055))</f>
        <v/>
      </c>
      <c r="K1055" s="10">
        <f>IF(COUNT(D1055:I1055)=0,"",MEDIAN(D1055:I1055))</f>
        <v/>
      </c>
      <c r="L1055" s="10">
        <f>IF(COUNT(D1055:I1055)=0,"",MAX(D1055:I1055))</f>
        <v/>
      </c>
      <c r="M1055" s="11">
        <f>IF(OR(J1055="",J1055=0),"",(L1055-J1055)/J1055)</f>
        <v/>
      </c>
      <c r="N1055" s="4">
        <f>IF(COUNT(D1055:I1055)=0,"",INDEX($D$1:$I$1,MATCH(MIN(D1055:I1055),D1055:I1055,0)))</f>
        <v/>
      </c>
      <c r="O1055" s="10" t="n">
        <v>141</v>
      </c>
      <c r="P1055" s="12" t="n">
        <v>1</v>
      </c>
    </row>
    <row r="1056">
      <c r="A1056" s="4" t="inlineStr">
        <is>
          <t>MAT-32-103</t>
        </is>
      </c>
      <c r="B1056" s="5" t="inlineStr">
        <is>
          <t>Coupling de HG 1/2"</t>
        </is>
      </c>
      <c r="C1056" s="4" t="inlineStr">
        <is>
          <t>unidad</t>
        </is>
      </c>
      <c r="D1056" s="10" t="n"/>
      <c r="E1056" s="10" t="n">
        <v>25</v>
      </c>
      <c r="F1056" s="10" t="n"/>
      <c r="G1056" s="10" t="n"/>
      <c r="H1056" s="10" t="n"/>
      <c r="I1056" s="10" t="n"/>
      <c r="J1056" s="10">
        <f>IF(COUNT(D1056:I1056)=0,"",MIN(D1056:I1056))</f>
        <v/>
      </c>
      <c r="K1056" s="10">
        <f>IF(COUNT(D1056:I1056)=0,"",MEDIAN(D1056:I1056))</f>
        <v/>
      </c>
      <c r="L1056" s="10">
        <f>IF(COUNT(D1056:I1056)=0,"",MAX(D1056:I1056))</f>
        <v/>
      </c>
      <c r="M1056" s="11">
        <f>IF(OR(J1056="",J1056=0),"",(L1056-J1056)/J1056)</f>
        <v/>
      </c>
      <c r="N1056" s="4">
        <f>IF(COUNT(D1056:I1056)=0,"",INDEX($D$1:$I$1,MATCH(MIN(D1056:I1056),D1056:I1056,0)))</f>
        <v/>
      </c>
      <c r="O1056" s="10" t="n">
        <v>25</v>
      </c>
      <c r="P1056" s="12" t="n">
        <v>1</v>
      </c>
    </row>
    <row r="1057">
      <c r="A1057" s="4" t="inlineStr">
        <is>
          <t>MAT-32-104</t>
        </is>
      </c>
      <c r="B1057" s="5" t="inlineStr">
        <is>
          <t>Coupling de HG 1"</t>
        </is>
      </c>
      <c r="C1057" s="4" t="inlineStr">
        <is>
          <t>unidad</t>
        </is>
      </c>
      <c r="D1057" s="10" t="n"/>
      <c r="E1057" s="10" t="n">
        <v>65</v>
      </c>
      <c r="F1057" s="10" t="n"/>
      <c r="G1057" s="10" t="n"/>
      <c r="H1057" s="10" t="n"/>
      <c r="I1057" s="10" t="n"/>
      <c r="J1057" s="10">
        <f>IF(COUNT(D1057:I1057)=0,"",MIN(D1057:I1057))</f>
        <v/>
      </c>
      <c r="K1057" s="10">
        <f>IF(COUNT(D1057:I1057)=0,"",MEDIAN(D1057:I1057))</f>
        <v/>
      </c>
      <c r="L1057" s="10">
        <f>IF(COUNT(D1057:I1057)=0,"",MAX(D1057:I1057))</f>
        <v/>
      </c>
      <c r="M1057" s="11">
        <f>IF(OR(J1057="",J1057=0),"",(L1057-J1057)/J1057)</f>
        <v/>
      </c>
      <c r="N1057" s="4">
        <f>IF(COUNT(D1057:I1057)=0,"",INDEX($D$1:$I$1,MATCH(MIN(D1057:I1057),D1057:I1057,0)))</f>
        <v/>
      </c>
      <c r="O1057" s="10" t="n">
        <v>65</v>
      </c>
      <c r="P1057" s="12" t="n">
        <v>1</v>
      </c>
    </row>
    <row r="1058">
      <c r="A1058" s="4" t="inlineStr">
        <is>
          <t>MAT-32-105</t>
        </is>
      </c>
      <c r="B1058" s="5" t="inlineStr">
        <is>
          <t>Coupling de HG 2"</t>
        </is>
      </c>
      <c r="C1058" s="4" t="inlineStr">
        <is>
          <t>unidad</t>
        </is>
      </c>
      <c r="D1058" s="10" t="n"/>
      <c r="E1058" s="10" t="n">
        <v>237</v>
      </c>
      <c r="F1058" s="10" t="n"/>
      <c r="G1058" s="10" t="n"/>
      <c r="H1058" s="10" t="n"/>
      <c r="I1058" s="10" t="n"/>
      <c r="J1058" s="10">
        <f>IF(COUNT(D1058:I1058)=0,"",MIN(D1058:I1058))</f>
        <v/>
      </c>
      <c r="K1058" s="10">
        <f>IF(COUNT(D1058:I1058)=0,"",MEDIAN(D1058:I1058))</f>
        <v/>
      </c>
      <c r="L1058" s="10">
        <f>IF(COUNT(D1058:I1058)=0,"",MAX(D1058:I1058))</f>
        <v/>
      </c>
      <c r="M1058" s="11">
        <f>IF(OR(J1058="",J1058=0),"",(L1058-J1058)/J1058)</f>
        <v/>
      </c>
      <c r="N1058" s="4">
        <f>IF(COUNT(D1058:I1058)=0,"",INDEX($D$1:$I$1,MATCH(MIN(D1058:I1058),D1058:I1058,0)))</f>
        <v/>
      </c>
      <c r="O1058" s="10" t="n">
        <v>237</v>
      </c>
      <c r="P1058" s="12" t="n">
        <v>1</v>
      </c>
    </row>
    <row r="1059">
      <c r="A1059" s="4" t="inlineStr">
        <is>
          <t>MAT-32-106</t>
        </is>
      </c>
      <c r="B1059" s="5" t="inlineStr">
        <is>
          <t>Coupling de HG 3/4"</t>
        </is>
      </c>
      <c r="C1059" s="4" t="inlineStr">
        <is>
          <t>unidad</t>
        </is>
      </c>
      <c r="D1059" s="10" t="n"/>
      <c r="E1059" s="10" t="n">
        <v>35</v>
      </c>
      <c r="F1059" s="10" t="n"/>
      <c r="G1059" s="10" t="n"/>
      <c r="H1059" s="10" t="n"/>
      <c r="I1059" s="10" t="n"/>
      <c r="J1059" s="10">
        <f>IF(COUNT(D1059:I1059)=0,"",MIN(D1059:I1059))</f>
        <v/>
      </c>
      <c r="K1059" s="10">
        <f>IF(COUNT(D1059:I1059)=0,"",MEDIAN(D1059:I1059))</f>
        <v/>
      </c>
      <c r="L1059" s="10">
        <f>IF(COUNT(D1059:I1059)=0,"",MAX(D1059:I1059))</f>
        <v/>
      </c>
      <c r="M1059" s="11">
        <f>IF(OR(J1059="",J1059=0),"",(L1059-J1059)/J1059)</f>
        <v/>
      </c>
      <c r="N1059" s="4">
        <f>IF(COUNT(D1059:I1059)=0,"",INDEX($D$1:$I$1,MATCH(MIN(D1059:I1059),D1059:I1059,0)))</f>
        <v/>
      </c>
      <c r="O1059" s="10" t="n">
        <v>35</v>
      </c>
      <c r="P1059" s="12" t="n">
        <v>1</v>
      </c>
    </row>
    <row r="1060">
      <c r="A1060" s="4" t="inlineStr">
        <is>
          <t>MAT-32-107</t>
        </is>
      </c>
      <c r="B1060" s="5" t="inlineStr">
        <is>
          <t>Coupling de HG 3/8"</t>
        </is>
      </c>
      <c r="C1060" s="4" t="inlineStr">
        <is>
          <t>unidad</t>
        </is>
      </c>
      <c r="D1060" s="10" t="n"/>
      <c r="E1060" s="10" t="n">
        <v>42</v>
      </c>
      <c r="F1060" s="10" t="n"/>
      <c r="G1060" s="10" t="n"/>
      <c r="H1060" s="10" t="n"/>
      <c r="I1060" s="10" t="n"/>
      <c r="J1060" s="10">
        <f>IF(COUNT(D1060:I1060)=0,"",MIN(D1060:I1060))</f>
        <v/>
      </c>
      <c r="K1060" s="10">
        <f>IF(COUNT(D1060:I1060)=0,"",MEDIAN(D1060:I1060))</f>
        <v/>
      </c>
      <c r="L1060" s="10">
        <f>IF(COUNT(D1060:I1060)=0,"",MAX(D1060:I1060))</f>
        <v/>
      </c>
      <c r="M1060" s="11">
        <f>IF(OR(J1060="",J1060=0),"",(L1060-J1060)/J1060)</f>
        <v/>
      </c>
      <c r="N1060" s="4">
        <f>IF(COUNT(D1060:I1060)=0,"",INDEX($D$1:$I$1,MATCH(MIN(D1060:I1060),D1060:I1060,0)))</f>
        <v/>
      </c>
      <c r="O1060" s="10" t="n">
        <v>42</v>
      </c>
      <c r="P1060" s="12" t="n">
        <v>1</v>
      </c>
    </row>
    <row r="1061">
      <c r="A1061" s="4" t="inlineStr">
        <is>
          <t>MAT-32-108</t>
        </is>
      </c>
      <c r="B1061" s="5" t="inlineStr">
        <is>
          <t>Coupling de niquelado 1/2"</t>
        </is>
      </c>
      <c r="C1061" s="4" t="inlineStr">
        <is>
          <t>unidad</t>
        </is>
      </c>
      <c r="D1061" s="10" t="n"/>
      <c r="E1061" s="10" t="n">
        <v>247</v>
      </c>
      <c r="F1061" s="10" t="n"/>
      <c r="G1061" s="10" t="n"/>
      <c r="H1061" s="10" t="n"/>
      <c r="I1061" s="10" t="n"/>
      <c r="J1061" s="10">
        <f>IF(COUNT(D1061:I1061)=0,"",MIN(D1061:I1061))</f>
        <v/>
      </c>
      <c r="K1061" s="10">
        <f>IF(COUNT(D1061:I1061)=0,"",MEDIAN(D1061:I1061))</f>
        <v/>
      </c>
      <c r="L1061" s="10">
        <f>IF(COUNT(D1061:I1061)=0,"",MAX(D1061:I1061))</f>
        <v/>
      </c>
      <c r="M1061" s="11">
        <f>IF(OR(J1061="",J1061=0),"",(L1061-J1061)/J1061)</f>
        <v/>
      </c>
      <c r="N1061" s="4">
        <f>IF(COUNT(D1061:I1061)=0,"",INDEX($D$1:$I$1,MATCH(MIN(D1061:I1061),D1061:I1061,0)))</f>
        <v/>
      </c>
      <c r="O1061" s="10" t="n">
        <v>247</v>
      </c>
      <c r="P1061" s="12" t="n">
        <v>1</v>
      </c>
    </row>
    <row r="1062">
      <c r="A1062" s="4" t="inlineStr">
        <is>
          <t>MAT-32-109</t>
        </is>
      </c>
      <c r="B1062" s="5" t="inlineStr">
        <is>
          <t>Coupling de PPR 25 mm</t>
        </is>
      </c>
      <c r="C1062" s="4" t="inlineStr">
        <is>
          <t>unidad</t>
        </is>
      </c>
      <c r="D1062" s="10" t="n"/>
      <c r="E1062" s="10" t="n">
        <v>40</v>
      </c>
      <c r="F1062" s="10" t="n"/>
      <c r="G1062" s="10" t="n"/>
      <c r="H1062" s="10" t="n"/>
      <c r="I1062" s="10" t="n"/>
      <c r="J1062" s="10">
        <f>IF(COUNT(D1062:I1062)=0,"",MIN(D1062:I1062))</f>
        <v/>
      </c>
      <c r="K1062" s="10">
        <f>IF(COUNT(D1062:I1062)=0,"",MEDIAN(D1062:I1062))</f>
        <v/>
      </c>
      <c r="L1062" s="10">
        <f>IF(COUNT(D1062:I1062)=0,"",MAX(D1062:I1062))</f>
        <v/>
      </c>
      <c r="M1062" s="11">
        <f>IF(OR(J1062="",J1062=0),"",(L1062-J1062)/J1062)</f>
        <v/>
      </c>
      <c r="N1062" s="4">
        <f>IF(COUNT(D1062:I1062)=0,"",INDEX($D$1:$I$1,MATCH(MIN(D1062:I1062),D1062:I1062,0)))</f>
        <v/>
      </c>
      <c r="O1062" s="10" t="n">
        <v>40</v>
      </c>
      <c r="P1062" s="12" t="n">
        <v>1</v>
      </c>
    </row>
    <row r="1063">
      <c r="A1063" s="4" t="inlineStr">
        <is>
          <t>MAT-32-110</t>
        </is>
      </c>
      <c r="B1063" s="5" t="inlineStr">
        <is>
          <t>Coupling de PPR 32 mm</t>
        </is>
      </c>
      <c r="C1063" s="4" t="inlineStr">
        <is>
          <t>unidad</t>
        </is>
      </c>
      <c r="D1063" s="10" t="n"/>
      <c r="E1063" s="10" t="n">
        <v>35</v>
      </c>
      <c r="F1063" s="10" t="n"/>
      <c r="G1063" s="10" t="n"/>
      <c r="H1063" s="10" t="n"/>
      <c r="I1063" s="10" t="n"/>
      <c r="J1063" s="10">
        <f>IF(COUNT(D1063:I1063)=0,"",MIN(D1063:I1063))</f>
        <v/>
      </c>
      <c r="K1063" s="10">
        <f>IF(COUNT(D1063:I1063)=0,"",MEDIAN(D1063:I1063))</f>
        <v/>
      </c>
      <c r="L1063" s="10">
        <f>IF(COUNT(D1063:I1063)=0,"",MAX(D1063:I1063))</f>
        <v/>
      </c>
      <c r="M1063" s="11">
        <f>IF(OR(J1063="",J1063=0),"",(L1063-J1063)/J1063)</f>
        <v/>
      </c>
      <c r="N1063" s="4">
        <f>IF(COUNT(D1063:I1063)=0,"",INDEX($D$1:$I$1,MATCH(MIN(D1063:I1063),D1063:I1063,0)))</f>
        <v/>
      </c>
      <c r="O1063" s="10" t="n">
        <v>35</v>
      </c>
      <c r="P1063" s="12" t="n">
        <v>1</v>
      </c>
    </row>
    <row r="1064">
      <c r="A1064" s="4" t="inlineStr">
        <is>
          <t>MAT-32-111</t>
        </is>
      </c>
      <c r="B1064" s="5" t="inlineStr">
        <is>
          <t>Coupling de PVC presión 1 1/2"</t>
        </is>
      </c>
      <c r="C1064" s="4" t="inlineStr">
        <is>
          <t>unidad</t>
        </is>
      </c>
      <c r="D1064" s="10" t="n"/>
      <c r="E1064" s="10" t="n">
        <v>65</v>
      </c>
      <c r="F1064" s="10" t="n"/>
      <c r="G1064" s="10" t="n"/>
      <c r="H1064" s="10" t="n"/>
      <c r="I1064" s="10" t="n"/>
      <c r="J1064" s="10">
        <f>IF(COUNT(D1064:I1064)=0,"",MIN(D1064:I1064))</f>
        <v/>
      </c>
      <c r="K1064" s="10">
        <f>IF(COUNT(D1064:I1064)=0,"",MEDIAN(D1064:I1064))</f>
        <v/>
      </c>
      <c r="L1064" s="10">
        <f>IF(COUNT(D1064:I1064)=0,"",MAX(D1064:I1064))</f>
        <v/>
      </c>
      <c r="M1064" s="11">
        <f>IF(OR(J1064="",J1064=0),"",(L1064-J1064)/J1064)</f>
        <v/>
      </c>
      <c r="N1064" s="4">
        <f>IF(COUNT(D1064:I1064)=0,"",INDEX($D$1:$I$1,MATCH(MIN(D1064:I1064),D1064:I1064,0)))</f>
        <v/>
      </c>
      <c r="O1064" s="10" t="n">
        <v>65</v>
      </c>
      <c r="P1064" s="12" t="n">
        <v>1</v>
      </c>
    </row>
    <row r="1065">
      <c r="A1065" s="4" t="inlineStr">
        <is>
          <t>MAT-32-112</t>
        </is>
      </c>
      <c r="B1065" s="5" t="inlineStr">
        <is>
          <t>Coupling de PVC presión 1/2"</t>
        </is>
      </c>
      <c r="C1065" s="4" t="inlineStr">
        <is>
          <t>unidad</t>
        </is>
      </c>
      <c r="D1065" s="10" t="n"/>
      <c r="E1065" s="10" t="n">
        <v>27</v>
      </c>
      <c r="F1065" s="10" t="n"/>
      <c r="G1065" s="10" t="n"/>
      <c r="H1065" s="10" t="n"/>
      <c r="I1065" s="10" t="n"/>
      <c r="J1065" s="10">
        <f>IF(COUNT(D1065:I1065)=0,"",MIN(D1065:I1065))</f>
        <v/>
      </c>
      <c r="K1065" s="10">
        <f>IF(COUNT(D1065:I1065)=0,"",MEDIAN(D1065:I1065))</f>
        <v/>
      </c>
      <c r="L1065" s="10">
        <f>IF(COUNT(D1065:I1065)=0,"",MAX(D1065:I1065))</f>
        <v/>
      </c>
      <c r="M1065" s="11">
        <f>IF(OR(J1065="",J1065=0),"",(L1065-J1065)/J1065)</f>
        <v/>
      </c>
      <c r="N1065" s="4">
        <f>IF(COUNT(D1065:I1065)=0,"",INDEX($D$1:$I$1,MATCH(MIN(D1065:I1065),D1065:I1065,0)))</f>
        <v/>
      </c>
      <c r="O1065" s="10" t="n">
        <v>27</v>
      </c>
      <c r="P1065" s="12" t="n">
        <v>1</v>
      </c>
    </row>
    <row r="1066">
      <c r="A1066" s="4" t="inlineStr">
        <is>
          <t>MAT-32-113</t>
        </is>
      </c>
      <c r="B1066" s="5" t="inlineStr">
        <is>
          <t>Coupling de PVC presión 1"</t>
        </is>
      </c>
      <c r="C1066" s="4" t="inlineStr">
        <is>
          <t>unidad</t>
        </is>
      </c>
      <c r="D1066" s="10" t="n"/>
      <c r="E1066" s="10" t="n">
        <v>41</v>
      </c>
      <c r="F1066" s="10" t="n"/>
      <c r="G1066" s="10" t="n"/>
      <c r="H1066" s="10" t="n"/>
      <c r="I1066" s="10" t="n"/>
      <c r="J1066" s="10">
        <f>IF(COUNT(D1066:I1066)=0,"",MIN(D1066:I1066))</f>
        <v/>
      </c>
      <c r="K1066" s="10">
        <f>IF(COUNT(D1066:I1066)=0,"",MEDIAN(D1066:I1066))</f>
        <v/>
      </c>
      <c r="L1066" s="10">
        <f>IF(COUNT(D1066:I1066)=0,"",MAX(D1066:I1066))</f>
        <v/>
      </c>
      <c r="M1066" s="11">
        <f>IF(OR(J1066="",J1066=0),"",(L1066-J1066)/J1066)</f>
        <v/>
      </c>
      <c r="N1066" s="4">
        <f>IF(COUNT(D1066:I1066)=0,"",INDEX($D$1:$I$1,MATCH(MIN(D1066:I1066),D1066:I1066,0)))</f>
        <v/>
      </c>
      <c r="O1066" s="10" t="n">
        <v>41</v>
      </c>
      <c r="P1066" s="12" t="n">
        <v>1</v>
      </c>
    </row>
    <row r="1067">
      <c r="A1067" s="4" t="inlineStr">
        <is>
          <t>MAT-32-114</t>
        </is>
      </c>
      <c r="B1067" s="5" t="inlineStr">
        <is>
          <t>Coupling de PVC presión 2"</t>
        </is>
      </c>
      <c r="C1067" s="4" t="inlineStr">
        <is>
          <t>unidad</t>
        </is>
      </c>
      <c r="D1067" s="10" t="n"/>
      <c r="E1067" s="10" t="n">
        <v>95</v>
      </c>
      <c r="F1067" s="10" t="n"/>
      <c r="G1067" s="10" t="n"/>
      <c r="H1067" s="10" t="n"/>
      <c r="I1067" s="10" t="n"/>
      <c r="J1067" s="10">
        <f>IF(COUNT(D1067:I1067)=0,"",MIN(D1067:I1067))</f>
        <v/>
      </c>
      <c r="K1067" s="10">
        <f>IF(COUNT(D1067:I1067)=0,"",MEDIAN(D1067:I1067))</f>
        <v/>
      </c>
      <c r="L1067" s="10">
        <f>IF(COUNT(D1067:I1067)=0,"",MAX(D1067:I1067))</f>
        <v/>
      </c>
      <c r="M1067" s="11">
        <f>IF(OR(J1067="",J1067=0),"",(L1067-J1067)/J1067)</f>
        <v/>
      </c>
      <c r="N1067" s="4">
        <f>IF(COUNT(D1067:I1067)=0,"",INDEX($D$1:$I$1,MATCH(MIN(D1067:I1067),D1067:I1067,0)))</f>
        <v/>
      </c>
      <c r="O1067" s="10" t="n">
        <v>95</v>
      </c>
      <c r="P1067" s="12" t="n">
        <v>1</v>
      </c>
    </row>
    <row r="1068">
      <c r="A1068" s="4" t="inlineStr">
        <is>
          <t>MAT-32-115</t>
        </is>
      </c>
      <c r="B1068" s="5" t="inlineStr">
        <is>
          <t>Coupling de PVC presión 3/4"</t>
        </is>
      </c>
      <c r="C1068" s="4" t="inlineStr">
        <is>
          <t>unidad</t>
        </is>
      </c>
      <c r="D1068" s="10" t="n"/>
      <c r="E1068" s="10" t="n">
        <v>26</v>
      </c>
      <c r="F1068" s="10" t="n"/>
      <c r="G1068" s="10" t="n"/>
      <c r="H1068" s="10" t="n"/>
      <c r="I1068" s="10" t="n"/>
      <c r="J1068" s="10">
        <f>IF(COUNT(D1068:I1068)=0,"",MIN(D1068:I1068))</f>
        <v/>
      </c>
      <c r="K1068" s="10">
        <f>IF(COUNT(D1068:I1068)=0,"",MEDIAN(D1068:I1068))</f>
        <v/>
      </c>
      <c r="L1068" s="10">
        <f>IF(COUNT(D1068:I1068)=0,"",MAX(D1068:I1068))</f>
        <v/>
      </c>
      <c r="M1068" s="11">
        <f>IF(OR(J1068="",J1068=0),"",(L1068-J1068)/J1068)</f>
        <v/>
      </c>
      <c r="N1068" s="4">
        <f>IF(COUNT(D1068:I1068)=0,"",INDEX($D$1:$I$1,MATCH(MIN(D1068:I1068),D1068:I1068,0)))</f>
        <v/>
      </c>
      <c r="O1068" s="10" t="n">
        <v>26</v>
      </c>
      <c r="P1068" s="12" t="n">
        <v>1</v>
      </c>
    </row>
    <row r="1069">
      <c r="A1069" s="4" t="inlineStr">
        <is>
          <t>MAT-32-116</t>
        </is>
      </c>
      <c r="B1069" s="5" t="inlineStr">
        <is>
          <t>Coupling de PVC presión 3"</t>
        </is>
      </c>
      <c r="C1069" s="4" t="inlineStr">
        <is>
          <t>unidad</t>
        </is>
      </c>
      <c r="D1069" s="10" t="n"/>
      <c r="E1069" s="10" t="n">
        <v>215</v>
      </c>
      <c r="F1069" s="10" t="n"/>
      <c r="G1069" s="10" t="n"/>
      <c r="H1069" s="10" t="n"/>
      <c r="I1069" s="10" t="n"/>
      <c r="J1069" s="10">
        <f>IF(COUNT(D1069:I1069)=0,"",MIN(D1069:I1069))</f>
        <v/>
      </c>
      <c r="K1069" s="10">
        <f>IF(COUNT(D1069:I1069)=0,"",MEDIAN(D1069:I1069))</f>
        <v/>
      </c>
      <c r="L1069" s="10">
        <f>IF(COUNT(D1069:I1069)=0,"",MAX(D1069:I1069))</f>
        <v/>
      </c>
      <c r="M1069" s="11">
        <f>IF(OR(J1069="",J1069=0),"",(L1069-J1069)/J1069)</f>
        <v/>
      </c>
      <c r="N1069" s="4">
        <f>IF(COUNT(D1069:I1069)=0,"",INDEX($D$1:$I$1,MATCH(MIN(D1069:I1069),D1069:I1069,0)))</f>
        <v/>
      </c>
      <c r="O1069" s="10" t="n">
        <v>215</v>
      </c>
      <c r="P1069" s="12" t="n">
        <v>1</v>
      </c>
    </row>
    <row r="1070">
      <c r="A1070" s="4" t="inlineStr">
        <is>
          <t>MAT-32-117</t>
        </is>
      </c>
      <c r="B1070" s="5" t="inlineStr">
        <is>
          <t>Coupling de PVC presión 4"</t>
        </is>
      </c>
      <c r="C1070" s="4" t="inlineStr">
        <is>
          <t>unidad</t>
        </is>
      </c>
      <c r="D1070" s="10" t="n"/>
      <c r="E1070" s="10" t="n">
        <v>335</v>
      </c>
      <c r="F1070" s="10" t="n"/>
      <c r="G1070" s="10" t="n"/>
      <c r="H1070" s="10" t="n"/>
      <c r="I1070" s="10" t="n"/>
      <c r="J1070" s="10">
        <f>IF(COUNT(D1070:I1070)=0,"",MIN(D1070:I1070))</f>
        <v/>
      </c>
      <c r="K1070" s="10">
        <f>IF(COUNT(D1070:I1070)=0,"",MEDIAN(D1070:I1070))</f>
        <v/>
      </c>
      <c r="L1070" s="10">
        <f>IF(COUNT(D1070:I1070)=0,"",MAX(D1070:I1070))</f>
        <v/>
      </c>
      <c r="M1070" s="11">
        <f>IF(OR(J1070="",J1070=0),"",(L1070-J1070)/J1070)</f>
        <v/>
      </c>
      <c r="N1070" s="4">
        <f>IF(COUNT(D1070:I1070)=0,"",INDEX($D$1:$I$1,MATCH(MIN(D1070:I1070),D1070:I1070,0)))</f>
        <v/>
      </c>
      <c r="O1070" s="10" t="n">
        <v>335</v>
      </c>
      <c r="P1070" s="12" t="n">
        <v>1</v>
      </c>
    </row>
    <row r="1071">
      <c r="A1071" s="4" t="inlineStr">
        <is>
          <t>MAT-32-118</t>
        </is>
      </c>
      <c r="B1071" s="5" t="inlineStr">
        <is>
          <t>Cruz de PVC presión 1"</t>
        </is>
      </c>
      <c r="C1071" s="4" t="inlineStr">
        <is>
          <t>unidad</t>
        </is>
      </c>
      <c r="D1071" s="10" t="n"/>
      <c r="E1071" s="10" t="n">
        <v>136</v>
      </c>
      <c r="F1071" s="10" t="n"/>
      <c r="G1071" s="10" t="n"/>
      <c r="H1071" s="10" t="n"/>
      <c r="I1071" s="10" t="n"/>
      <c r="J1071" s="10">
        <f>IF(COUNT(D1071:I1071)=0,"",MIN(D1071:I1071))</f>
        <v/>
      </c>
      <c r="K1071" s="10">
        <f>IF(COUNT(D1071:I1071)=0,"",MEDIAN(D1071:I1071))</f>
        <v/>
      </c>
      <c r="L1071" s="10">
        <f>IF(COUNT(D1071:I1071)=0,"",MAX(D1071:I1071))</f>
        <v/>
      </c>
      <c r="M1071" s="11">
        <f>IF(OR(J1071="",J1071=0),"",(L1071-J1071)/J1071)</f>
        <v/>
      </c>
      <c r="N1071" s="4">
        <f>IF(COUNT(D1071:I1071)=0,"",INDEX($D$1:$I$1,MATCH(MIN(D1071:I1071),D1071:I1071,0)))</f>
        <v/>
      </c>
      <c r="O1071" s="10" t="n">
        <v>136</v>
      </c>
      <c r="P1071" s="12" t="n">
        <v>1</v>
      </c>
    </row>
    <row r="1072">
      <c r="A1072" s="4" t="inlineStr">
        <is>
          <t>MAT-32-119</t>
        </is>
      </c>
      <c r="B1072" s="5" t="inlineStr">
        <is>
          <t>Fitting de manguera 1/2" x 1/4"</t>
        </is>
      </c>
      <c r="C1072" s="4" t="inlineStr">
        <is>
          <t>unidad</t>
        </is>
      </c>
      <c r="D1072" s="10" t="n"/>
      <c r="E1072" s="10" t="n">
        <v>165</v>
      </c>
      <c r="F1072" s="10" t="n"/>
      <c r="G1072" s="10" t="n"/>
      <c r="H1072" s="10" t="n"/>
      <c r="I1072" s="10" t="n"/>
      <c r="J1072" s="10">
        <f>IF(COUNT(D1072:I1072)=0,"",MIN(D1072:I1072))</f>
        <v/>
      </c>
      <c r="K1072" s="10">
        <f>IF(COUNT(D1072:I1072)=0,"",MEDIAN(D1072:I1072))</f>
        <v/>
      </c>
      <c r="L1072" s="10">
        <f>IF(COUNT(D1072:I1072)=0,"",MAX(D1072:I1072))</f>
        <v/>
      </c>
      <c r="M1072" s="11">
        <f>IF(OR(J1072="",J1072=0),"",(L1072-J1072)/J1072)</f>
        <v/>
      </c>
      <c r="N1072" s="4">
        <f>IF(COUNT(D1072:I1072)=0,"",INDEX($D$1:$I$1,MATCH(MIN(D1072:I1072),D1072:I1072,0)))</f>
        <v/>
      </c>
      <c r="O1072" s="10" t="n">
        <v>165</v>
      </c>
      <c r="P1072" s="12" t="n">
        <v>1</v>
      </c>
    </row>
    <row r="1073">
      <c r="A1073" s="4" t="inlineStr">
        <is>
          <t>MAT-32-120</t>
        </is>
      </c>
      <c r="B1073" s="5" t="inlineStr">
        <is>
          <t>Fitting de manguera 1/2" x 3/8"</t>
        </is>
      </c>
      <c r="C1073" s="4" t="inlineStr">
        <is>
          <t>unidad</t>
        </is>
      </c>
      <c r="D1073" s="10" t="n"/>
      <c r="E1073" s="10" t="n">
        <v>205</v>
      </c>
      <c r="F1073" s="10" t="n"/>
      <c r="G1073" s="10" t="n"/>
      <c r="H1073" s="10" t="n"/>
      <c r="I1073" s="10" t="n"/>
      <c r="J1073" s="10">
        <f>IF(COUNT(D1073:I1073)=0,"",MIN(D1073:I1073))</f>
        <v/>
      </c>
      <c r="K1073" s="10">
        <f>IF(COUNT(D1073:I1073)=0,"",MEDIAN(D1073:I1073))</f>
        <v/>
      </c>
      <c r="L1073" s="10">
        <f>IF(COUNT(D1073:I1073)=0,"",MAX(D1073:I1073))</f>
        <v/>
      </c>
      <c r="M1073" s="11">
        <f>IF(OR(J1073="",J1073=0),"",(L1073-J1073)/J1073)</f>
        <v/>
      </c>
      <c r="N1073" s="4">
        <f>IF(COUNT(D1073:I1073)=0,"",INDEX($D$1:$I$1,MATCH(MIN(D1073:I1073),D1073:I1073,0)))</f>
        <v/>
      </c>
      <c r="O1073" s="10" t="n">
        <v>205</v>
      </c>
      <c r="P1073" s="12" t="n">
        <v>1</v>
      </c>
    </row>
    <row r="1074">
      <c r="A1074" s="4" t="inlineStr">
        <is>
          <t>MAT-32-121</t>
        </is>
      </c>
      <c r="B1074" s="5" t="inlineStr">
        <is>
          <t>Fitting de manguera 1/4" x 3/8"</t>
        </is>
      </c>
      <c r="C1074" s="4" t="inlineStr">
        <is>
          <t>unidad</t>
        </is>
      </c>
      <c r="D1074" s="10" t="n"/>
      <c r="E1074" s="10" t="n">
        <v>122</v>
      </c>
      <c r="F1074" s="10" t="n"/>
      <c r="G1074" s="10" t="n"/>
      <c r="H1074" s="10" t="n"/>
      <c r="I1074" s="10" t="n"/>
      <c r="J1074" s="10">
        <f>IF(COUNT(D1074:I1074)=0,"",MIN(D1074:I1074))</f>
        <v/>
      </c>
      <c r="K1074" s="10">
        <f>IF(COUNT(D1074:I1074)=0,"",MEDIAN(D1074:I1074))</f>
        <v/>
      </c>
      <c r="L1074" s="10">
        <f>IF(COUNT(D1074:I1074)=0,"",MAX(D1074:I1074))</f>
        <v/>
      </c>
      <c r="M1074" s="11">
        <f>IF(OR(J1074="",J1074=0),"",(L1074-J1074)/J1074)</f>
        <v/>
      </c>
      <c r="N1074" s="4">
        <f>IF(COUNT(D1074:I1074)=0,"",INDEX($D$1:$I$1,MATCH(MIN(D1074:I1074),D1074:I1074,0)))</f>
        <v/>
      </c>
      <c r="O1074" s="10" t="n">
        <v>122</v>
      </c>
      <c r="P1074" s="12" t="n">
        <v>1</v>
      </c>
    </row>
    <row r="1075">
      <c r="A1075" s="4" t="inlineStr">
        <is>
          <t>MAT-32-122</t>
        </is>
      </c>
      <c r="B1075" s="5" t="inlineStr">
        <is>
          <t>Fitting de manguera 3/8" x 1/4"</t>
        </is>
      </c>
      <c r="C1075" s="4" t="inlineStr">
        <is>
          <t>unidad</t>
        </is>
      </c>
      <c r="D1075" s="10" t="n"/>
      <c r="E1075" s="10" t="n">
        <v>102</v>
      </c>
      <c r="F1075" s="10" t="n"/>
      <c r="G1075" s="10" t="n"/>
      <c r="H1075" s="10" t="n"/>
      <c r="I1075" s="10" t="n"/>
      <c r="J1075" s="10">
        <f>IF(COUNT(D1075:I1075)=0,"",MIN(D1075:I1075))</f>
        <v/>
      </c>
      <c r="K1075" s="10">
        <f>IF(COUNT(D1075:I1075)=0,"",MEDIAN(D1075:I1075))</f>
        <v/>
      </c>
      <c r="L1075" s="10">
        <f>IF(COUNT(D1075:I1075)=0,"",MAX(D1075:I1075))</f>
        <v/>
      </c>
      <c r="M1075" s="11">
        <f>IF(OR(J1075="",J1075=0),"",(L1075-J1075)/J1075)</f>
        <v/>
      </c>
      <c r="N1075" s="4">
        <f>IF(COUNT(D1075:I1075)=0,"",INDEX($D$1:$I$1,MATCH(MIN(D1075:I1075),D1075:I1075,0)))</f>
        <v/>
      </c>
      <c r="O1075" s="10" t="n">
        <v>102</v>
      </c>
      <c r="P1075" s="12" t="n">
        <v>1</v>
      </c>
    </row>
    <row r="1076">
      <c r="A1076" s="4" t="inlineStr">
        <is>
          <t>MAT-32-123</t>
        </is>
      </c>
      <c r="B1076" s="5" t="inlineStr">
        <is>
          <t>Junta de PVC 1 1/2"</t>
        </is>
      </c>
      <c r="C1076" s="4" t="inlineStr">
        <is>
          <t>unidad</t>
        </is>
      </c>
      <c r="D1076" s="10" t="n"/>
      <c r="E1076" s="10" t="n">
        <v>308</v>
      </c>
      <c r="F1076" s="10" t="n"/>
      <c r="G1076" s="10" t="n"/>
      <c r="H1076" s="10" t="n"/>
      <c r="I1076" s="10" t="n"/>
      <c r="J1076" s="10">
        <f>IF(COUNT(D1076:I1076)=0,"",MIN(D1076:I1076))</f>
        <v/>
      </c>
      <c r="K1076" s="10">
        <f>IF(COUNT(D1076:I1076)=0,"",MEDIAN(D1076:I1076))</f>
        <v/>
      </c>
      <c r="L1076" s="10">
        <f>IF(COUNT(D1076:I1076)=0,"",MAX(D1076:I1076))</f>
        <v/>
      </c>
      <c r="M1076" s="11">
        <f>IF(OR(J1076="",J1076=0),"",(L1076-J1076)/J1076)</f>
        <v/>
      </c>
      <c r="N1076" s="4">
        <f>IF(COUNT(D1076:I1076)=0,"",INDEX($D$1:$I$1,MATCH(MIN(D1076:I1076),D1076:I1076,0)))</f>
        <v/>
      </c>
      <c r="O1076" s="10" t="n">
        <v>308</v>
      </c>
      <c r="P1076" s="12" t="n">
        <v>1</v>
      </c>
    </row>
    <row r="1077">
      <c r="A1077" s="4" t="inlineStr">
        <is>
          <t>MAT-32-124</t>
        </is>
      </c>
      <c r="B1077" s="5" t="inlineStr">
        <is>
          <t>Junta de PVC 1/2"</t>
        </is>
      </c>
      <c r="C1077" s="4" t="inlineStr">
        <is>
          <t>unidad</t>
        </is>
      </c>
      <c r="D1077" s="10" t="n"/>
      <c r="E1077" s="10" t="n">
        <v>86</v>
      </c>
      <c r="F1077" s="10" t="n"/>
      <c r="G1077" s="10" t="n"/>
      <c r="H1077" s="10" t="n"/>
      <c r="I1077" s="10" t="n"/>
      <c r="J1077" s="10">
        <f>IF(COUNT(D1077:I1077)=0,"",MIN(D1077:I1077))</f>
        <v/>
      </c>
      <c r="K1077" s="10">
        <f>IF(COUNT(D1077:I1077)=0,"",MEDIAN(D1077:I1077))</f>
        <v/>
      </c>
      <c r="L1077" s="10">
        <f>IF(COUNT(D1077:I1077)=0,"",MAX(D1077:I1077))</f>
        <v/>
      </c>
      <c r="M1077" s="11">
        <f>IF(OR(J1077="",J1077=0),"",(L1077-J1077)/J1077)</f>
        <v/>
      </c>
      <c r="N1077" s="4">
        <f>IF(COUNT(D1077:I1077)=0,"",INDEX($D$1:$I$1,MATCH(MIN(D1077:I1077),D1077:I1077,0)))</f>
        <v/>
      </c>
      <c r="O1077" s="10" t="n">
        <v>86</v>
      </c>
      <c r="P1077" s="12" t="n">
        <v>1</v>
      </c>
    </row>
    <row r="1078">
      <c r="A1078" s="4" t="inlineStr">
        <is>
          <t>MAT-32-125</t>
        </is>
      </c>
      <c r="B1078" s="5" t="inlineStr">
        <is>
          <t>Junta de PVC 1"</t>
        </is>
      </c>
      <c r="C1078" s="4" t="inlineStr">
        <is>
          <t>unidad</t>
        </is>
      </c>
      <c r="D1078" s="10" t="n"/>
      <c r="E1078" s="10" t="n">
        <v>160</v>
      </c>
      <c r="F1078" s="10" t="n"/>
      <c r="G1078" s="10" t="n"/>
      <c r="H1078" s="10" t="n"/>
      <c r="I1078" s="10" t="n"/>
      <c r="J1078" s="10">
        <f>IF(COUNT(D1078:I1078)=0,"",MIN(D1078:I1078))</f>
        <v/>
      </c>
      <c r="K1078" s="10">
        <f>IF(COUNT(D1078:I1078)=0,"",MEDIAN(D1078:I1078))</f>
        <v/>
      </c>
      <c r="L1078" s="10">
        <f>IF(COUNT(D1078:I1078)=0,"",MAX(D1078:I1078))</f>
        <v/>
      </c>
      <c r="M1078" s="11">
        <f>IF(OR(J1078="",J1078=0),"",(L1078-J1078)/J1078)</f>
        <v/>
      </c>
      <c r="N1078" s="4">
        <f>IF(COUNT(D1078:I1078)=0,"",INDEX($D$1:$I$1,MATCH(MIN(D1078:I1078),D1078:I1078,0)))</f>
        <v/>
      </c>
      <c r="O1078" s="10" t="n">
        <v>160</v>
      </c>
      <c r="P1078" s="12" t="n">
        <v>1</v>
      </c>
    </row>
    <row r="1079">
      <c r="A1079" s="4" t="inlineStr">
        <is>
          <t>MAT-32-126</t>
        </is>
      </c>
      <c r="B1079" s="5" t="inlineStr">
        <is>
          <t>Junta de PVC 3/4"</t>
        </is>
      </c>
      <c r="C1079" s="4" t="inlineStr">
        <is>
          <t>unidad</t>
        </is>
      </c>
      <c r="D1079" s="10" t="n"/>
      <c r="E1079" s="10" t="n">
        <v>135</v>
      </c>
      <c r="F1079" s="10" t="n"/>
      <c r="G1079" s="10" t="n"/>
      <c r="H1079" s="10" t="n"/>
      <c r="I1079" s="10" t="n"/>
      <c r="J1079" s="10">
        <f>IF(COUNT(D1079:I1079)=0,"",MIN(D1079:I1079))</f>
        <v/>
      </c>
      <c r="K1079" s="10">
        <f>IF(COUNT(D1079:I1079)=0,"",MEDIAN(D1079:I1079))</f>
        <v/>
      </c>
      <c r="L1079" s="10">
        <f>IF(COUNT(D1079:I1079)=0,"",MAX(D1079:I1079))</f>
        <v/>
      </c>
      <c r="M1079" s="11">
        <f>IF(OR(J1079="",J1079=0),"",(L1079-J1079)/J1079)</f>
        <v/>
      </c>
      <c r="N1079" s="4">
        <f>IF(COUNT(D1079:I1079)=0,"",INDEX($D$1:$I$1,MATCH(MIN(D1079:I1079),D1079:I1079,0)))</f>
        <v/>
      </c>
      <c r="O1079" s="10" t="n">
        <v>135</v>
      </c>
      <c r="P1079" s="12" t="n">
        <v>1</v>
      </c>
    </row>
    <row r="1080">
      <c r="A1080" s="4" t="inlineStr">
        <is>
          <t>MAT-32-127</t>
        </is>
      </c>
      <c r="B1080" s="5" t="inlineStr">
        <is>
          <t>Niple de cobre 1/4" x 1 1/2"</t>
        </is>
      </c>
      <c r="C1080" s="4" t="inlineStr">
        <is>
          <t>unidad</t>
        </is>
      </c>
      <c r="D1080" s="10" t="n"/>
      <c r="E1080" s="10" t="n">
        <v>121</v>
      </c>
      <c r="F1080" s="10" t="n"/>
      <c r="G1080" s="10" t="n"/>
      <c r="H1080" s="10" t="n"/>
      <c r="I1080" s="10" t="n"/>
      <c r="J1080" s="10">
        <f>IF(COUNT(D1080:I1080)=0,"",MIN(D1080:I1080))</f>
        <v/>
      </c>
      <c r="K1080" s="10">
        <f>IF(COUNT(D1080:I1080)=0,"",MEDIAN(D1080:I1080))</f>
        <v/>
      </c>
      <c r="L1080" s="10">
        <f>IF(COUNT(D1080:I1080)=0,"",MAX(D1080:I1080))</f>
        <v/>
      </c>
      <c r="M1080" s="11">
        <f>IF(OR(J1080="",J1080=0),"",(L1080-J1080)/J1080)</f>
        <v/>
      </c>
      <c r="N1080" s="4">
        <f>IF(COUNT(D1080:I1080)=0,"",INDEX($D$1:$I$1,MATCH(MIN(D1080:I1080),D1080:I1080,0)))</f>
        <v/>
      </c>
      <c r="O1080" s="10" t="n">
        <v>121</v>
      </c>
      <c r="P1080" s="12" t="n">
        <v>1</v>
      </c>
    </row>
    <row r="1081">
      <c r="A1081" s="4" t="inlineStr">
        <is>
          <t>MAT-32-128</t>
        </is>
      </c>
      <c r="B1081" s="5" t="inlineStr">
        <is>
          <t>Niple de cobre 3/4" x 3"</t>
        </is>
      </c>
      <c r="C1081" s="4" t="inlineStr">
        <is>
          <t>unidad</t>
        </is>
      </c>
      <c r="D1081" s="10" t="n"/>
      <c r="E1081" s="10" t="n">
        <v>230</v>
      </c>
      <c r="F1081" s="10" t="n"/>
      <c r="G1081" s="10" t="n"/>
      <c r="H1081" s="10" t="n"/>
      <c r="I1081" s="10" t="n"/>
      <c r="J1081" s="10">
        <f>IF(COUNT(D1081:I1081)=0,"",MIN(D1081:I1081))</f>
        <v/>
      </c>
      <c r="K1081" s="10">
        <f>IF(COUNT(D1081:I1081)=0,"",MEDIAN(D1081:I1081))</f>
        <v/>
      </c>
      <c r="L1081" s="10">
        <f>IF(COUNT(D1081:I1081)=0,"",MAX(D1081:I1081))</f>
        <v/>
      </c>
      <c r="M1081" s="11">
        <f>IF(OR(J1081="",J1081=0),"",(L1081-J1081)/J1081)</f>
        <v/>
      </c>
      <c r="N1081" s="4">
        <f>IF(COUNT(D1081:I1081)=0,"",INDEX($D$1:$I$1,MATCH(MIN(D1081:I1081),D1081:I1081,0)))</f>
        <v/>
      </c>
      <c r="O1081" s="10" t="n">
        <v>230</v>
      </c>
      <c r="P1081" s="12" t="n">
        <v>1</v>
      </c>
    </row>
    <row r="1082">
      <c r="A1082" s="4" t="inlineStr">
        <is>
          <t>MAT-32-129</t>
        </is>
      </c>
      <c r="B1082" s="5" t="inlineStr">
        <is>
          <t>Niple de cobre 3/8" x 1 1/2"</t>
        </is>
      </c>
      <c r="C1082" s="4" t="inlineStr">
        <is>
          <t>unidad</t>
        </is>
      </c>
      <c r="D1082" s="10" t="n"/>
      <c r="E1082" s="10" t="n">
        <v>193</v>
      </c>
      <c r="F1082" s="10" t="n"/>
      <c r="G1082" s="10" t="n"/>
      <c r="H1082" s="10" t="n"/>
      <c r="I1082" s="10" t="n"/>
      <c r="J1082" s="10">
        <f>IF(COUNT(D1082:I1082)=0,"",MIN(D1082:I1082))</f>
        <v/>
      </c>
      <c r="K1082" s="10">
        <f>IF(COUNT(D1082:I1082)=0,"",MEDIAN(D1082:I1082))</f>
        <v/>
      </c>
      <c r="L1082" s="10">
        <f>IF(COUNT(D1082:I1082)=0,"",MAX(D1082:I1082))</f>
        <v/>
      </c>
      <c r="M1082" s="11">
        <f>IF(OR(J1082="",J1082=0),"",(L1082-J1082)/J1082)</f>
        <v/>
      </c>
      <c r="N1082" s="4">
        <f>IF(COUNT(D1082:I1082)=0,"",INDEX($D$1:$I$1,MATCH(MIN(D1082:I1082),D1082:I1082,0)))</f>
        <v/>
      </c>
      <c r="O1082" s="10" t="n">
        <v>193</v>
      </c>
      <c r="P1082" s="12" t="n">
        <v>1</v>
      </c>
    </row>
    <row r="1083">
      <c r="A1083" s="4" t="inlineStr">
        <is>
          <t>MAT-32-130</t>
        </is>
      </c>
      <c r="B1083" s="5" t="inlineStr">
        <is>
          <t>Niple de cobre 3/8" x 1"</t>
        </is>
      </c>
      <c r="C1083" s="4" t="inlineStr">
        <is>
          <t>unidad</t>
        </is>
      </c>
      <c r="D1083" s="10" t="n"/>
      <c r="E1083" s="10" t="n">
        <v>177</v>
      </c>
      <c r="F1083" s="10" t="n"/>
      <c r="G1083" s="10" t="n"/>
      <c r="H1083" s="10" t="n"/>
      <c r="I1083" s="10" t="n"/>
      <c r="J1083" s="10">
        <f>IF(COUNT(D1083:I1083)=0,"",MIN(D1083:I1083))</f>
        <v/>
      </c>
      <c r="K1083" s="10">
        <f>IF(COUNT(D1083:I1083)=0,"",MEDIAN(D1083:I1083))</f>
        <v/>
      </c>
      <c r="L1083" s="10">
        <f>IF(COUNT(D1083:I1083)=0,"",MAX(D1083:I1083))</f>
        <v/>
      </c>
      <c r="M1083" s="11">
        <f>IF(OR(J1083="",J1083=0),"",(L1083-J1083)/J1083)</f>
        <v/>
      </c>
      <c r="N1083" s="4">
        <f>IF(COUNT(D1083:I1083)=0,"",INDEX($D$1:$I$1,MATCH(MIN(D1083:I1083),D1083:I1083,0)))</f>
        <v/>
      </c>
      <c r="O1083" s="10" t="n">
        <v>177</v>
      </c>
      <c r="P1083" s="12" t="n">
        <v>1</v>
      </c>
    </row>
    <row r="1084">
      <c r="A1084" s="4" t="inlineStr">
        <is>
          <t>MAT-32-131</t>
        </is>
      </c>
      <c r="B1084" s="5" t="inlineStr">
        <is>
          <t>Niple de cobre 3/8" x 2"</t>
        </is>
      </c>
      <c r="C1084" s="4" t="inlineStr">
        <is>
          <t>unidad</t>
        </is>
      </c>
      <c r="D1084" s="10" t="n"/>
      <c r="E1084" s="10" t="n">
        <v>189</v>
      </c>
      <c r="F1084" s="10" t="n"/>
      <c r="G1084" s="10" t="n"/>
      <c r="H1084" s="10" t="n"/>
      <c r="I1084" s="10" t="n"/>
      <c r="J1084" s="10">
        <f>IF(COUNT(D1084:I1084)=0,"",MIN(D1084:I1084))</f>
        <v/>
      </c>
      <c r="K1084" s="10">
        <f>IF(COUNT(D1084:I1084)=0,"",MEDIAN(D1084:I1084))</f>
        <v/>
      </c>
      <c r="L1084" s="10">
        <f>IF(COUNT(D1084:I1084)=0,"",MAX(D1084:I1084))</f>
        <v/>
      </c>
      <c r="M1084" s="11">
        <f>IF(OR(J1084="",J1084=0),"",(L1084-J1084)/J1084)</f>
        <v/>
      </c>
      <c r="N1084" s="4">
        <f>IF(COUNT(D1084:I1084)=0,"",INDEX($D$1:$I$1,MATCH(MIN(D1084:I1084),D1084:I1084,0)))</f>
        <v/>
      </c>
      <c r="O1084" s="10" t="n">
        <v>189</v>
      </c>
      <c r="P1084" s="12" t="n">
        <v>1</v>
      </c>
    </row>
    <row r="1085">
      <c r="A1085" s="4" t="inlineStr">
        <is>
          <t>MAT-32-132</t>
        </is>
      </c>
      <c r="B1085" s="5" t="inlineStr">
        <is>
          <t>Niple de HG 1 1/2" x 10"</t>
        </is>
      </c>
      <c r="C1085" s="4" t="inlineStr">
        <is>
          <t>unidad</t>
        </is>
      </c>
      <c r="D1085" s="10" t="n"/>
      <c r="E1085" s="10" t="n">
        <v>372</v>
      </c>
      <c r="F1085" s="10" t="n"/>
      <c r="G1085" s="10" t="n"/>
      <c r="H1085" s="10" t="n"/>
      <c r="I1085" s="10" t="n"/>
      <c r="J1085" s="10">
        <f>IF(COUNT(D1085:I1085)=0,"",MIN(D1085:I1085))</f>
        <v/>
      </c>
      <c r="K1085" s="10">
        <f>IF(COUNT(D1085:I1085)=0,"",MEDIAN(D1085:I1085))</f>
        <v/>
      </c>
      <c r="L1085" s="10">
        <f>IF(COUNT(D1085:I1085)=0,"",MAX(D1085:I1085))</f>
        <v/>
      </c>
      <c r="M1085" s="11">
        <f>IF(OR(J1085="",J1085=0),"",(L1085-J1085)/J1085)</f>
        <v/>
      </c>
      <c r="N1085" s="4">
        <f>IF(COUNT(D1085:I1085)=0,"",INDEX($D$1:$I$1,MATCH(MIN(D1085:I1085),D1085:I1085,0)))</f>
        <v/>
      </c>
      <c r="O1085" s="10" t="n">
        <v>372</v>
      </c>
      <c r="P1085" s="12" t="n">
        <v>1</v>
      </c>
    </row>
    <row r="1086">
      <c r="A1086" s="4" t="inlineStr">
        <is>
          <t>MAT-32-133</t>
        </is>
      </c>
      <c r="B1086" s="5" t="inlineStr">
        <is>
          <t>Niple de HG 1 1/2" x 3"</t>
        </is>
      </c>
      <c r="C1086" s="4" t="inlineStr">
        <is>
          <t>unidad</t>
        </is>
      </c>
      <c r="D1086" s="10" t="n"/>
      <c r="E1086" s="10" t="n">
        <v>187</v>
      </c>
      <c r="F1086" s="10" t="n"/>
      <c r="G1086" s="10" t="n"/>
      <c r="H1086" s="10" t="n"/>
      <c r="I1086" s="10" t="n"/>
      <c r="J1086" s="10">
        <f>IF(COUNT(D1086:I1086)=0,"",MIN(D1086:I1086))</f>
        <v/>
      </c>
      <c r="K1086" s="10">
        <f>IF(COUNT(D1086:I1086)=0,"",MEDIAN(D1086:I1086))</f>
        <v/>
      </c>
      <c r="L1086" s="10">
        <f>IF(COUNT(D1086:I1086)=0,"",MAX(D1086:I1086))</f>
        <v/>
      </c>
      <c r="M1086" s="11">
        <f>IF(OR(J1086="",J1086=0),"",(L1086-J1086)/J1086)</f>
        <v/>
      </c>
      <c r="N1086" s="4">
        <f>IF(COUNT(D1086:I1086)=0,"",INDEX($D$1:$I$1,MATCH(MIN(D1086:I1086),D1086:I1086,0)))</f>
        <v/>
      </c>
      <c r="O1086" s="10" t="n">
        <v>187</v>
      </c>
      <c r="P1086" s="12" t="n">
        <v>1</v>
      </c>
    </row>
    <row r="1087">
      <c r="A1087" s="4" t="inlineStr">
        <is>
          <t>MAT-32-134</t>
        </is>
      </c>
      <c r="B1087" s="5" t="inlineStr">
        <is>
          <t>Niple de HG 1 1/2" x 4"</t>
        </is>
      </c>
      <c r="C1087" s="4" t="inlineStr">
        <is>
          <t>unidad</t>
        </is>
      </c>
      <c r="D1087" s="10" t="n"/>
      <c r="E1087" s="10" t="n">
        <v>257</v>
      </c>
      <c r="F1087" s="10" t="n"/>
      <c r="G1087" s="10" t="n"/>
      <c r="H1087" s="10" t="n"/>
      <c r="I1087" s="10" t="n"/>
      <c r="J1087" s="10">
        <f>IF(COUNT(D1087:I1087)=0,"",MIN(D1087:I1087))</f>
        <v/>
      </c>
      <c r="K1087" s="10">
        <f>IF(COUNT(D1087:I1087)=0,"",MEDIAN(D1087:I1087))</f>
        <v/>
      </c>
      <c r="L1087" s="10">
        <f>IF(COUNT(D1087:I1087)=0,"",MAX(D1087:I1087))</f>
        <v/>
      </c>
      <c r="M1087" s="11">
        <f>IF(OR(J1087="",J1087=0),"",(L1087-J1087)/J1087)</f>
        <v/>
      </c>
      <c r="N1087" s="4">
        <f>IF(COUNT(D1087:I1087)=0,"",INDEX($D$1:$I$1,MATCH(MIN(D1087:I1087),D1087:I1087,0)))</f>
        <v/>
      </c>
      <c r="O1087" s="10" t="n">
        <v>257</v>
      </c>
      <c r="P1087" s="12" t="n">
        <v>1</v>
      </c>
    </row>
    <row r="1088">
      <c r="A1088" s="4" t="inlineStr">
        <is>
          <t>MAT-32-135</t>
        </is>
      </c>
      <c r="B1088" s="5" t="inlineStr">
        <is>
          <t>Niple de HG 1 1/2" x 6"</t>
        </is>
      </c>
      <c r="C1088" s="4" t="inlineStr">
        <is>
          <t>unidad</t>
        </is>
      </c>
      <c r="D1088" s="10" t="n"/>
      <c r="E1088" s="10" t="n">
        <v>379</v>
      </c>
      <c r="F1088" s="10" t="n"/>
      <c r="G1088" s="10" t="n"/>
      <c r="H1088" s="10" t="n"/>
      <c r="I1088" s="10" t="n"/>
      <c r="J1088" s="10">
        <f>IF(COUNT(D1088:I1088)=0,"",MIN(D1088:I1088))</f>
        <v/>
      </c>
      <c r="K1088" s="10">
        <f>IF(COUNT(D1088:I1088)=0,"",MEDIAN(D1088:I1088))</f>
        <v/>
      </c>
      <c r="L1088" s="10">
        <f>IF(COUNT(D1088:I1088)=0,"",MAX(D1088:I1088))</f>
        <v/>
      </c>
      <c r="M1088" s="11">
        <f>IF(OR(J1088="",J1088=0),"",(L1088-J1088)/J1088)</f>
        <v/>
      </c>
      <c r="N1088" s="4">
        <f>IF(COUNT(D1088:I1088)=0,"",INDEX($D$1:$I$1,MATCH(MIN(D1088:I1088),D1088:I1088,0)))</f>
        <v/>
      </c>
      <c r="O1088" s="10" t="n">
        <v>379</v>
      </c>
      <c r="P1088" s="12" t="n">
        <v>1</v>
      </c>
    </row>
    <row r="1089">
      <c r="A1089" s="4" t="inlineStr">
        <is>
          <t>MAT-32-136</t>
        </is>
      </c>
      <c r="B1089" s="5" t="inlineStr">
        <is>
          <t>Niple de HG 1 1/4" x 2"</t>
        </is>
      </c>
      <c r="C1089" s="4" t="inlineStr">
        <is>
          <t>unidad</t>
        </is>
      </c>
      <c r="D1089" s="10" t="n"/>
      <c r="E1089" s="10" t="n">
        <v>170</v>
      </c>
      <c r="F1089" s="10" t="n"/>
      <c r="G1089" s="10" t="n"/>
      <c r="H1089" s="10" t="n"/>
      <c r="I1089" s="10" t="n"/>
      <c r="J1089" s="10">
        <f>IF(COUNT(D1089:I1089)=0,"",MIN(D1089:I1089))</f>
        <v/>
      </c>
      <c r="K1089" s="10">
        <f>IF(COUNT(D1089:I1089)=0,"",MEDIAN(D1089:I1089))</f>
        <v/>
      </c>
      <c r="L1089" s="10">
        <f>IF(COUNT(D1089:I1089)=0,"",MAX(D1089:I1089))</f>
        <v/>
      </c>
      <c r="M1089" s="11">
        <f>IF(OR(J1089="",J1089=0),"",(L1089-J1089)/J1089)</f>
        <v/>
      </c>
      <c r="N1089" s="4">
        <f>IF(COUNT(D1089:I1089)=0,"",INDEX($D$1:$I$1,MATCH(MIN(D1089:I1089),D1089:I1089,0)))</f>
        <v/>
      </c>
      <c r="O1089" s="10" t="n">
        <v>170</v>
      </c>
      <c r="P1089" s="12" t="n">
        <v>1</v>
      </c>
    </row>
    <row r="1090">
      <c r="A1090" s="4" t="inlineStr">
        <is>
          <t>MAT-32-137</t>
        </is>
      </c>
      <c r="B1090" s="5" t="inlineStr">
        <is>
          <t>Niple de HG 1 1/4" x 3"</t>
        </is>
      </c>
      <c r="C1090" s="4" t="inlineStr">
        <is>
          <t>unidad</t>
        </is>
      </c>
      <c r="D1090" s="10" t="n"/>
      <c r="E1090" s="10" t="n">
        <v>174</v>
      </c>
      <c r="F1090" s="10" t="n"/>
      <c r="G1090" s="10" t="n"/>
      <c r="H1090" s="10" t="n"/>
      <c r="I1090" s="10" t="n"/>
      <c r="J1090" s="10">
        <f>IF(COUNT(D1090:I1090)=0,"",MIN(D1090:I1090))</f>
        <v/>
      </c>
      <c r="K1090" s="10">
        <f>IF(COUNT(D1090:I1090)=0,"",MEDIAN(D1090:I1090))</f>
        <v/>
      </c>
      <c r="L1090" s="10">
        <f>IF(COUNT(D1090:I1090)=0,"",MAX(D1090:I1090))</f>
        <v/>
      </c>
      <c r="M1090" s="11">
        <f>IF(OR(J1090="",J1090=0),"",(L1090-J1090)/J1090)</f>
        <v/>
      </c>
      <c r="N1090" s="4">
        <f>IF(COUNT(D1090:I1090)=0,"",INDEX($D$1:$I$1,MATCH(MIN(D1090:I1090),D1090:I1090,0)))</f>
        <v/>
      </c>
      <c r="O1090" s="10" t="n">
        <v>174</v>
      </c>
      <c r="P1090" s="12" t="n">
        <v>1</v>
      </c>
    </row>
    <row r="1091">
      <c r="A1091" s="4" t="inlineStr">
        <is>
          <t>MAT-32-138</t>
        </is>
      </c>
      <c r="B1091" s="5" t="inlineStr">
        <is>
          <t>Niple de HG 1 1/4" x 4"</t>
        </is>
      </c>
      <c r="C1091" s="4" t="inlineStr">
        <is>
          <t>unidad</t>
        </is>
      </c>
      <c r="D1091" s="10" t="n"/>
      <c r="E1091" s="10" t="n">
        <v>191</v>
      </c>
      <c r="F1091" s="10" t="n"/>
      <c r="G1091" s="10" t="n"/>
      <c r="H1091" s="10" t="n"/>
      <c r="I1091" s="10" t="n"/>
      <c r="J1091" s="10">
        <f>IF(COUNT(D1091:I1091)=0,"",MIN(D1091:I1091))</f>
        <v/>
      </c>
      <c r="K1091" s="10">
        <f>IF(COUNT(D1091:I1091)=0,"",MEDIAN(D1091:I1091))</f>
        <v/>
      </c>
      <c r="L1091" s="10">
        <f>IF(COUNT(D1091:I1091)=0,"",MAX(D1091:I1091))</f>
        <v/>
      </c>
      <c r="M1091" s="11">
        <f>IF(OR(J1091="",J1091=0),"",(L1091-J1091)/J1091)</f>
        <v/>
      </c>
      <c r="N1091" s="4">
        <f>IF(COUNT(D1091:I1091)=0,"",INDEX($D$1:$I$1,MATCH(MIN(D1091:I1091),D1091:I1091,0)))</f>
        <v/>
      </c>
      <c r="O1091" s="10" t="n">
        <v>191</v>
      </c>
      <c r="P1091" s="12" t="n">
        <v>1</v>
      </c>
    </row>
    <row r="1092">
      <c r="A1092" s="4" t="inlineStr">
        <is>
          <t>MAT-32-139</t>
        </is>
      </c>
      <c r="B1092" s="5" t="inlineStr">
        <is>
          <t>Niple de HG 1 1/4" x 6"</t>
        </is>
      </c>
      <c r="C1092" s="4" t="inlineStr">
        <is>
          <t>unidad</t>
        </is>
      </c>
      <c r="D1092" s="10" t="n"/>
      <c r="E1092" s="10" t="n">
        <v>236</v>
      </c>
      <c r="F1092" s="10" t="n"/>
      <c r="G1092" s="10" t="n"/>
      <c r="H1092" s="10" t="n"/>
      <c r="I1092" s="10" t="n"/>
      <c r="J1092" s="10">
        <f>IF(COUNT(D1092:I1092)=0,"",MIN(D1092:I1092))</f>
        <v/>
      </c>
      <c r="K1092" s="10">
        <f>IF(COUNT(D1092:I1092)=0,"",MEDIAN(D1092:I1092))</f>
        <v/>
      </c>
      <c r="L1092" s="10">
        <f>IF(COUNT(D1092:I1092)=0,"",MAX(D1092:I1092))</f>
        <v/>
      </c>
      <c r="M1092" s="11">
        <f>IF(OR(J1092="",J1092=0),"",(L1092-J1092)/J1092)</f>
        <v/>
      </c>
      <c r="N1092" s="4">
        <f>IF(COUNT(D1092:I1092)=0,"",INDEX($D$1:$I$1,MATCH(MIN(D1092:I1092),D1092:I1092,0)))</f>
        <v/>
      </c>
      <c r="O1092" s="10" t="n">
        <v>236</v>
      </c>
      <c r="P1092" s="12" t="n">
        <v>1</v>
      </c>
    </row>
    <row r="1093">
      <c r="A1093" s="4" t="inlineStr">
        <is>
          <t>MAT-32-140</t>
        </is>
      </c>
      <c r="B1093" s="5" t="inlineStr">
        <is>
          <t>Niple de HG 1/2" x 1 1/2"</t>
        </is>
      </c>
      <c r="C1093" s="4" t="inlineStr">
        <is>
          <t>unidad</t>
        </is>
      </c>
      <c r="D1093" s="10" t="n"/>
      <c r="E1093" s="10" t="n">
        <v>75</v>
      </c>
      <c r="F1093" s="10" t="n"/>
      <c r="G1093" s="10" t="n"/>
      <c r="H1093" s="10" t="n"/>
      <c r="I1093" s="10" t="n"/>
      <c r="J1093" s="10">
        <f>IF(COUNT(D1093:I1093)=0,"",MIN(D1093:I1093))</f>
        <v/>
      </c>
      <c r="K1093" s="10">
        <f>IF(COUNT(D1093:I1093)=0,"",MEDIAN(D1093:I1093))</f>
        <v/>
      </c>
      <c r="L1093" s="10">
        <f>IF(COUNT(D1093:I1093)=0,"",MAX(D1093:I1093))</f>
        <v/>
      </c>
      <c r="M1093" s="11">
        <f>IF(OR(J1093="",J1093=0),"",(L1093-J1093)/J1093)</f>
        <v/>
      </c>
      <c r="N1093" s="4">
        <f>IF(COUNT(D1093:I1093)=0,"",INDEX($D$1:$I$1,MATCH(MIN(D1093:I1093),D1093:I1093,0)))</f>
        <v/>
      </c>
      <c r="O1093" s="10" t="n">
        <v>75</v>
      </c>
      <c r="P1093" s="12" t="n">
        <v>1</v>
      </c>
    </row>
    <row r="1094">
      <c r="A1094" s="4" t="inlineStr">
        <is>
          <t>MAT-32-141</t>
        </is>
      </c>
      <c r="B1094" s="5" t="inlineStr">
        <is>
          <t>Niple de HG 1/2" x 10"</t>
        </is>
      </c>
      <c r="C1094" s="4" t="inlineStr">
        <is>
          <t>unidad</t>
        </is>
      </c>
      <c r="D1094" s="10" t="n"/>
      <c r="E1094" s="10" t="n">
        <v>199</v>
      </c>
      <c r="F1094" s="10" t="n"/>
      <c r="G1094" s="10" t="n"/>
      <c r="H1094" s="10" t="n"/>
      <c r="I1094" s="10" t="n"/>
      <c r="J1094" s="10">
        <f>IF(COUNT(D1094:I1094)=0,"",MIN(D1094:I1094))</f>
        <v/>
      </c>
      <c r="K1094" s="10">
        <f>IF(COUNT(D1094:I1094)=0,"",MEDIAN(D1094:I1094))</f>
        <v/>
      </c>
      <c r="L1094" s="10">
        <f>IF(COUNT(D1094:I1094)=0,"",MAX(D1094:I1094))</f>
        <v/>
      </c>
      <c r="M1094" s="11">
        <f>IF(OR(J1094="",J1094=0),"",(L1094-J1094)/J1094)</f>
        <v/>
      </c>
      <c r="N1094" s="4">
        <f>IF(COUNT(D1094:I1094)=0,"",INDEX($D$1:$I$1,MATCH(MIN(D1094:I1094),D1094:I1094,0)))</f>
        <v/>
      </c>
      <c r="O1094" s="10" t="n">
        <v>199</v>
      </c>
      <c r="P1094" s="12" t="n">
        <v>1</v>
      </c>
    </row>
    <row r="1095">
      <c r="A1095" s="4" t="inlineStr">
        <is>
          <t>MAT-32-142</t>
        </is>
      </c>
      <c r="B1095" s="5" t="inlineStr">
        <is>
          <t>Niple de HG 1/2" x 12"</t>
        </is>
      </c>
      <c r="C1095" s="4" t="inlineStr">
        <is>
          <t>unidad</t>
        </is>
      </c>
      <c r="D1095" s="10" t="n"/>
      <c r="E1095" s="10" t="n">
        <v>259</v>
      </c>
      <c r="F1095" s="10" t="n"/>
      <c r="G1095" s="10" t="n"/>
      <c r="H1095" s="10" t="n"/>
      <c r="I1095" s="10" t="n"/>
      <c r="J1095" s="10">
        <f>IF(COUNT(D1095:I1095)=0,"",MIN(D1095:I1095))</f>
        <v/>
      </c>
      <c r="K1095" s="10">
        <f>IF(COUNT(D1095:I1095)=0,"",MEDIAN(D1095:I1095))</f>
        <v/>
      </c>
      <c r="L1095" s="10">
        <f>IF(COUNT(D1095:I1095)=0,"",MAX(D1095:I1095))</f>
        <v/>
      </c>
      <c r="M1095" s="11">
        <f>IF(OR(J1095="",J1095=0),"",(L1095-J1095)/J1095)</f>
        <v/>
      </c>
      <c r="N1095" s="4">
        <f>IF(COUNT(D1095:I1095)=0,"",INDEX($D$1:$I$1,MATCH(MIN(D1095:I1095),D1095:I1095,0)))</f>
        <v/>
      </c>
      <c r="O1095" s="10" t="n">
        <v>259</v>
      </c>
      <c r="P1095" s="12" t="n">
        <v>1</v>
      </c>
    </row>
    <row r="1096">
      <c r="A1096" s="4" t="inlineStr">
        <is>
          <t>MAT-32-143</t>
        </is>
      </c>
      <c r="B1096" s="5" t="inlineStr">
        <is>
          <t>Niple de HG 1/2" x 1"</t>
        </is>
      </c>
      <c r="C1096" s="4" t="inlineStr">
        <is>
          <t>unidad</t>
        </is>
      </c>
      <c r="D1096" s="10" t="n"/>
      <c r="E1096" s="10" t="n">
        <v>67</v>
      </c>
      <c r="F1096" s="10" t="n"/>
      <c r="G1096" s="10" t="n"/>
      <c r="H1096" s="10" t="n"/>
      <c r="I1096" s="10" t="n"/>
      <c r="J1096" s="10">
        <f>IF(COUNT(D1096:I1096)=0,"",MIN(D1096:I1096))</f>
        <v/>
      </c>
      <c r="K1096" s="10">
        <f>IF(COUNT(D1096:I1096)=0,"",MEDIAN(D1096:I1096))</f>
        <v/>
      </c>
      <c r="L1096" s="10">
        <f>IF(COUNT(D1096:I1096)=0,"",MAX(D1096:I1096))</f>
        <v/>
      </c>
      <c r="M1096" s="11">
        <f>IF(OR(J1096="",J1096=0),"",(L1096-J1096)/J1096)</f>
        <v/>
      </c>
      <c r="N1096" s="4">
        <f>IF(COUNT(D1096:I1096)=0,"",INDEX($D$1:$I$1,MATCH(MIN(D1096:I1096),D1096:I1096,0)))</f>
        <v/>
      </c>
      <c r="O1096" s="10" t="n">
        <v>67</v>
      </c>
      <c r="P1096" s="12" t="n">
        <v>1</v>
      </c>
    </row>
    <row r="1097">
      <c r="A1097" s="4" t="inlineStr">
        <is>
          <t>MAT-32-144</t>
        </is>
      </c>
      <c r="B1097" s="5" t="inlineStr">
        <is>
          <t>Niple de HG 1/2" x 2 1/2"</t>
        </is>
      </c>
      <c r="C1097" s="4" t="inlineStr">
        <is>
          <t>unidad</t>
        </is>
      </c>
      <c r="D1097" s="10" t="n"/>
      <c r="E1097" s="10" t="n">
        <v>65</v>
      </c>
      <c r="F1097" s="10" t="n"/>
      <c r="G1097" s="10" t="n"/>
      <c r="H1097" s="10" t="n"/>
      <c r="I1097" s="10" t="n"/>
      <c r="J1097" s="10">
        <f>IF(COUNT(D1097:I1097)=0,"",MIN(D1097:I1097))</f>
        <v/>
      </c>
      <c r="K1097" s="10">
        <f>IF(COUNT(D1097:I1097)=0,"",MEDIAN(D1097:I1097))</f>
        <v/>
      </c>
      <c r="L1097" s="10">
        <f>IF(COUNT(D1097:I1097)=0,"",MAX(D1097:I1097))</f>
        <v/>
      </c>
      <c r="M1097" s="11">
        <f>IF(OR(J1097="",J1097=0),"",(L1097-J1097)/J1097)</f>
        <v/>
      </c>
      <c r="N1097" s="4">
        <f>IF(COUNT(D1097:I1097)=0,"",INDEX($D$1:$I$1,MATCH(MIN(D1097:I1097),D1097:I1097,0)))</f>
        <v/>
      </c>
      <c r="O1097" s="10" t="n">
        <v>65</v>
      </c>
      <c r="P1097" s="12" t="n">
        <v>1</v>
      </c>
    </row>
    <row r="1098">
      <c r="A1098" s="4" t="inlineStr">
        <is>
          <t>MAT-32-145</t>
        </is>
      </c>
      <c r="B1098" s="5" t="inlineStr">
        <is>
          <t>Niple de HG 1/2" x 2"</t>
        </is>
      </c>
      <c r="C1098" s="4" t="inlineStr">
        <is>
          <t>unidad</t>
        </is>
      </c>
      <c r="D1098" s="10" t="n"/>
      <c r="E1098" s="10" t="n">
        <v>65</v>
      </c>
      <c r="F1098" s="10" t="n"/>
      <c r="G1098" s="10" t="n"/>
      <c r="H1098" s="10" t="n"/>
      <c r="I1098" s="10" t="n"/>
      <c r="J1098" s="10">
        <f>IF(COUNT(D1098:I1098)=0,"",MIN(D1098:I1098))</f>
        <v/>
      </c>
      <c r="K1098" s="10">
        <f>IF(COUNT(D1098:I1098)=0,"",MEDIAN(D1098:I1098))</f>
        <v/>
      </c>
      <c r="L1098" s="10">
        <f>IF(COUNT(D1098:I1098)=0,"",MAX(D1098:I1098))</f>
        <v/>
      </c>
      <c r="M1098" s="11">
        <f>IF(OR(J1098="",J1098=0),"",(L1098-J1098)/J1098)</f>
        <v/>
      </c>
      <c r="N1098" s="4">
        <f>IF(COUNT(D1098:I1098)=0,"",INDEX($D$1:$I$1,MATCH(MIN(D1098:I1098),D1098:I1098,0)))</f>
        <v/>
      </c>
      <c r="O1098" s="10" t="n">
        <v>65</v>
      </c>
      <c r="P1098" s="12" t="n">
        <v>1</v>
      </c>
    </row>
    <row r="1099">
      <c r="A1099" s="4" t="inlineStr">
        <is>
          <t>MAT-32-146</t>
        </is>
      </c>
      <c r="B1099" s="5" t="inlineStr">
        <is>
          <t>Niple de HG 1/2" x 3"</t>
        </is>
      </c>
      <c r="C1099" s="4" t="inlineStr">
        <is>
          <t>unidad</t>
        </is>
      </c>
      <c r="D1099" s="10" t="n"/>
      <c r="E1099" s="10" t="n">
        <v>65</v>
      </c>
      <c r="F1099" s="10" t="n"/>
      <c r="G1099" s="10" t="n"/>
      <c r="H1099" s="10" t="n"/>
      <c r="I1099" s="10" t="n"/>
      <c r="J1099" s="10">
        <f>IF(COUNT(D1099:I1099)=0,"",MIN(D1099:I1099))</f>
        <v/>
      </c>
      <c r="K1099" s="10">
        <f>IF(COUNT(D1099:I1099)=0,"",MEDIAN(D1099:I1099))</f>
        <v/>
      </c>
      <c r="L1099" s="10">
        <f>IF(COUNT(D1099:I1099)=0,"",MAX(D1099:I1099))</f>
        <v/>
      </c>
      <c r="M1099" s="11">
        <f>IF(OR(J1099="",J1099=0),"",(L1099-J1099)/J1099)</f>
        <v/>
      </c>
      <c r="N1099" s="4">
        <f>IF(COUNT(D1099:I1099)=0,"",INDEX($D$1:$I$1,MATCH(MIN(D1099:I1099),D1099:I1099,0)))</f>
        <v/>
      </c>
      <c r="O1099" s="10" t="n">
        <v>65</v>
      </c>
      <c r="P1099" s="12" t="n">
        <v>1</v>
      </c>
    </row>
    <row r="1100">
      <c r="A1100" s="4" t="inlineStr">
        <is>
          <t>MAT-32-147</t>
        </is>
      </c>
      <c r="B1100" s="5" t="inlineStr">
        <is>
          <t>Niple de HG 1/2" x 4"</t>
        </is>
      </c>
      <c r="C1100" s="4" t="inlineStr">
        <is>
          <t>unidad</t>
        </is>
      </c>
      <c r="D1100" s="10" t="n"/>
      <c r="E1100" s="10" t="n">
        <v>155</v>
      </c>
      <c r="F1100" s="10" t="n"/>
      <c r="G1100" s="10" t="n"/>
      <c r="H1100" s="10" t="n"/>
      <c r="I1100" s="10" t="n"/>
      <c r="J1100" s="10">
        <f>IF(COUNT(D1100:I1100)=0,"",MIN(D1100:I1100))</f>
        <v/>
      </c>
      <c r="K1100" s="10">
        <f>IF(COUNT(D1100:I1100)=0,"",MEDIAN(D1100:I1100))</f>
        <v/>
      </c>
      <c r="L1100" s="10">
        <f>IF(COUNT(D1100:I1100)=0,"",MAX(D1100:I1100))</f>
        <v/>
      </c>
      <c r="M1100" s="11">
        <f>IF(OR(J1100="",J1100=0),"",(L1100-J1100)/J1100)</f>
        <v/>
      </c>
      <c r="N1100" s="4">
        <f>IF(COUNT(D1100:I1100)=0,"",INDEX($D$1:$I$1,MATCH(MIN(D1100:I1100),D1100:I1100,0)))</f>
        <v/>
      </c>
      <c r="O1100" s="10" t="n">
        <v>155</v>
      </c>
      <c r="P1100" s="12" t="n">
        <v>1</v>
      </c>
    </row>
    <row r="1101">
      <c r="A1101" s="4" t="inlineStr">
        <is>
          <t>MAT-32-148</t>
        </is>
      </c>
      <c r="B1101" s="5" t="inlineStr">
        <is>
          <t>Niple de HG 1/2" x 5"</t>
        </is>
      </c>
      <c r="C1101" s="4" t="inlineStr">
        <is>
          <t>unidad</t>
        </is>
      </c>
      <c r="D1101" s="10" t="n"/>
      <c r="E1101" s="10" t="n">
        <v>182</v>
      </c>
      <c r="F1101" s="10" t="n"/>
      <c r="G1101" s="10" t="n"/>
      <c r="H1101" s="10" t="n"/>
      <c r="I1101" s="10" t="n"/>
      <c r="J1101" s="10">
        <f>IF(COUNT(D1101:I1101)=0,"",MIN(D1101:I1101))</f>
        <v/>
      </c>
      <c r="K1101" s="10">
        <f>IF(COUNT(D1101:I1101)=0,"",MEDIAN(D1101:I1101))</f>
        <v/>
      </c>
      <c r="L1101" s="10">
        <f>IF(COUNT(D1101:I1101)=0,"",MAX(D1101:I1101))</f>
        <v/>
      </c>
      <c r="M1101" s="11">
        <f>IF(OR(J1101="",J1101=0),"",(L1101-J1101)/J1101)</f>
        <v/>
      </c>
      <c r="N1101" s="4">
        <f>IF(COUNT(D1101:I1101)=0,"",INDEX($D$1:$I$1,MATCH(MIN(D1101:I1101),D1101:I1101,0)))</f>
        <v/>
      </c>
      <c r="O1101" s="10" t="n">
        <v>182</v>
      </c>
      <c r="P1101" s="12" t="n">
        <v>1</v>
      </c>
    </row>
    <row r="1102">
      <c r="A1102" s="4" t="inlineStr">
        <is>
          <t>MAT-32-149</t>
        </is>
      </c>
      <c r="B1102" s="5" t="inlineStr">
        <is>
          <t>Niple de HG 1/2" x 6"</t>
        </is>
      </c>
      <c r="C1102" s="4" t="inlineStr">
        <is>
          <t>unidad</t>
        </is>
      </c>
      <c r="D1102" s="10" t="n"/>
      <c r="E1102" s="10" t="n">
        <v>49</v>
      </c>
      <c r="F1102" s="10" t="n"/>
      <c r="G1102" s="10" t="n"/>
      <c r="H1102" s="10" t="n"/>
      <c r="I1102" s="10" t="n"/>
      <c r="J1102" s="10">
        <f>IF(COUNT(D1102:I1102)=0,"",MIN(D1102:I1102))</f>
        <v/>
      </c>
      <c r="K1102" s="10">
        <f>IF(COUNT(D1102:I1102)=0,"",MEDIAN(D1102:I1102))</f>
        <v/>
      </c>
      <c r="L1102" s="10">
        <f>IF(COUNT(D1102:I1102)=0,"",MAX(D1102:I1102))</f>
        <v/>
      </c>
      <c r="M1102" s="11">
        <f>IF(OR(J1102="",J1102=0),"",(L1102-J1102)/J1102)</f>
        <v/>
      </c>
      <c r="N1102" s="4">
        <f>IF(COUNT(D1102:I1102)=0,"",INDEX($D$1:$I$1,MATCH(MIN(D1102:I1102),D1102:I1102,0)))</f>
        <v/>
      </c>
      <c r="O1102" s="10" t="n">
        <v>49</v>
      </c>
      <c r="P1102" s="12" t="n">
        <v>1</v>
      </c>
    </row>
    <row r="1103">
      <c r="A1103" s="4" t="inlineStr">
        <is>
          <t>MAT-32-150</t>
        </is>
      </c>
      <c r="B1103" s="5" t="inlineStr">
        <is>
          <t>Niple de HG 1/2" x 8"</t>
        </is>
      </c>
      <c r="C1103" s="4" t="inlineStr">
        <is>
          <t>unidad</t>
        </is>
      </c>
      <c r="D1103" s="10" t="n"/>
      <c r="E1103" s="10" t="n">
        <v>187</v>
      </c>
      <c r="F1103" s="10" t="n"/>
      <c r="G1103" s="10" t="n"/>
      <c r="H1103" s="10" t="n"/>
      <c r="I1103" s="10" t="n"/>
      <c r="J1103" s="10">
        <f>IF(COUNT(D1103:I1103)=0,"",MIN(D1103:I1103))</f>
        <v/>
      </c>
      <c r="K1103" s="10">
        <f>IF(COUNT(D1103:I1103)=0,"",MEDIAN(D1103:I1103))</f>
        <v/>
      </c>
      <c r="L1103" s="10">
        <f>IF(COUNT(D1103:I1103)=0,"",MAX(D1103:I1103))</f>
        <v/>
      </c>
      <c r="M1103" s="11">
        <f>IF(OR(J1103="",J1103=0),"",(L1103-J1103)/J1103)</f>
        <v/>
      </c>
      <c r="N1103" s="4">
        <f>IF(COUNT(D1103:I1103)=0,"",INDEX($D$1:$I$1,MATCH(MIN(D1103:I1103),D1103:I1103,0)))</f>
        <v/>
      </c>
      <c r="O1103" s="10" t="n">
        <v>187</v>
      </c>
      <c r="P1103" s="12" t="n">
        <v>1</v>
      </c>
    </row>
    <row r="1104">
      <c r="A1104" s="4" t="inlineStr">
        <is>
          <t>MAT-32-151</t>
        </is>
      </c>
      <c r="B1104" s="5" t="inlineStr">
        <is>
          <t>Niple de HG 1/4" x 2"</t>
        </is>
      </c>
      <c r="C1104" s="4" t="inlineStr">
        <is>
          <t>unidad</t>
        </is>
      </c>
      <c r="D1104" s="10" t="n"/>
      <c r="E1104" s="10" t="n">
        <v>170</v>
      </c>
      <c r="F1104" s="10" t="n"/>
      <c r="G1104" s="10" t="n"/>
      <c r="H1104" s="10" t="n"/>
      <c r="I1104" s="10" t="n"/>
      <c r="J1104" s="10">
        <f>IF(COUNT(D1104:I1104)=0,"",MIN(D1104:I1104))</f>
        <v/>
      </c>
      <c r="K1104" s="10">
        <f>IF(COUNT(D1104:I1104)=0,"",MEDIAN(D1104:I1104))</f>
        <v/>
      </c>
      <c r="L1104" s="10">
        <f>IF(COUNT(D1104:I1104)=0,"",MAX(D1104:I1104))</f>
        <v/>
      </c>
      <c r="M1104" s="11">
        <f>IF(OR(J1104="",J1104=0),"",(L1104-J1104)/J1104)</f>
        <v/>
      </c>
      <c r="N1104" s="4">
        <f>IF(COUNT(D1104:I1104)=0,"",INDEX($D$1:$I$1,MATCH(MIN(D1104:I1104),D1104:I1104,0)))</f>
        <v/>
      </c>
      <c r="O1104" s="10" t="n">
        <v>170</v>
      </c>
      <c r="P1104" s="12" t="n">
        <v>1</v>
      </c>
    </row>
    <row r="1105">
      <c r="A1105" s="4" t="inlineStr">
        <is>
          <t>MAT-32-152</t>
        </is>
      </c>
      <c r="B1105" s="5" t="inlineStr">
        <is>
          <t>Niple de HG 1/4" x 4"</t>
        </is>
      </c>
      <c r="C1105" s="4" t="inlineStr">
        <is>
          <t>unidad</t>
        </is>
      </c>
      <c r="D1105" s="10" t="n"/>
      <c r="E1105" s="10" t="n">
        <v>204</v>
      </c>
      <c r="F1105" s="10" t="n"/>
      <c r="G1105" s="10" t="n"/>
      <c r="H1105" s="10" t="n"/>
      <c r="I1105" s="10" t="n"/>
      <c r="J1105" s="10">
        <f>IF(COUNT(D1105:I1105)=0,"",MIN(D1105:I1105))</f>
        <v/>
      </c>
      <c r="K1105" s="10">
        <f>IF(COUNT(D1105:I1105)=0,"",MEDIAN(D1105:I1105))</f>
        <v/>
      </c>
      <c r="L1105" s="10">
        <f>IF(COUNT(D1105:I1105)=0,"",MAX(D1105:I1105))</f>
        <v/>
      </c>
      <c r="M1105" s="11">
        <f>IF(OR(J1105="",J1105=0),"",(L1105-J1105)/J1105)</f>
        <v/>
      </c>
      <c r="N1105" s="4">
        <f>IF(COUNT(D1105:I1105)=0,"",INDEX($D$1:$I$1,MATCH(MIN(D1105:I1105),D1105:I1105,0)))</f>
        <v/>
      </c>
      <c r="O1105" s="10" t="n">
        <v>204</v>
      </c>
      <c r="P1105" s="12" t="n">
        <v>1</v>
      </c>
    </row>
    <row r="1106">
      <c r="A1106" s="4" t="inlineStr">
        <is>
          <t>MAT-32-153</t>
        </is>
      </c>
      <c r="B1106" s="5" t="inlineStr">
        <is>
          <t>Niple de HG 1" x 10"</t>
        </is>
      </c>
      <c r="C1106" s="4" t="inlineStr">
        <is>
          <t>unidad</t>
        </is>
      </c>
      <c r="D1106" s="10" t="n"/>
      <c r="E1106" s="10" t="n">
        <v>344</v>
      </c>
      <c r="F1106" s="10" t="n"/>
      <c r="G1106" s="10" t="n"/>
      <c r="H1106" s="10" t="n"/>
      <c r="I1106" s="10" t="n"/>
      <c r="J1106" s="10">
        <f>IF(COUNT(D1106:I1106)=0,"",MIN(D1106:I1106))</f>
        <v/>
      </c>
      <c r="K1106" s="10">
        <f>IF(COUNT(D1106:I1106)=0,"",MEDIAN(D1106:I1106))</f>
        <v/>
      </c>
      <c r="L1106" s="10">
        <f>IF(COUNT(D1106:I1106)=0,"",MAX(D1106:I1106))</f>
        <v/>
      </c>
      <c r="M1106" s="11">
        <f>IF(OR(J1106="",J1106=0),"",(L1106-J1106)/J1106)</f>
        <v/>
      </c>
      <c r="N1106" s="4">
        <f>IF(COUNT(D1106:I1106)=0,"",INDEX($D$1:$I$1,MATCH(MIN(D1106:I1106),D1106:I1106,0)))</f>
        <v/>
      </c>
      <c r="O1106" s="10" t="n">
        <v>344</v>
      </c>
      <c r="P1106" s="12" t="n">
        <v>1</v>
      </c>
    </row>
    <row r="1107">
      <c r="A1107" s="4" t="inlineStr">
        <is>
          <t>MAT-32-154</t>
        </is>
      </c>
      <c r="B1107" s="5" t="inlineStr">
        <is>
          <t>Niple de HG 1" x 2 1/2"</t>
        </is>
      </c>
      <c r="C1107" s="4" t="inlineStr">
        <is>
          <t>unidad</t>
        </is>
      </c>
      <c r="D1107" s="10" t="n"/>
      <c r="E1107" s="10" t="n">
        <v>130</v>
      </c>
      <c r="F1107" s="10" t="n"/>
      <c r="G1107" s="10" t="n"/>
      <c r="H1107" s="10" t="n"/>
      <c r="I1107" s="10" t="n"/>
      <c r="J1107" s="10">
        <f>IF(COUNT(D1107:I1107)=0,"",MIN(D1107:I1107))</f>
        <v/>
      </c>
      <c r="K1107" s="10">
        <f>IF(COUNT(D1107:I1107)=0,"",MEDIAN(D1107:I1107))</f>
        <v/>
      </c>
      <c r="L1107" s="10">
        <f>IF(COUNT(D1107:I1107)=0,"",MAX(D1107:I1107))</f>
        <v/>
      </c>
      <c r="M1107" s="11">
        <f>IF(OR(J1107="",J1107=0),"",(L1107-J1107)/J1107)</f>
        <v/>
      </c>
      <c r="N1107" s="4">
        <f>IF(COUNT(D1107:I1107)=0,"",INDEX($D$1:$I$1,MATCH(MIN(D1107:I1107),D1107:I1107,0)))</f>
        <v/>
      </c>
      <c r="O1107" s="10" t="n">
        <v>130</v>
      </c>
      <c r="P1107" s="12" t="n">
        <v>1</v>
      </c>
    </row>
    <row r="1108">
      <c r="A1108" s="4" t="inlineStr">
        <is>
          <t>MAT-32-155</t>
        </is>
      </c>
      <c r="B1108" s="5" t="inlineStr">
        <is>
          <t>Niple de HG 1" x 2"</t>
        </is>
      </c>
      <c r="C1108" s="4" t="inlineStr">
        <is>
          <t>unidad</t>
        </is>
      </c>
      <c r="D1108" s="10" t="n"/>
      <c r="E1108" s="10" t="n">
        <v>53</v>
      </c>
      <c r="F1108" s="10" t="n"/>
      <c r="G1108" s="10" t="n"/>
      <c r="H1108" s="10" t="n"/>
      <c r="I1108" s="10" t="n"/>
      <c r="J1108" s="10">
        <f>IF(COUNT(D1108:I1108)=0,"",MIN(D1108:I1108))</f>
        <v/>
      </c>
      <c r="K1108" s="10">
        <f>IF(COUNT(D1108:I1108)=0,"",MEDIAN(D1108:I1108))</f>
        <v/>
      </c>
      <c r="L1108" s="10">
        <f>IF(COUNT(D1108:I1108)=0,"",MAX(D1108:I1108))</f>
        <v/>
      </c>
      <c r="M1108" s="11">
        <f>IF(OR(J1108="",J1108=0),"",(L1108-J1108)/J1108)</f>
        <v/>
      </c>
      <c r="N1108" s="4">
        <f>IF(COUNT(D1108:I1108)=0,"",INDEX($D$1:$I$1,MATCH(MIN(D1108:I1108),D1108:I1108,0)))</f>
        <v/>
      </c>
      <c r="O1108" s="10" t="n">
        <v>53</v>
      </c>
      <c r="P1108" s="12" t="n">
        <v>1</v>
      </c>
    </row>
    <row r="1109">
      <c r="A1109" s="4" t="inlineStr">
        <is>
          <t>MAT-32-156</t>
        </is>
      </c>
      <c r="B1109" s="5" t="inlineStr">
        <is>
          <t>Niple de HG 1" x 3"</t>
        </is>
      </c>
      <c r="C1109" s="4" t="inlineStr">
        <is>
          <t>unidad</t>
        </is>
      </c>
      <c r="D1109" s="10" t="n"/>
      <c r="E1109" s="10" t="n">
        <v>63</v>
      </c>
      <c r="F1109" s="10" t="n"/>
      <c r="G1109" s="10" t="n"/>
      <c r="H1109" s="10" t="n"/>
      <c r="I1109" s="10" t="n"/>
      <c r="J1109" s="10">
        <f>IF(COUNT(D1109:I1109)=0,"",MIN(D1109:I1109))</f>
        <v/>
      </c>
      <c r="K1109" s="10">
        <f>IF(COUNT(D1109:I1109)=0,"",MEDIAN(D1109:I1109))</f>
        <v/>
      </c>
      <c r="L1109" s="10">
        <f>IF(COUNT(D1109:I1109)=0,"",MAX(D1109:I1109))</f>
        <v/>
      </c>
      <c r="M1109" s="11">
        <f>IF(OR(J1109="",J1109=0),"",(L1109-J1109)/J1109)</f>
        <v/>
      </c>
      <c r="N1109" s="4">
        <f>IF(COUNT(D1109:I1109)=0,"",INDEX($D$1:$I$1,MATCH(MIN(D1109:I1109),D1109:I1109,0)))</f>
        <v/>
      </c>
      <c r="O1109" s="10" t="n">
        <v>63</v>
      </c>
      <c r="P1109" s="12" t="n">
        <v>1</v>
      </c>
    </row>
    <row r="1110">
      <c r="A1110" s="4" t="inlineStr">
        <is>
          <t>MAT-32-157</t>
        </is>
      </c>
      <c r="B1110" s="5" t="inlineStr">
        <is>
          <t>Niple de HG 1" x 4"</t>
        </is>
      </c>
      <c r="C1110" s="4" t="inlineStr">
        <is>
          <t>unidad</t>
        </is>
      </c>
      <c r="D1110" s="10" t="n"/>
      <c r="E1110" s="10" t="n">
        <v>65</v>
      </c>
      <c r="F1110" s="10" t="n"/>
      <c r="G1110" s="10" t="n"/>
      <c r="H1110" s="10" t="n"/>
      <c r="I1110" s="10" t="n"/>
      <c r="J1110" s="10">
        <f>IF(COUNT(D1110:I1110)=0,"",MIN(D1110:I1110))</f>
        <v/>
      </c>
      <c r="K1110" s="10">
        <f>IF(COUNT(D1110:I1110)=0,"",MEDIAN(D1110:I1110))</f>
        <v/>
      </c>
      <c r="L1110" s="10">
        <f>IF(COUNT(D1110:I1110)=0,"",MAX(D1110:I1110))</f>
        <v/>
      </c>
      <c r="M1110" s="11">
        <f>IF(OR(J1110="",J1110=0),"",(L1110-J1110)/J1110)</f>
        <v/>
      </c>
      <c r="N1110" s="4">
        <f>IF(COUNT(D1110:I1110)=0,"",INDEX($D$1:$I$1,MATCH(MIN(D1110:I1110),D1110:I1110,0)))</f>
        <v/>
      </c>
      <c r="O1110" s="10" t="n">
        <v>65</v>
      </c>
      <c r="P1110" s="12" t="n">
        <v>1</v>
      </c>
    </row>
    <row r="1111">
      <c r="A1111" s="4" t="inlineStr">
        <is>
          <t>MAT-32-158</t>
        </is>
      </c>
      <c r="B1111" s="5" t="inlineStr">
        <is>
          <t>Niple de HG 1" x 5"</t>
        </is>
      </c>
      <c r="C1111" s="4" t="inlineStr">
        <is>
          <t>unidad</t>
        </is>
      </c>
      <c r="D1111" s="10" t="n"/>
      <c r="E1111" s="10" t="n">
        <v>31</v>
      </c>
      <c r="F1111" s="10" t="n"/>
      <c r="G1111" s="10" t="n"/>
      <c r="H1111" s="10" t="n"/>
      <c r="I1111" s="10" t="n"/>
      <c r="J1111" s="10">
        <f>IF(COUNT(D1111:I1111)=0,"",MIN(D1111:I1111))</f>
        <v/>
      </c>
      <c r="K1111" s="10">
        <f>IF(COUNT(D1111:I1111)=0,"",MEDIAN(D1111:I1111))</f>
        <v/>
      </c>
      <c r="L1111" s="10">
        <f>IF(COUNT(D1111:I1111)=0,"",MAX(D1111:I1111))</f>
        <v/>
      </c>
      <c r="M1111" s="11">
        <f>IF(OR(J1111="",J1111=0),"",(L1111-J1111)/J1111)</f>
        <v/>
      </c>
      <c r="N1111" s="4">
        <f>IF(COUNT(D1111:I1111)=0,"",INDEX($D$1:$I$1,MATCH(MIN(D1111:I1111),D1111:I1111,0)))</f>
        <v/>
      </c>
      <c r="O1111" s="10" t="n">
        <v>31</v>
      </c>
      <c r="P1111" s="12" t="n">
        <v>1</v>
      </c>
    </row>
    <row r="1112">
      <c r="A1112" s="4" t="inlineStr">
        <is>
          <t>MAT-32-159</t>
        </is>
      </c>
      <c r="B1112" s="5" t="inlineStr">
        <is>
          <t>Niple de HG 1" x 6"</t>
        </is>
      </c>
      <c r="C1112" s="4" t="inlineStr">
        <is>
          <t>unidad</t>
        </is>
      </c>
      <c r="D1112" s="10" t="n"/>
      <c r="E1112" s="10" t="n">
        <v>86</v>
      </c>
      <c r="F1112" s="10" t="n"/>
      <c r="G1112" s="10" t="n"/>
      <c r="H1112" s="10" t="n"/>
      <c r="I1112" s="10" t="n"/>
      <c r="J1112" s="10">
        <f>IF(COUNT(D1112:I1112)=0,"",MIN(D1112:I1112))</f>
        <v/>
      </c>
      <c r="K1112" s="10">
        <f>IF(COUNT(D1112:I1112)=0,"",MEDIAN(D1112:I1112))</f>
        <v/>
      </c>
      <c r="L1112" s="10">
        <f>IF(COUNT(D1112:I1112)=0,"",MAX(D1112:I1112))</f>
        <v/>
      </c>
      <c r="M1112" s="11">
        <f>IF(OR(J1112="",J1112=0),"",(L1112-J1112)/J1112)</f>
        <v/>
      </c>
      <c r="N1112" s="4">
        <f>IF(COUNT(D1112:I1112)=0,"",INDEX($D$1:$I$1,MATCH(MIN(D1112:I1112),D1112:I1112,0)))</f>
        <v/>
      </c>
      <c r="O1112" s="10" t="n">
        <v>86</v>
      </c>
      <c r="P1112" s="12" t="n">
        <v>1</v>
      </c>
    </row>
    <row r="1113">
      <c r="A1113" s="4" t="inlineStr">
        <is>
          <t>MAT-32-160</t>
        </is>
      </c>
      <c r="B1113" s="5" t="inlineStr">
        <is>
          <t>Niple de HG 2" x 3"</t>
        </is>
      </c>
      <c r="C1113" s="4" t="inlineStr">
        <is>
          <t>unidad</t>
        </is>
      </c>
      <c r="D1113" s="10" t="n"/>
      <c r="E1113" s="10" t="n">
        <v>338</v>
      </c>
      <c r="F1113" s="10" t="n"/>
      <c r="G1113" s="10" t="n"/>
      <c r="H1113" s="10" t="n"/>
      <c r="I1113" s="10" t="n"/>
      <c r="J1113" s="10">
        <f>IF(COUNT(D1113:I1113)=0,"",MIN(D1113:I1113))</f>
        <v/>
      </c>
      <c r="K1113" s="10">
        <f>IF(COUNT(D1113:I1113)=0,"",MEDIAN(D1113:I1113))</f>
        <v/>
      </c>
      <c r="L1113" s="10">
        <f>IF(COUNT(D1113:I1113)=0,"",MAX(D1113:I1113))</f>
        <v/>
      </c>
      <c r="M1113" s="11">
        <f>IF(OR(J1113="",J1113=0),"",(L1113-J1113)/J1113)</f>
        <v/>
      </c>
      <c r="N1113" s="4">
        <f>IF(COUNT(D1113:I1113)=0,"",INDEX($D$1:$I$1,MATCH(MIN(D1113:I1113),D1113:I1113,0)))</f>
        <v/>
      </c>
      <c r="O1113" s="10" t="n">
        <v>338</v>
      </c>
      <c r="P1113" s="12" t="n">
        <v>1</v>
      </c>
    </row>
    <row r="1114">
      <c r="A1114" s="4" t="inlineStr">
        <is>
          <t>MAT-32-161</t>
        </is>
      </c>
      <c r="B1114" s="5" t="inlineStr">
        <is>
          <t>Niple de HG 2" x 4"</t>
        </is>
      </c>
      <c r="C1114" s="4" t="inlineStr">
        <is>
          <t>unidad</t>
        </is>
      </c>
      <c r="D1114" s="10" t="n"/>
      <c r="E1114" s="10" t="n">
        <v>368</v>
      </c>
      <c r="F1114" s="10" t="n"/>
      <c r="G1114" s="10" t="n"/>
      <c r="H1114" s="10" t="n"/>
      <c r="I1114" s="10" t="n"/>
      <c r="J1114" s="10">
        <f>IF(COUNT(D1114:I1114)=0,"",MIN(D1114:I1114))</f>
        <v/>
      </c>
      <c r="K1114" s="10">
        <f>IF(COUNT(D1114:I1114)=0,"",MEDIAN(D1114:I1114))</f>
        <v/>
      </c>
      <c r="L1114" s="10">
        <f>IF(COUNT(D1114:I1114)=0,"",MAX(D1114:I1114))</f>
        <v/>
      </c>
      <c r="M1114" s="11">
        <f>IF(OR(J1114="",J1114=0),"",(L1114-J1114)/J1114)</f>
        <v/>
      </c>
      <c r="N1114" s="4">
        <f>IF(COUNT(D1114:I1114)=0,"",INDEX($D$1:$I$1,MATCH(MIN(D1114:I1114),D1114:I1114,0)))</f>
        <v/>
      </c>
      <c r="O1114" s="10" t="n">
        <v>368</v>
      </c>
      <c r="P1114" s="12" t="n">
        <v>1</v>
      </c>
    </row>
    <row r="1115">
      <c r="A1115" s="4" t="inlineStr">
        <is>
          <t>MAT-32-162</t>
        </is>
      </c>
      <c r="B1115" s="5" t="inlineStr">
        <is>
          <t>Niple de HG 2" x 5"</t>
        </is>
      </c>
      <c r="C1115" s="4" t="inlineStr">
        <is>
          <t>unidad</t>
        </is>
      </c>
      <c r="D1115" s="10" t="n"/>
      <c r="E1115" s="10" t="n">
        <v>257</v>
      </c>
      <c r="F1115" s="10" t="n"/>
      <c r="G1115" s="10" t="n"/>
      <c r="H1115" s="10" t="n"/>
      <c r="I1115" s="10" t="n"/>
      <c r="J1115" s="10">
        <f>IF(COUNT(D1115:I1115)=0,"",MIN(D1115:I1115))</f>
        <v/>
      </c>
      <c r="K1115" s="10">
        <f>IF(COUNT(D1115:I1115)=0,"",MEDIAN(D1115:I1115))</f>
        <v/>
      </c>
      <c r="L1115" s="10">
        <f>IF(COUNT(D1115:I1115)=0,"",MAX(D1115:I1115))</f>
        <v/>
      </c>
      <c r="M1115" s="11">
        <f>IF(OR(J1115="",J1115=0),"",(L1115-J1115)/J1115)</f>
        <v/>
      </c>
      <c r="N1115" s="4">
        <f>IF(COUNT(D1115:I1115)=0,"",INDEX($D$1:$I$1,MATCH(MIN(D1115:I1115),D1115:I1115,0)))</f>
        <v/>
      </c>
      <c r="O1115" s="10" t="n">
        <v>257</v>
      </c>
      <c r="P1115" s="12" t="n">
        <v>1</v>
      </c>
    </row>
    <row r="1116">
      <c r="A1116" s="4" t="inlineStr">
        <is>
          <t>MAT-32-163</t>
        </is>
      </c>
      <c r="B1116" s="5" t="inlineStr">
        <is>
          <t>Niple de HG 3/4" x 1 1/2"</t>
        </is>
      </c>
      <c r="C1116" s="4" t="inlineStr">
        <is>
          <t>unidad</t>
        </is>
      </c>
      <c r="D1116" s="10" t="n"/>
      <c r="E1116" s="10" t="n">
        <v>77</v>
      </c>
      <c r="F1116" s="10" t="n"/>
      <c r="G1116" s="10" t="n"/>
      <c r="H1116" s="10" t="n"/>
      <c r="I1116" s="10" t="n"/>
      <c r="J1116" s="10">
        <f>IF(COUNT(D1116:I1116)=0,"",MIN(D1116:I1116))</f>
        <v/>
      </c>
      <c r="K1116" s="10">
        <f>IF(COUNT(D1116:I1116)=0,"",MEDIAN(D1116:I1116))</f>
        <v/>
      </c>
      <c r="L1116" s="10">
        <f>IF(COUNT(D1116:I1116)=0,"",MAX(D1116:I1116))</f>
        <v/>
      </c>
      <c r="M1116" s="11">
        <f>IF(OR(J1116="",J1116=0),"",(L1116-J1116)/J1116)</f>
        <v/>
      </c>
      <c r="N1116" s="4">
        <f>IF(COUNT(D1116:I1116)=0,"",INDEX($D$1:$I$1,MATCH(MIN(D1116:I1116),D1116:I1116,0)))</f>
        <v/>
      </c>
      <c r="O1116" s="10" t="n">
        <v>77</v>
      </c>
      <c r="P1116" s="12" t="n">
        <v>1</v>
      </c>
    </row>
    <row r="1117">
      <c r="A1117" s="4" t="inlineStr">
        <is>
          <t>MAT-32-164</t>
        </is>
      </c>
      <c r="B1117" s="5" t="inlineStr">
        <is>
          <t>Niple de HG 3/4" x 1"</t>
        </is>
      </c>
      <c r="C1117" s="4" t="inlineStr">
        <is>
          <t>unidad</t>
        </is>
      </c>
      <c r="D1117" s="10" t="n"/>
      <c r="E1117" s="10" t="n">
        <v>62</v>
      </c>
      <c r="F1117" s="10" t="n"/>
      <c r="G1117" s="10" t="n"/>
      <c r="H1117" s="10" t="n"/>
      <c r="I1117" s="10" t="n"/>
      <c r="J1117" s="10">
        <f>IF(COUNT(D1117:I1117)=0,"",MIN(D1117:I1117))</f>
        <v/>
      </c>
      <c r="K1117" s="10">
        <f>IF(COUNT(D1117:I1117)=0,"",MEDIAN(D1117:I1117))</f>
        <v/>
      </c>
      <c r="L1117" s="10">
        <f>IF(COUNT(D1117:I1117)=0,"",MAX(D1117:I1117))</f>
        <v/>
      </c>
      <c r="M1117" s="11">
        <f>IF(OR(J1117="",J1117=0),"",(L1117-J1117)/J1117)</f>
        <v/>
      </c>
      <c r="N1117" s="4">
        <f>IF(COUNT(D1117:I1117)=0,"",INDEX($D$1:$I$1,MATCH(MIN(D1117:I1117),D1117:I1117,0)))</f>
        <v/>
      </c>
      <c r="O1117" s="10" t="n">
        <v>62</v>
      </c>
      <c r="P1117" s="12" t="n">
        <v>1</v>
      </c>
    </row>
    <row r="1118">
      <c r="A1118" s="4" t="inlineStr">
        <is>
          <t>MAT-32-165</t>
        </is>
      </c>
      <c r="B1118" s="5" t="inlineStr">
        <is>
          <t>Niple de HG 3/4" x 2 1/2"</t>
        </is>
      </c>
      <c r="C1118" s="4" t="inlineStr">
        <is>
          <t>unidad</t>
        </is>
      </c>
      <c r="D1118" s="10" t="n"/>
      <c r="E1118" s="10" t="n">
        <v>131</v>
      </c>
      <c r="F1118" s="10" t="n"/>
      <c r="G1118" s="10" t="n"/>
      <c r="H1118" s="10" t="n"/>
      <c r="I1118" s="10" t="n"/>
      <c r="J1118" s="10">
        <f>IF(COUNT(D1118:I1118)=0,"",MIN(D1118:I1118))</f>
        <v/>
      </c>
      <c r="K1118" s="10">
        <f>IF(COUNT(D1118:I1118)=0,"",MEDIAN(D1118:I1118))</f>
        <v/>
      </c>
      <c r="L1118" s="10">
        <f>IF(COUNT(D1118:I1118)=0,"",MAX(D1118:I1118))</f>
        <v/>
      </c>
      <c r="M1118" s="11">
        <f>IF(OR(J1118="",J1118=0),"",(L1118-J1118)/J1118)</f>
        <v/>
      </c>
      <c r="N1118" s="4">
        <f>IF(COUNT(D1118:I1118)=0,"",INDEX($D$1:$I$1,MATCH(MIN(D1118:I1118),D1118:I1118,0)))</f>
        <v/>
      </c>
      <c r="O1118" s="10" t="n">
        <v>131</v>
      </c>
      <c r="P1118" s="12" t="n">
        <v>1</v>
      </c>
    </row>
    <row r="1119">
      <c r="A1119" s="4" t="inlineStr">
        <is>
          <t>MAT-32-166</t>
        </is>
      </c>
      <c r="B1119" s="5" t="inlineStr">
        <is>
          <t>Niple de HG 3/4" x 2"</t>
        </is>
      </c>
      <c r="C1119" s="4" t="inlineStr">
        <is>
          <t>unidad</t>
        </is>
      </c>
      <c r="D1119" s="10" t="n"/>
      <c r="E1119" s="10" t="n">
        <v>120</v>
      </c>
      <c r="F1119" s="10" t="n"/>
      <c r="G1119" s="10" t="n"/>
      <c r="H1119" s="10" t="n"/>
      <c r="I1119" s="10" t="n"/>
      <c r="J1119" s="10">
        <f>IF(COUNT(D1119:I1119)=0,"",MIN(D1119:I1119))</f>
        <v/>
      </c>
      <c r="K1119" s="10">
        <f>IF(COUNT(D1119:I1119)=0,"",MEDIAN(D1119:I1119))</f>
        <v/>
      </c>
      <c r="L1119" s="10">
        <f>IF(COUNT(D1119:I1119)=0,"",MAX(D1119:I1119))</f>
        <v/>
      </c>
      <c r="M1119" s="11">
        <f>IF(OR(J1119="",J1119=0),"",(L1119-J1119)/J1119)</f>
        <v/>
      </c>
      <c r="N1119" s="4">
        <f>IF(COUNT(D1119:I1119)=0,"",INDEX($D$1:$I$1,MATCH(MIN(D1119:I1119),D1119:I1119,0)))</f>
        <v/>
      </c>
      <c r="O1119" s="10" t="n">
        <v>120</v>
      </c>
      <c r="P1119" s="12" t="n">
        <v>1</v>
      </c>
    </row>
    <row r="1120">
      <c r="A1120" s="4" t="inlineStr">
        <is>
          <t>MAT-32-167</t>
        </is>
      </c>
      <c r="B1120" s="5" t="inlineStr">
        <is>
          <t>Niple de HG 3/4" x 3"</t>
        </is>
      </c>
      <c r="C1120" s="4" t="inlineStr">
        <is>
          <t>unidad</t>
        </is>
      </c>
      <c r="D1120" s="10" t="n"/>
      <c r="E1120" s="10" t="n">
        <v>149</v>
      </c>
      <c r="F1120" s="10" t="n"/>
      <c r="G1120" s="10" t="n"/>
      <c r="H1120" s="10" t="n"/>
      <c r="I1120" s="10" t="n"/>
      <c r="J1120" s="10">
        <f>IF(COUNT(D1120:I1120)=0,"",MIN(D1120:I1120))</f>
        <v/>
      </c>
      <c r="K1120" s="10">
        <f>IF(COUNT(D1120:I1120)=0,"",MEDIAN(D1120:I1120))</f>
        <v/>
      </c>
      <c r="L1120" s="10">
        <f>IF(COUNT(D1120:I1120)=0,"",MAX(D1120:I1120))</f>
        <v/>
      </c>
      <c r="M1120" s="11">
        <f>IF(OR(J1120="",J1120=0),"",(L1120-J1120)/J1120)</f>
        <v/>
      </c>
      <c r="N1120" s="4">
        <f>IF(COUNT(D1120:I1120)=0,"",INDEX($D$1:$I$1,MATCH(MIN(D1120:I1120),D1120:I1120,0)))</f>
        <v/>
      </c>
      <c r="O1120" s="10" t="n">
        <v>149</v>
      </c>
      <c r="P1120" s="12" t="n">
        <v>1</v>
      </c>
    </row>
    <row r="1121">
      <c r="A1121" s="4" t="inlineStr">
        <is>
          <t>MAT-32-168</t>
        </is>
      </c>
      <c r="B1121" s="5" t="inlineStr">
        <is>
          <t>Niple de HG 3/4" x 4"</t>
        </is>
      </c>
      <c r="C1121" s="4" t="inlineStr">
        <is>
          <t>unidad</t>
        </is>
      </c>
      <c r="D1121" s="10" t="n"/>
      <c r="E1121" s="10" t="n">
        <v>160</v>
      </c>
      <c r="F1121" s="10" t="n"/>
      <c r="G1121" s="10" t="n"/>
      <c r="H1121" s="10" t="n"/>
      <c r="I1121" s="10" t="n"/>
      <c r="J1121" s="10">
        <f>IF(COUNT(D1121:I1121)=0,"",MIN(D1121:I1121))</f>
        <v/>
      </c>
      <c r="K1121" s="10">
        <f>IF(COUNT(D1121:I1121)=0,"",MEDIAN(D1121:I1121))</f>
        <v/>
      </c>
      <c r="L1121" s="10">
        <f>IF(COUNT(D1121:I1121)=0,"",MAX(D1121:I1121))</f>
        <v/>
      </c>
      <c r="M1121" s="11">
        <f>IF(OR(J1121="",J1121=0),"",(L1121-J1121)/J1121)</f>
        <v/>
      </c>
      <c r="N1121" s="4">
        <f>IF(COUNT(D1121:I1121)=0,"",INDEX($D$1:$I$1,MATCH(MIN(D1121:I1121),D1121:I1121,0)))</f>
        <v/>
      </c>
      <c r="O1121" s="10" t="n">
        <v>160</v>
      </c>
      <c r="P1121" s="12" t="n">
        <v>1</v>
      </c>
    </row>
    <row r="1122">
      <c r="A1122" s="4" t="inlineStr">
        <is>
          <t>MAT-32-169</t>
        </is>
      </c>
      <c r="B1122" s="5" t="inlineStr">
        <is>
          <t>Niple de HG 3/4" x 5"</t>
        </is>
      </c>
      <c r="C1122" s="4" t="inlineStr">
        <is>
          <t>unidad</t>
        </is>
      </c>
      <c r="D1122" s="10" t="n"/>
      <c r="E1122" s="10" t="n">
        <v>194</v>
      </c>
      <c r="F1122" s="10" t="n"/>
      <c r="G1122" s="10" t="n"/>
      <c r="H1122" s="10" t="n"/>
      <c r="I1122" s="10" t="n"/>
      <c r="J1122" s="10">
        <f>IF(COUNT(D1122:I1122)=0,"",MIN(D1122:I1122))</f>
        <v/>
      </c>
      <c r="K1122" s="10">
        <f>IF(COUNT(D1122:I1122)=0,"",MEDIAN(D1122:I1122))</f>
        <v/>
      </c>
      <c r="L1122" s="10">
        <f>IF(COUNT(D1122:I1122)=0,"",MAX(D1122:I1122))</f>
        <v/>
      </c>
      <c r="M1122" s="11">
        <f>IF(OR(J1122="",J1122=0),"",(L1122-J1122)/J1122)</f>
        <v/>
      </c>
      <c r="N1122" s="4">
        <f>IF(COUNT(D1122:I1122)=0,"",INDEX($D$1:$I$1,MATCH(MIN(D1122:I1122),D1122:I1122,0)))</f>
        <v/>
      </c>
      <c r="O1122" s="10" t="n">
        <v>194</v>
      </c>
      <c r="P1122" s="12" t="n">
        <v>1</v>
      </c>
    </row>
    <row r="1123">
      <c r="A1123" s="4" t="inlineStr">
        <is>
          <t>MAT-32-170</t>
        </is>
      </c>
      <c r="B1123" s="5" t="inlineStr">
        <is>
          <t>Niple de HG 3/4" x 6"</t>
        </is>
      </c>
      <c r="C1123" s="4" t="inlineStr">
        <is>
          <t>unidad</t>
        </is>
      </c>
      <c r="D1123" s="10" t="n"/>
      <c r="E1123" s="10" t="n">
        <v>248</v>
      </c>
      <c r="F1123" s="10" t="n"/>
      <c r="G1123" s="10" t="n"/>
      <c r="H1123" s="10" t="n"/>
      <c r="I1123" s="10" t="n"/>
      <c r="J1123" s="10">
        <f>IF(COUNT(D1123:I1123)=0,"",MIN(D1123:I1123))</f>
        <v/>
      </c>
      <c r="K1123" s="10">
        <f>IF(COUNT(D1123:I1123)=0,"",MEDIAN(D1123:I1123))</f>
        <v/>
      </c>
      <c r="L1123" s="10">
        <f>IF(COUNT(D1123:I1123)=0,"",MAX(D1123:I1123))</f>
        <v/>
      </c>
      <c r="M1123" s="11">
        <f>IF(OR(J1123="",J1123=0),"",(L1123-J1123)/J1123)</f>
        <v/>
      </c>
      <c r="N1123" s="4">
        <f>IF(COUNT(D1123:I1123)=0,"",INDEX($D$1:$I$1,MATCH(MIN(D1123:I1123),D1123:I1123,0)))</f>
        <v/>
      </c>
      <c r="O1123" s="10" t="n">
        <v>248</v>
      </c>
      <c r="P1123" s="12" t="n">
        <v>1</v>
      </c>
    </row>
    <row r="1124">
      <c r="A1124" s="4" t="inlineStr">
        <is>
          <t>MAT-32-171</t>
        </is>
      </c>
      <c r="B1124" s="5" t="inlineStr">
        <is>
          <t>Niple de HG 3/8" x 2 1/2"</t>
        </is>
      </c>
      <c r="C1124" s="4" t="inlineStr">
        <is>
          <t>unidad</t>
        </is>
      </c>
      <c r="D1124" s="10" t="n"/>
      <c r="E1124" s="10" t="n">
        <v>155</v>
      </c>
      <c r="F1124" s="10" t="n"/>
      <c r="G1124" s="10" t="n"/>
      <c r="H1124" s="10" t="n"/>
      <c r="I1124" s="10" t="n"/>
      <c r="J1124" s="10">
        <f>IF(COUNT(D1124:I1124)=0,"",MIN(D1124:I1124))</f>
        <v/>
      </c>
      <c r="K1124" s="10">
        <f>IF(COUNT(D1124:I1124)=0,"",MEDIAN(D1124:I1124))</f>
        <v/>
      </c>
      <c r="L1124" s="10">
        <f>IF(COUNT(D1124:I1124)=0,"",MAX(D1124:I1124))</f>
        <v/>
      </c>
      <c r="M1124" s="11">
        <f>IF(OR(J1124="",J1124=0),"",(L1124-J1124)/J1124)</f>
        <v/>
      </c>
      <c r="N1124" s="4">
        <f>IF(COUNT(D1124:I1124)=0,"",INDEX($D$1:$I$1,MATCH(MIN(D1124:I1124),D1124:I1124,0)))</f>
        <v/>
      </c>
      <c r="O1124" s="10" t="n">
        <v>155</v>
      </c>
      <c r="P1124" s="12" t="n">
        <v>1</v>
      </c>
    </row>
    <row r="1125">
      <c r="A1125" s="4" t="inlineStr">
        <is>
          <t>MAT-32-172</t>
        </is>
      </c>
      <c r="B1125" s="5" t="inlineStr">
        <is>
          <t>Niple de HG 3/8" x 2"</t>
        </is>
      </c>
      <c r="C1125" s="4" t="inlineStr">
        <is>
          <t>unidad</t>
        </is>
      </c>
      <c r="D1125" s="10" t="n"/>
      <c r="E1125" s="10" t="n">
        <v>160</v>
      </c>
      <c r="F1125" s="10" t="n"/>
      <c r="G1125" s="10" t="n"/>
      <c r="H1125" s="10" t="n"/>
      <c r="I1125" s="10" t="n"/>
      <c r="J1125" s="10">
        <f>IF(COUNT(D1125:I1125)=0,"",MIN(D1125:I1125))</f>
        <v/>
      </c>
      <c r="K1125" s="10">
        <f>IF(COUNT(D1125:I1125)=0,"",MEDIAN(D1125:I1125))</f>
        <v/>
      </c>
      <c r="L1125" s="10">
        <f>IF(COUNT(D1125:I1125)=0,"",MAX(D1125:I1125))</f>
        <v/>
      </c>
      <c r="M1125" s="11">
        <f>IF(OR(J1125="",J1125=0),"",(L1125-J1125)/J1125)</f>
        <v/>
      </c>
      <c r="N1125" s="4">
        <f>IF(COUNT(D1125:I1125)=0,"",INDEX($D$1:$I$1,MATCH(MIN(D1125:I1125),D1125:I1125,0)))</f>
        <v/>
      </c>
      <c r="O1125" s="10" t="n">
        <v>160</v>
      </c>
      <c r="P1125" s="12" t="n">
        <v>1</v>
      </c>
    </row>
    <row r="1126">
      <c r="A1126" s="4" t="inlineStr">
        <is>
          <t>MAT-32-173</t>
        </is>
      </c>
      <c r="B1126" s="5" t="inlineStr">
        <is>
          <t>Niple de HG 3/8" x 3 1/2"</t>
        </is>
      </c>
      <c r="C1126" s="4" t="inlineStr">
        <is>
          <t>unidad</t>
        </is>
      </c>
      <c r="D1126" s="10" t="n"/>
      <c r="E1126" s="10" t="n">
        <v>194</v>
      </c>
      <c r="F1126" s="10" t="n"/>
      <c r="G1126" s="10" t="n"/>
      <c r="H1126" s="10" t="n"/>
      <c r="I1126" s="10" t="n"/>
      <c r="J1126" s="10">
        <f>IF(COUNT(D1126:I1126)=0,"",MIN(D1126:I1126))</f>
        <v/>
      </c>
      <c r="K1126" s="10">
        <f>IF(COUNT(D1126:I1126)=0,"",MEDIAN(D1126:I1126))</f>
        <v/>
      </c>
      <c r="L1126" s="10">
        <f>IF(COUNT(D1126:I1126)=0,"",MAX(D1126:I1126))</f>
        <v/>
      </c>
      <c r="M1126" s="11">
        <f>IF(OR(J1126="",J1126=0),"",(L1126-J1126)/J1126)</f>
        <v/>
      </c>
      <c r="N1126" s="4">
        <f>IF(COUNT(D1126:I1126)=0,"",INDEX($D$1:$I$1,MATCH(MIN(D1126:I1126),D1126:I1126,0)))</f>
        <v/>
      </c>
      <c r="O1126" s="10" t="n">
        <v>194</v>
      </c>
      <c r="P1126" s="12" t="n">
        <v>1</v>
      </c>
    </row>
    <row r="1127">
      <c r="A1127" s="4" t="inlineStr">
        <is>
          <t>MAT-32-174</t>
        </is>
      </c>
      <c r="B1127" s="5" t="inlineStr">
        <is>
          <t>Niple de HG 3/8" x 3"</t>
        </is>
      </c>
      <c r="C1127" s="4" t="inlineStr">
        <is>
          <t>unidad</t>
        </is>
      </c>
      <c r="D1127" s="10" t="n"/>
      <c r="E1127" s="10" t="n">
        <v>185</v>
      </c>
      <c r="F1127" s="10" t="n"/>
      <c r="G1127" s="10" t="n"/>
      <c r="H1127" s="10" t="n"/>
      <c r="I1127" s="10" t="n"/>
      <c r="J1127" s="10">
        <f>IF(COUNT(D1127:I1127)=0,"",MIN(D1127:I1127))</f>
        <v/>
      </c>
      <c r="K1127" s="10">
        <f>IF(COUNT(D1127:I1127)=0,"",MEDIAN(D1127:I1127))</f>
        <v/>
      </c>
      <c r="L1127" s="10">
        <f>IF(COUNT(D1127:I1127)=0,"",MAX(D1127:I1127))</f>
        <v/>
      </c>
      <c r="M1127" s="11">
        <f>IF(OR(J1127="",J1127=0),"",(L1127-J1127)/J1127)</f>
        <v/>
      </c>
      <c r="N1127" s="4">
        <f>IF(COUNT(D1127:I1127)=0,"",INDEX($D$1:$I$1,MATCH(MIN(D1127:I1127),D1127:I1127,0)))</f>
        <v/>
      </c>
      <c r="O1127" s="10" t="n">
        <v>185</v>
      </c>
      <c r="P1127" s="12" t="n">
        <v>1</v>
      </c>
    </row>
    <row r="1128">
      <c r="A1128" s="4" t="inlineStr">
        <is>
          <t>MAT-32-175</t>
        </is>
      </c>
      <c r="B1128" s="5" t="inlineStr">
        <is>
          <t>Niple de HG 3/8" x 4 1/2"</t>
        </is>
      </c>
      <c r="C1128" s="4" t="inlineStr">
        <is>
          <t>unidad</t>
        </is>
      </c>
      <c r="D1128" s="10" t="n"/>
      <c r="E1128" s="10" t="n">
        <v>194</v>
      </c>
      <c r="F1128" s="10" t="n"/>
      <c r="G1128" s="10" t="n"/>
      <c r="H1128" s="10" t="n"/>
      <c r="I1128" s="10" t="n"/>
      <c r="J1128" s="10">
        <f>IF(COUNT(D1128:I1128)=0,"",MIN(D1128:I1128))</f>
        <v/>
      </c>
      <c r="K1128" s="10">
        <f>IF(COUNT(D1128:I1128)=0,"",MEDIAN(D1128:I1128))</f>
        <v/>
      </c>
      <c r="L1128" s="10">
        <f>IF(COUNT(D1128:I1128)=0,"",MAX(D1128:I1128))</f>
        <v/>
      </c>
      <c r="M1128" s="11">
        <f>IF(OR(J1128="",J1128=0),"",(L1128-J1128)/J1128)</f>
        <v/>
      </c>
      <c r="N1128" s="4">
        <f>IF(COUNT(D1128:I1128)=0,"",INDEX($D$1:$I$1,MATCH(MIN(D1128:I1128),D1128:I1128,0)))</f>
        <v/>
      </c>
      <c r="O1128" s="10" t="n">
        <v>194</v>
      </c>
      <c r="P1128" s="12" t="n">
        <v>1</v>
      </c>
    </row>
    <row r="1129">
      <c r="A1129" s="4" t="inlineStr">
        <is>
          <t>MAT-32-176</t>
        </is>
      </c>
      <c r="B1129" s="5" t="inlineStr">
        <is>
          <t>Niple de HG 3/8" x 4"</t>
        </is>
      </c>
      <c r="C1129" s="4" t="inlineStr">
        <is>
          <t>unidad</t>
        </is>
      </c>
      <c r="D1129" s="10" t="n"/>
      <c r="E1129" s="10" t="n">
        <v>249</v>
      </c>
      <c r="F1129" s="10" t="n"/>
      <c r="G1129" s="10" t="n"/>
      <c r="H1129" s="10" t="n"/>
      <c r="I1129" s="10" t="n"/>
      <c r="J1129" s="10">
        <f>IF(COUNT(D1129:I1129)=0,"",MIN(D1129:I1129))</f>
        <v/>
      </c>
      <c r="K1129" s="10">
        <f>IF(COUNT(D1129:I1129)=0,"",MEDIAN(D1129:I1129))</f>
        <v/>
      </c>
      <c r="L1129" s="10">
        <f>IF(COUNT(D1129:I1129)=0,"",MAX(D1129:I1129))</f>
        <v/>
      </c>
      <c r="M1129" s="11">
        <f>IF(OR(J1129="",J1129=0),"",(L1129-J1129)/J1129)</f>
        <v/>
      </c>
      <c r="N1129" s="4">
        <f>IF(COUNT(D1129:I1129)=0,"",INDEX($D$1:$I$1,MATCH(MIN(D1129:I1129),D1129:I1129,0)))</f>
        <v/>
      </c>
      <c r="O1129" s="10" t="n">
        <v>249</v>
      </c>
      <c r="P1129" s="12" t="n">
        <v>1</v>
      </c>
    </row>
    <row r="1130">
      <c r="A1130" s="4" t="inlineStr">
        <is>
          <t>MAT-32-177</t>
        </is>
      </c>
      <c r="B1130" s="5" t="inlineStr">
        <is>
          <t>Niple de HG 3/8" x 5 1/2"</t>
        </is>
      </c>
      <c r="C1130" s="4" t="inlineStr">
        <is>
          <t>unidad</t>
        </is>
      </c>
      <c r="D1130" s="10" t="n"/>
      <c r="E1130" s="10" t="n">
        <v>229</v>
      </c>
      <c r="F1130" s="10" t="n"/>
      <c r="G1130" s="10" t="n"/>
      <c r="H1130" s="10" t="n"/>
      <c r="I1130" s="10" t="n"/>
      <c r="J1130" s="10">
        <f>IF(COUNT(D1130:I1130)=0,"",MIN(D1130:I1130))</f>
        <v/>
      </c>
      <c r="K1130" s="10">
        <f>IF(COUNT(D1130:I1130)=0,"",MEDIAN(D1130:I1130))</f>
        <v/>
      </c>
      <c r="L1130" s="10">
        <f>IF(COUNT(D1130:I1130)=0,"",MAX(D1130:I1130))</f>
        <v/>
      </c>
      <c r="M1130" s="11">
        <f>IF(OR(J1130="",J1130=0),"",(L1130-J1130)/J1130)</f>
        <v/>
      </c>
      <c r="N1130" s="4">
        <f>IF(COUNT(D1130:I1130)=0,"",INDEX($D$1:$I$1,MATCH(MIN(D1130:I1130),D1130:I1130,0)))</f>
        <v/>
      </c>
      <c r="O1130" s="10" t="n">
        <v>229</v>
      </c>
      <c r="P1130" s="12" t="n">
        <v>1</v>
      </c>
    </row>
    <row r="1131">
      <c r="A1131" s="4" t="inlineStr">
        <is>
          <t>MAT-32-178</t>
        </is>
      </c>
      <c r="B1131" s="5" t="inlineStr">
        <is>
          <t>Niple de HG 3/8" x 5"</t>
        </is>
      </c>
      <c r="C1131" s="4" t="inlineStr">
        <is>
          <t>unidad</t>
        </is>
      </c>
      <c r="D1131" s="10" t="n"/>
      <c r="E1131" s="10" t="n">
        <v>255</v>
      </c>
      <c r="F1131" s="10" t="n"/>
      <c r="G1131" s="10" t="n"/>
      <c r="H1131" s="10" t="n"/>
      <c r="I1131" s="10" t="n"/>
      <c r="J1131" s="10">
        <f>IF(COUNT(D1131:I1131)=0,"",MIN(D1131:I1131))</f>
        <v/>
      </c>
      <c r="K1131" s="10">
        <f>IF(COUNT(D1131:I1131)=0,"",MEDIAN(D1131:I1131))</f>
        <v/>
      </c>
      <c r="L1131" s="10">
        <f>IF(COUNT(D1131:I1131)=0,"",MAX(D1131:I1131))</f>
        <v/>
      </c>
      <c r="M1131" s="11">
        <f>IF(OR(J1131="",J1131=0),"",(L1131-J1131)/J1131)</f>
        <v/>
      </c>
      <c r="N1131" s="4">
        <f>IF(COUNT(D1131:I1131)=0,"",INDEX($D$1:$I$1,MATCH(MIN(D1131:I1131),D1131:I1131,0)))</f>
        <v/>
      </c>
      <c r="O1131" s="10" t="n">
        <v>255</v>
      </c>
      <c r="P1131" s="12" t="n">
        <v>1</v>
      </c>
    </row>
    <row r="1132">
      <c r="A1132" s="4" t="inlineStr">
        <is>
          <t>MAT-32-179</t>
        </is>
      </c>
      <c r="B1132" s="5" t="inlineStr">
        <is>
          <t>Niple de HG 3/8" x 6"</t>
        </is>
      </c>
      <c r="C1132" s="4" t="inlineStr">
        <is>
          <t>unidad</t>
        </is>
      </c>
      <c r="D1132" s="10" t="n"/>
      <c r="E1132" s="10" t="n">
        <v>327</v>
      </c>
      <c r="F1132" s="10" t="n"/>
      <c r="G1132" s="10" t="n"/>
      <c r="H1132" s="10" t="n"/>
      <c r="I1132" s="10" t="n"/>
      <c r="J1132" s="10">
        <f>IF(COUNT(D1132:I1132)=0,"",MIN(D1132:I1132))</f>
        <v/>
      </c>
      <c r="K1132" s="10">
        <f>IF(COUNT(D1132:I1132)=0,"",MEDIAN(D1132:I1132))</f>
        <v/>
      </c>
      <c r="L1132" s="10">
        <f>IF(COUNT(D1132:I1132)=0,"",MAX(D1132:I1132))</f>
        <v/>
      </c>
      <c r="M1132" s="11">
        <f>IF(OR(J1132="",J1132=0),"",(L1132-J1132)/J1132)</f>
        <v/>
      </c>
      <c r="N1132" s="4">
        <f>IF(COUNT(D1132:I1132)=0,"",INDEX($D$1:$I$1,MATCH(MIN(D1132:I1132),D1132:I1132,0)))</f>
        <v/>
      </c>
      <c r="O1132" s="10" t="n">
        <v>327</v>
      </c>
      <c r="P1132" s="12" t="n">
        <v>1</v>
      </c>
    </row>
    <row r="1133">
      <c r="A1133" s="4" t="inlineStr">
        <is>
          <t>MAT-32-180</t>
        </is>
      </c>
      <c r="B1133" s="5" t="inlineStr">
        <is>
          <t>Niple de niquelado 1/2" x 2 1/2"</t>
        </is>
      </c>
      <c r="C1133" s="4" t="inlineStr">
        <is>
          <t>unidad</t>
        </is>
      </c>
      <c r="D1133" s="10" t="n"/>
      <c r="E1133" s="10" t="n">
        <v>59</v>
      </c>
      <c r="F1133" s="10" t="n"/>
      <c r="G1133" s="10" t="n"/>
      <c r="H1133" s="10" t="n"/>
      <c r="I1133" s="10" t="n"/>
      <c r="J1133" s="10">
        <f>IF(COUNT(D1133:I1133)=0,"",MIN(D1133:I1133))</f>
        <v/>
      </c>
      <c r="K1133" s="10">
        <f>IF(COUNT(D1133:I1133)=0,"",MEDIAN(D1133:I1133))</f>
        <v/>
      </c>
      <c r="L1133" s="10">
        <f>IF(COUNT(D1133:I1133)=0,"",MAX(D1133:I1133))</f>
        <v/>
      </c>
      <c r="M1133" s="11">
        <f>IF(OR(J1133="",J1133=0),"",(L1133-J1133)/J1133)</f>
        <v/>
      </c>
      <c r="N1133" s="4">
        <f>IF(COUNT(D1133:I1133)=0,"",INDEX($D$1:$I$1,MATCH(MIN(D1133:I1133),D1133:I1133,0)))</f>
        <v/>
      </c>
      <c r="O1133" s="10" t="n">
        <v>192.5</v>
      </c>
      <c r="P1133" s="12" t="n">
        <v>1</v>
      </c>
    </row>
    <row r="1134">
      <c r="A1134" s="4" t="inlineStr">
        <is>
          <t>MAT-32-181</t>
        </is>
      </c>
      <c r="B1134" s="5" t="inlineStr">
        <is>
          <t>Niple de niquelado 1/2" x 2"</t>
        </is>
      </c>
      <c r="C1134" s="4" t="inlineStr">
        <is>
          <t>unidad</t>
        </is>
      </c>
      <c r="D1134" s="10" t="n"/>
      <c r="E1134" s="10" t="n">
        <v>52</v>
      </c>
      <c r="F1134" s="10" t="n"/>
      <c r="G1134" s="10" t="n"/>
      <c r="H1134" s="10" t="n"/>
      <c r="I1134" s="10" t="n"/>
      <c r="J1134" s="10">
        <f>IF(COUNT(D1134:I1134)=0,"",MIN(D1134:I1134))</f>
        <v/>
      </c>
      <c r="K1134" s="10">
        <f>IF(COUNT(D1134:I1134)=0,"",MEDIAN(D1134:I1134))</f>
        <v/>
      </c>
      <c r="L1134" s="10">
        <f>IF(COUNT(D1134:I1134)=0,"",MAX(D1134:I1134))</f>
        <v/>
      </c>
      <c r="M1134" s="11">
        <f>IF(OR(J1134="",J1134=0),"",(L1134-J1134)/J1134)</f>
        <v/>
      </c>
      <c r="N1134" s="4">
        <f>IF(COUNT(D1134:I1134)=0,"",INDEX($D$1:$I$1,MATCH(MIN(D1134:I1134),D1134:I1134,0)))</f>
        <v/>
      </c>
      <c r="O1134" s="10" t="n">
        <v>138</v>
      </c>
      <c r="P1134" s="12" t="n">
        <v>1</v>
      </c>
    </row>
    <row r="1135">
      <c r="A1135" s="4" t="inlineStr">
        <is>
          <t>MAT-32-182</t>
        </is>
      </c>
      <c r="B1135" s="5" t="inlineStr">
        <is>
          <t>Niple de niquelado 1/2" x 3"</t>
        </is>
      </c>
      <c r="C1135" s="4" t="inlineStr">
        <is>
          <t>unidad</t>
        </is>
      </c>
      <c r="D1135" s="10" t="n"/>
      <c r="E1135" s="10" t="n">
        <v>388</v>
      </c>
      <c r="F1135" s="10" t="n"/>
      <c r="G1135" s="10" t="n"/>
      <c r="H1135" s="10" t="n"/>
      <c r="I1135" s="10" t="n"/>
      <c r="J1135" s="10">
        <f>IF(COUNT(D1135:I1135)=0,"",MIN(D1135:I1135))</f>
        <v/>
      </c>
      <c r="K1135" s="10">
        <f>IF(COUNT(D1135:I1135)=0,"",MEDIAN(D1135:I1135))</f>
        <v/>
      </c>
      <c r="L1135" s="10">
        <f>IF(COUNT(D1135:I1135)=0,"",MAX(D1135:I1135))</f>
        <v/>
      </c>
      <c r="M1135" s="11">
        <f>IF(OR(J1135="",J1135=0),"",(L1135-J1135)/J1135)</f>
        <v/>
      </c>
      <c r="N1135" s="4">
        <f>IF(COUNT(D1135:I1135)=0,"",INDEX($D$1:$I$1,MATCH(MIN(D1135:I1135),D1135:I1135,0)))</f>
        <v/>
      </c>
      <c r="O1135" s="10" t="n">
        <v>388</v>
      </c>
      <c r="P1135" s="12" t="n">
        <v>1</v>
      </c>
    </row>
    <row r="1136">
      <c r="A1136" s="4" t="inlineStr">
        <is>
          <t>MAT-32-183</t>
        </is>
      </c>
      <c r="B1136" s="5" t="inlineStr">
        <is>
          <t>Niple de niquelado 3/8" x 2"</t>
        </is>
      </c>
      <c r="C1136" s="4" t="inlineStr">
        <is>
          <t>unidad</t>
        </is>
      </c>
      <c r="D1136" s="10" t="n"/>
      <c r="E1136" s="10" t="n">
        <v>47</v>
      </c>
      <c r="F1136" s="10" t="n"/>
      <c r="G1136" s="10" t="n"/>
      <c r="H1136" s="10" t="n"/>
      <c r="I1136" s="10" t="n"/>
      <c r="J1136" s="10">
        <f>IF(COUNT(D1136:I1136)=0,"",MIN(D1136:I1136))</f>
        <v/>
      </c>
      <c r="K1136" s="10">
        <f>IF(COUNT(D1136:I1136)=0,"",MEDIAN(D1136:I1136))</f>
        <v/>
      </c>
      <c r="L1136" s="10">
        <f>IF(COUNT(D1136:I1136)=0,"",MAX(D1136:I1136))</f>
        <v/>
      </c>
      <c r="M1136" s="11">
        <f>IF(OR(J1136="",J1136=0),"",(L1136-J1136)/J1136)</f>
        <v/>
      </c>
      <c r="N1136" s="4">
        <f>IF(COUNT(D1136:I1136)=0,"",INDEX($D$1:$I$1,MATCH(MIN(D1136:I1136),D1136:I1136,0)))</f>
        <v/>
      </c>
      <c r="O1136" s="10" t="n">
        <v>47</v>
      </c>
      <c r="P1136" s="12" t="n">
        <v>1</v>
      </c>
    </row>
    <row r="1137">
      <c r="A1137" s="4" t="inlineStr">
        <is>
          <t>MAT-32-184</t>
        </is>
      </c>
      <c r="B1137" s="5" t="inlineStr">
        <is>
          <t>Niple de niquelado 3/8" x 3"</t>
        </is>
      </c>
      <c r="C1137" s="4" t="inlineStr">
        <is>
          <t>unidad</t>
        </is>
      </c>
      <c r="D1137" s="10" t="n"/>
      <c r="E1137" s="10" t="n">
        <v>59</v>
      </c>
      <c r="F1137" s="10" t="n"/>
      <c r="G1137" s="10" t="n"/>
      <c r="H1137" s="10" t="n"/>
      <c r="I1137" s="10" t="n"/>
      <c r="J1137" s="10">
        <f>IF(COUNT(D1137:I1137)=0,"",MIN(D1137:I1137))</f>
        <v/>
      </c>
      <c r="K1137" s="10">
        <f>IF(COUNT(D1137:I1137)=0,"",MEDIAN(D1137:I1137))</f>
        <v/>
      </c>
      <c r="L1137" s="10">
        <f>IF(COUNT(D1137:I1137)=0,"",MAX(D1137:I1137))</f>
        <v/>
      </c>
      <c r="M1137" s="11">
        <f>IF(OR(J1137="",J1137=0),"",(L1137-J1137)/J1137)</f>
        <v/>
      </c>
      <c r="N1137" s="4">
        <f>IF(COUNT(D1137:I1137)=0,"",INDEX($D$1:$I$1,MATCH(MIN(D1137:I1137),D1137:I1137,0)))</f>
        <v/>
      </c>
      <c r="O1137" s="10" t="n">
        <v>59</v>
      </c>
      <c r="P1137" s="12" t="n">
        <v>1</v>
      </c>
    </row>
    <row r="1138">
      <c r="A1138" s="4" t="inlineStr">
        <is>
          <t>MAT-32-185</t>
        </is>
      </c>
      <c r="B1138" s="5" t="inlineStr">
        <is>
          <t>Reducción bushing de bronce 1/4" x 3/8"</t>
        </is>
      </c>
      <c r="C1138" s="4" t="inlineStr">
        <is>
          <t>unidad</t>
        </is>
      </c>
      <c r="D1138" s="10" t="n"/>
      <c r="E1138" s="10" t="n">
        <v>132</v>
      </c>
      <c r="F1138" s="10" t="n"/>
      <c r="G1138" s="10" t="n"/>
      <c r="H1138" s="10" t="n"/>
      <c r="I1138" s="10" t="n"/>
      <c r="J1138" s="10">
        <f>IF(COUNT(D1138:I1138)=0,"",MIN(D1138:I1138))</f>
        <v/>
      </c>
      <c r="K1138" s="10">
        <f>IF(COUNT(D1138:I1138)=0,"",MEDIAN(D1138:I1138))</f>
        <v/>
      </c>
      <c r="L1138" s="10">
        <f>IF(COUNT(D1138:I1138)=0,"",MAX(D1138:I1138))</f>
        <v/>
      </c>
      <c r="M1138" s="11">
        <f>IF(OR(J1138="",J1138=0),"",(L1138-J1138)/J1138)</f>
        <v/>
      </c>
      <c r="N1138" s="4">
        <f>IF(COUNT(D1138:I1138)=0,"",INDEX($D$1:$I$1,MATCH(MIN(D1138:I1138),D1138:I1138,0)))</f>
        <v/>
      </c>
      <c r="O1138" s="10" t="n">
        <v>132</v>
      </c>
      <c r="P1138" s="12" t="n">
        <v>1</v>
      </c>
    </row>
    <row r="1139">
      <c r="A1139" s="4" t="inlineStr">
        <is>
          <t>MAT-32-186</t>
        </is>
      </c>
      <c r="B1139" s="5" t="inlineStr">
        <is>
          <t>Reducción bushing de bronce 1/8" x 1/4"</t>
        </is>
      </c>
      <c r="C1139" s="4" t="inlineStr">
        <is>
          <t>unidad</t>
        </is>
      </c>
      <c r="D1139" s="10" t="n"/>
      <c r="E1139" s="10" t="n">
        <v>101</v>
      </c>
      <c r="F1139" s="10" t="n"/>
      <c r="G1139" s="10" t="n"/>
      <c r="H1139" s="10" t="n"/>
      <c r="I1139" s="10" t="n"/>
      <c r="J1139" s="10">
        <f>IF(COUNT(D1139:I1139)=0,"",MIN(D1139:I1139))</f>
        <v/>
      </c>
      <c r="K1139" s="10">
        <f>IF(COUNT(D1139:I1139)=0,"",MEDIAN(D1139:I1139))</f>
        <v/>
      </c>
      <c r="L1139" s="10">
        <f>IF(COUNT(D1139:I1139)=0,"",MAX(D1139:I1139))</f>
        <v/>
      </c>
      <c r="M1139" s="11">
        <f>IF(OR(J1139="",J1139=0),"",(L1139-J1139)/J1139)</f>
        <v/>
      </c>
      <c r="N1139" s="4">
        <f>IF(COUNT(D1139:I1139)=0,"",INDEX($D$1:$I$1,MATCH(MIN(D1139:I1139),D1139:I1139,0)))</f>
        <v/>
      </c>
      <c r="O1139" s="10" t="n">
        <v>101</v>
      </c>
      <c r="P1139" s="12" t="n">
        <v>1</v>
      </c>
    </row>
    <row r="1140">
      <c r="A1140" s="4" t="inlineStr">
        <is>
          <t>MAT-32-187</t>
        </is>
      </c>
      <c r="B1140" s="5" t="inlineStr">
        <is>
          <t>Reducción bushing de bronce 1/8" x 3/8"</t>
        </is>
      </c>
      <c r="C1140" s="4" t="inlineStr">
        <is>
          <t>unidad</t>
        </is>
      </c>
      <c r="D1140" s="10" t="n"/>
      <c r="E1140" s="10" t="n">
        <v>77</v>
      </c>
      <c r="F1140" s="10" t="n"/>
      <c r="G1140" s="10" t="n"/>
      <c r="H1140" s="10" t="n"/>
      <c r="I1140" s="10" t="n"/>
      <c r="J1140" s="10">
        <f>IF(COUNT(D1140:I1140)=0,"",MIN(D1140:I1140))</f>
        <v/>
      </c>
      <c r="K1140" s="10">
        <f>IF(COUNT(D1140:I1140)=0,"",MEDIAN(D1140:I1140))</f>
        <v/>
      </c>
      <c r="L1140" s="10">
        <f>IF(COUNT(D1140:I1140)=0,"",MAX(D1140:I1140))</f>
        <v/>
      </c>
      <c r="M1140" s="11">
        <f>IF(OR(J1140="",J1140=0),"",(L1140-J1140)/J1140)</f>
        <v/>
      </c>
      <c r="N1140" s="4">
        <f>IF(COUNT(D1140:I1140)=0,"",INDEX($D$1:$I$1,MATCH(MIN(D1140:I1140),D1140:I1140,0)))</f>
        <v/>
      </c>
      <c r="O1140" s="10" t="n">
        <v>77</v>
      </c>
      <c r="P1140" s="12" t="n">
        <v>1</v>
      </c>
    </row>
    <row r="1141">
      <c r="A1141" s="4" t="inlineStr">
        <is>
          <t>MAT-32-188</t>
        </is>
      </c>
      <c r="B1141" s="5" t="inlineStr">
        <is>
          <t>Reducción bushing de HG 1 1/2" x 1 1/4"</t>
        </is>
      </c>
      <c r="C1141" s="4" t="inlineStr">
        <is>
          <t>unidad</t>
        </is>
      </c>
      <c r="D1141" s="10" t="n"/>
      <c r="E1141" s="10" t="n">
        <v>247</v>
      </c>
      <c r="F1141" s="10" t="n"/>
      <c r="G1141" s="10" t="n"/>
      <c r="H1141" s="10" t="n"/>
      <c r="I1141" s="10" t="n"/>
      <c r="J1141" s="10">
        <f>IF(COUNT(D1141:I1141)=0,"",MIN(D1141:I1141))</f>
        <v/>
      </c>
      <c r="K1141" s="10">
        <f>IF(COUNT(D1141:I1141)=0,"",MEDIAN(D1141:I1141))</f>
        <v/>
      </c>
      <c r="L1141" s="10">
        <f>IF(COUNT(D1141:I1141)=0,"",MAX(D1141:I1141))</f>
        <v/>
      </c>
      <c r="M1141" s="11">
        <f>IF(OR(J1141="",J1141=0),"",(L1141-J1141)/J1141)</f>
        <v/>
      </c>
      <c r="N1141" s="4">
        <f>IF(COUNT(D1141:I1141)=0,"",INDEX($D$1:$I$1,MATCH(MIN(D1141:I1141),D1141:I1141,0)))</f>
        <v/>
      </c>
      <c r="O1141" s="10" t="n">
        <v>247</v>
      </c>
      <c r="P1141" s="12" t="n">
        <v>1</v>
      </c>
    </row>
    <row r="1142">
      <c r="A1142" s="4" t="inlineStr">
        <is>
          <t>MAT-32-189</t>
        </is>
      </c>
      <c r="B1142" s="5" t="inlineStr">
        <is>
          <t>Reducción bushing de HG 1 1/2" x 1/2"</t>
        </is>
      </c>
      <c r="C1142" s="4" t="inlineStr">
        <is>
          <t>unidad</t>
        </is>
      </c>
      <c r="D1142" s="10" t="n"/>
      <c r="E1142" s="10" t="n">
        <v>103</v>
      </c>
      <c r="F1142" s="10" t="n"/>
      <c r="G1142" s="10" t="n"/>
      <c r="H1142" s="10" t="n"/>
      <c r="I1142" s="10" t="n"/>
      <c r="J1142" s="10">
        <f>IF(COUNT(D1142:I1142)=0,"",MIN(D1142:I1142))</f>
        <v/>
      </c>
      <c r="K1142" s="10">
        <f>IF(COUNT(D1142:I1142)=0,"",MEDIAN(D1142:I1142))</f>
        <v/>
      </c>
      <c r="L1142" s="10">
        <f>IF(COUNT(D1142:I1142)=0,"",MAX(D1142:I1142))</f>
        <v/>
      </c>
      <c r="M1142" s="11">
        <f>IF(OR(J1142="",J1142=0),"",(L1142-J1142)/J1142)</f>
        <v/>
      </c>
      <c r="N1142" s="4">
        <f>IF(COUNT(D1142:I1142)=0,"",INDEX($D$1:$I$1,MATCH(MIN(D1142:I1142),D1142:I1142,0)))</f>
        <v/>
      </c>
      <c r="O1142" s="10" t="n">
        <v>103</v>
      </c>
      <c r="P1142" s="12" t="n">
        <v>1</v>
      </c>
    </row>
    <row r="1143">
      <c r="A1143" s="4" t="inlineStr">
        <is>
          <t>MAT-32-190</t>
        </is>
      </c>
      <c r="B1143" s="5" t="inlineStr">
        <is>
          <t>Reducción bushing de HG 1 1/2" x 1"</t>
        </is>
      </c>
      <c r="C1143" s="4" t="inlineStr">
        <is>
          <t>unidad</t>
        </is>
      </c>
      <c r="D1143" s="10" t="n"/>
      <c r="E1143" s="10" t="n">
        <v>214</v>
      </c>
      <c r="F1143" s="10" t="n"/>
      <c r="G1143" s="10" t="n"/>
      <c r="H1143" s="10" t="n"/>
      <c r="I1143" s="10" t="n"/>
      <c r="J1143" s="10">
        <f>IF(COUNT(D1143:I1143)=0,"",MIN(D1143:I1143))</f>
        <v/>
      </c>
      <c r="K1143" s="10">
        <f>IF(COUNT(D1143:I1143)=0,"",MEDIAN(D1143:I1143))</f>
        <v/>
      </c>
      <c r="L1143" s="10">
        <f>IF(COUNT(D1143:I1143)=0,"",MAX(D1143:I1143))</f>
        <v/>
      </c>
      <c r="M1143" s="11">
        <f>IF(OR(J1143="",J1143=0),"",(L1143-J1143)/J1143)</f>
        <v/>
      </c>
      <c r="N1143" s="4">
        <f>IF(COUNT(D1143:I1143)=0,"",INDEX($D$1:$I$1,MATCH(MIN(D1143:I1143),D1143:I1143,0)))</f>
        <v/>
      </c>
      <c r="O1143" s="10" t="n">
        <v>214</v>
      </c>
      <c r="P1143" s="12" t="n">
        <v>1</v>
      </c>
    </row>
    <row r="1144">
      <c r="A1144" s="4" t="inlineStr">
        <is>
          <t>MAT-32-191</t>
        </is>
      </c>
      <c r="B1144" s="5" t="inlineStr">
        <is>
          <t>Reducción bushing de HG 1 1/2" x 3/4"</t>
        </is>
      </c>
      <c r="C1144" s="4" t="inlineStr">
        <is>
          <t>unidad</t>
        </is>
      </c>
      <c r="D1144" s="10" t="n"/>
      <c r="E1144" s="10" t="n">
        <v>87</v>
      </c>
      <c r="F1144" s="10" t="n"/>
      <c r="G1144" s="10" t="n"/>
      <c r="H1144" s="10" t="n"/>
      <c r="I1144" s="10" t="n"/>
      <c r="J1144" s="10">
        <f>IF(COUNT(D1144:I1144)=0,"",MIN(D1144:I1144))</f>
        <v/>
      </c>
      <c r="K1144" s="10">
        <f>IF(COUNT(D1144:I1144)=0,"",MEDIAN(D1144:I1144))</f>
        <v/>
      </c>
      <c r="L1144" s="10">
        <f>IF(COUNT(D1144:I1144)=0,"",MAX(D1144:I1144))</f>
        <v/>
      </c>
      <c r="M1144" s="11">
        <f>IF(OR(J1144="",J1144=0),"",(L1144-J1144)/J1144)</f>
        <v/>
      </c>
      <c r="N1144" s="4">
        <f>IF(COUNT(D1144:I1144)=0,"",INDEX($D$1:$I$1,MATCH(MIN(D1144:I1144),D1144:I1144,0)))</f>
        <v/>
      </c>
      <c r="O1144" s="10" t="n">
        <v>87</v>
      </c>
      <c r="P1144" s="12" t="n">
        <v>1</v>
      </c>
    </row>
    <row r="1145">
      <c r="A1145" s="4" t="inlineStr">
        <is>
          <t>MAT-32-192</t>
        </is>
      </c>
      <c r="B1145" s="5" t="inlineStr">
        <is>
          <t>Reducción bushing de HG 1 1/4" x 1/2"</t>
        </is>
      </c>
      <c r="C1145" s="4" t="inlineStr">
        <is>
          <t>unidad</t>
        </is>
      </c>
      <c r="D1145" s="10" t="n"/>
      <c r="E1145" s="10" t="n">
        <v>61</v>
      </c>
      <c r="F1145" s="10" t="n"/>
      <c r="G1145" s="10" t="n"/>
      <c r="H1145" s="10" t="n"/>
      <c r="I1145" s="10" t="n"/>
      <c r="J1145" s="10">
        <f>IF(COUNT(D1145:I1145)=0,"",MIN(D1145:I1145))</f>
        <v/>
      </c>
      <c r="K1145" s="10">
        <f>IF(COUNT(D1145:I1145)=0,"",MEDIAN(D1145:I1145))</f>
        <v/>
      </c>
      <c r="L1145" s="10">
        <f>IF(COUNT(D1145:I1145)=0,"",MAX(D1145:I1145))</f>
        <v/>
      </c>
      <c r="M1145" s="11">
        <f>IF(OR(J1145="",J1145=0),"",(L1145-J1145)/J1145)</f>
        <v/>
      </c>
      <c r="N1145" s="4">
        <f>IF(COUNT(D1145:I1145)=0,"",INDEX($D$1:$I$1,MATCH(MIN(D1145:I1145),D1145:I1145,0)))</f>
        <v/>
      </c>
      <c r="O1145" s="10" t="n">
        <v>61</v>
      </c>
      <c r="P1145" s="12" t="n">
        <v>1</v>
      </c>
    </row>
    <row r="1146">
      <c r="A1146" s="4" t="inlineStr">
        <is>
          <t>MAT-32-193</t>
        </is>
      </c>
      <c r="B1146" s="5" t="inlineStr">
        <is>
          <t>Reducción bushing de HG 1 1/4" x 1"</t>
        </is>
      </c>
      <c r="C1146" s="4" t="inlineStr">
        <is>
          <t>unidad</t>
        </is>
      </c>
      <c r="D1146" s="10" t="n"/>
      <c r="E1146" s="10" t="n">
        <v>198</v>
      </c>
      <c r="F1146" s="10" t="n"/>
      <c r="G1146" s="10" t="n"/>
      <c r="H1146" s="10" t="n"/>
      <c r="I1146" s="10" t="n"/>
      <c r="J1146" s="10">
        <f>IF(COUNT(D1146:I1146)=0,"",MIN(D1146:I1146))</f>
        <v/>
      </c>
      <c r="K1146" s="10">
        <f>IF(COUNT(D1146:I1146)=0,"",MEDIAN(D1146:I1146))</f>
        <v/>
      </c>
      <c r="L1146" s="10">
        <f>IF(COUNT(D1146:I1146)=0,"",MAX(D1146:I1146))</f>
        <v/>
      </c>
      <c r="M1146" s="11">
        <f>IF(OR(J1146="",J1146=0),"",(L1146-J1146)/J1146)</f>
        <v/>
      </c>
      <c r="N1146" s="4">
        <f>IF(COUNT(D1146:I1146)=0,"",INDEX($D$1:$I$1,MATCH(MIN(D1146:I1146),D1146:I1146,0)))</f>
        <v/>
      </c>
      <c r="O1146" s="10" t="n">
        <v>198</v>
      </c>
      <c r="P1146" s="12" t="n">
        <v>1</v>
      </c>
    </row>
    <row r="1147">
      <c r="A1147" s="4" t="inlineStr">
        <is>
          <t>MAT-32-194</t>
        </is>
      </c>
      <c r="B1147" s="5" t="inlineStr">
        <is>
          <t>Reducción bushing de HG 1/2" x 1/4"</t>
        </is>
      </c>
      <c r="C1147" s="4" t="inlineStr">
        <is>
          <t>unidad</t>
        </is>
      </c>
      <c r="D1147" s="10" t="n"/>
      <c r="E1147" s="10" t="n">
        <v>80</v>
      </c>
      <c r="F1147" s="10" t="n"/>
      <c r="G1147" s="10" t="n"/>
      <c r="H1147" s="10" t="n"/>
      <c r="I1147" s="10" t="n"/>
      <c r="J1147" s="10">
        <f>IF(COUNT(D1147:I1147)=0,"",MIN(D1147:I1147))</f>
        <v/>
      </c>
      <c r="K1147" s="10">
        <f>IF(COUNT(D1147:I1147)=0,"",MEDIAN(D1147:I1147))</f>
        <v/>
      </c>
      <c r="L1147" s="10">
        <f>IF(COUNT(D1147:I1147)=0,"",MAX(D1147:I1147))</f>
        <v/>
      </c>
      <c r="M1147" s="11">
        <f>IF(OR(J1147="",J1147=0),"",(L1147-J1147)/J1147)</f>
        <v/>
      </c>
      <c r="N1147" s="4">
        <f>IF(COUNT(D1147:I1147)=0,"",INDEX($D$1:$I$1,MATCH(MIN(D1147:I1147),D1147:I1147,0)))</f>
        <v/>
      </c>
      <c r="O1147" s="10" t="n">
        <v>80</v>
      </c>
      <c r="P1147" s="12" t="n">
        <v>1</v>
      </c>
    </row>
    <row r="1148">
      <c r="A1148" s="4" t="inlineStr">
        <is>
          <t>MAT-32-195</t>
        </is>
      </c>
      <c r="B1148" s="5" t="inlineStr">
        <is>
          <t>Reducción bushing de HG 1/2" x 3/8"</t>
        </is>
      </c>
      <c r="C1148" s="4" t="inlineStr">
        <is>
          <t>unidad</t>
        </is>
      </c>
      <c r="D1148" s="10" t="n"/>
      <c r="E1148" s="10" t="n">
        <v>65</v>
      </c>
      <c r="F1148" s="10" t="n"/>
      <c r="G1148" s="10" t="n"/>
      <c r="H1148" s="10" t="n"/>
      <c r="I1148" s="10" t="n"/>
      <c r="J1148" s="10">
        <f>IF(COUNT(D1148:I1148)=0,"",MIN(D1148:I1148))</f>
        <v/>
      </c>
      <c r="K1148" s="10">
        <f>IF(COUNT(D1148:I1148)=0,"",MEDIAN(D1148:I1148))</f>
        <v/>
      </c>
      <c r="L1148" s="10">
        <f>IF(COUNT(D1148:I1148)=0,"",MAX(D1148:I1148))</f>
        <v/>
      </c>
      <c r="M1148" s="11">
        <f>IF(OR(J1148="",J1148=0),"",(L1148-J1148)/J1148)</f>
        <v/>
      </c>
      <c r="N1148" s="4">
        <f>IF(COUNT(D1148:I1148)=0,"",INDEX($D$1:$I$1,MATCH(MIN(D1148:I1148),D1148:I1148,0)))</f>
        <v/>
      </c>
      <c r="O1148" s="10" t="n">
        <v>65</v>
      </c>
      <c r="P1148" s="12" t="n">
        <v>1</v>
      </c>
    </row>
    <row r="1149">
      <c r="A1149" s="4" t="inlineStr">
        <is>
          <t>MAT-32-196</t>
        </is>
      </c>
      <c r="B1149" s="5" t="inlineStr">
        <is>
          <t>Reducción bushing de HG 1" x 1/2"</t>
        </is>
      </c>
      <c r="C1149" s="4" t="inlineStr">
        <is>
          <t>unidad</t>
        </is>
      </c>
      <c r="D1149" s="10" t="n"/>
      <c r="E1149" s="10" t="n">
        <v>92</v>
      </c>
      <c r="F1149" s="10" t="n"/>
      <c r="G1149" s="10" t="n"/>
      <c r="H1149" s="10" t="n"/>
      <c r="I1149" s="10" t="n"/>
      <c r="J1149" s="10">
        <f>IF(COUNT(D1149:I1149)=0,"",MIN(D1149:I1149))</f>
        <v/>
      </c>
      <c r="K1149" s="10">
        <f>IF(COUNT(D1149:I1149)=0,"",MEDIAN(D1149:I1149))</f>
        <v/>
      </c>
      <c r="L1149" s="10">
        <f>IF(COUNT(D1149:I1149)=0,"",MAX(D1149:I1149))</f>
        <v/>
      </c>
      <c r="M1149" s="11">
        <f>IF(OR(J1149="",J1149=0),"",(L1149-J1149)/J1149)</f>
        <v/>
      </c>
      <c r="N1149" s="4">
        <f>IF(COUNT(D1149:I1149)=0,"",INDEX($D$1:$I$1,MATCH(MIN(D1149:I1149),D1149:I1149,0)))</f>
        <v/>
      </c>
      <c r="O1149" s="10" t="n">
        <v>92</v>
      </c>
      <c r="P1149" s="12" t="n">
        <v>1</v>
      </c>
    </row>
    <row r="1150">
      <c r="A1150" s="4" t="inlineStr">
        <is>
          <t>MAT-32-197</t>
        </is>
      </c>
      <c r="B1150" s="5" t="inlineStr">
        <is>
          <t>Reducción bushing de HG 1" x 3/4"</t>
        </is>
      </c>
      <c r="C1150" s="4" t="inlineStr">
        <is>
          <t>unidad</t>
        </is>
      </c>
      <c r="D1150" s="10" t="n"/>
      <c r="E1150" s="10" t="n">
        <v>97</v>
      </c>
      <c r="F1150" s="10" t="n"/>
      <c r="G1150" s="10" t="n"/>
      <c r="H1150" s="10" t="n"/>
      <c r="I1150" s="10" t="n"/>
      <c r="J1150" s="10">
        <f>IF(COUNT(D1150:I1150)=0,"",MIN(D1150:I1150))</f>
        <v/>
      </c>
      <c r="K1150" s="10">
        <f>IF(COUNT(D1150:I1150)=0,"",MEDIAN(D1150:I1150))</f>
        <v/>
      </c>
      <c r="L1150" s="10">
        <f>IF(COUNT(D1150:I1150)=0,"",MAX(D1150:I1150))</f>
        <v/>
      </c>
      <c r="M1150" s="11">
        <f>IF(OR(J1150="",J1150=0),"",(L1150-J1150)/J1150)</f>
        <v/>
      </c>
      <c r="N1150" s="4">
        <f>IF(COUNT(D1150:I1150)=0,"",INDEX($D$1:$I$1,MATCH(MIN(D1150:I1150),D1150:I1150,0)))</f>
        <v/>
      </c>
      <c r="O1150" s="10" t="n">
        <v>97</v>
      </c>
      <c r="P1150" s="12" t="n">
        <v>1</v>
      </c>
    </row>
    <row r="1151">
      <c r="A1151" s="4" t="inlineStr">
        <is>
          <t>MAT-32-198</t>
        </is>
      </c>
      <c r="B1151" s="5" t="inlineStr">
        <is>
          <t>Reducción bushing de HG 2" x 1 1/2"</t>
        </is>
      </c>
      <c r="C1151" s="4" t="inlineStr">
        <is>
          <t>unidad</t>
        </is>
      </c>
      <c r="D1151" s="10" t="n"/>
      <c r="E1151" s="10" t="n">
        <v>189</v>
      </c>
      <c r="F1151" s="10" t="n"/>
      <c r="G1151" s="10" t="n"/>
      <c r="H1151" s="10" t="n"/>
      <c r="I1151" s="10" t="n"/>
      <c r="J1151" s="10">
        <f>IF(COUNT(D1151:I1151)=0,"",MIN(D1151:I1151))</f>
        <v/>
      </c>
      <c r="K1151" s="10">
        <f>IF(COUNT(D1151:I1151)=0,"",MEDIAN(D1151:I1151))</f>
        <v/>
      </c>
      <c r="L1151" s="10">
        <f>IF(COUNT(D1151:I1151)=0,"",MAX(D1151:I1151))</f>
        <v/>
      </c>
      <c r="M1151" s="11">
        <f>IF(OR(J1151="",J1151=0),"",(L1151-J1151)/J1151)</f>
        <v/>
      </c>
      <c r="N1151" s="4">
        <f>IF(COUNT(D1151:I1151)=0,"",INDEX($D$1:$I$1,MATCH(MIN(D1151:I1151),D1151:I1151,0)))</f>
        <v/>
      </c>
      <c r="O1151" s="10" t="n">
        <v>189</v>
      </c>
      <c r="P1151" s="12" t="n">
        <v>1</v>
      </c>
    </row>
    <row r="1152">
      <c r="A1152" s="4" t="inlineStr">
        <is>
          <t>MAT-32-199</t>
        </is>
      </c>
      <c r="B1152" s="5" t="inlineStr">
        <is>
          <t>Reducción bushing de HG 3/4" x 1/2"</t>
        </is>
      </c>
      <c r="C1152" s="4" t="inlineStr">
        <is>
          <t>unidad</t>
        </is>
      </c>
      <c r="D1152" s="10" t="n"/>
      <c r="E1152" s="10" t="n">
        <v>75</v>
      </c>
      <c r="F1152" s="10" t="n"/>
      <c r="G1152" s="10" t="n"/>
      <c r="H1152" s="10" t="n"/>
      <c r="I1152" s="10" t="n"/>
      <c r="J1152" s="10">
        <f>IF(COUNT(D1152:I1152)=0,"",MIN(D1152:I1152))</f>
        <v/>
      </c>
      <c r="K1152" s="10">
        <f>IF(COUNT(D1152:I1152)=0,"",MEDIAN(D1152:I1152))</f>
        <v/>
      </c>
      <c r="L1152" s="10">
        <f>IF(COUNT(D1152:I1152)=0,"",MAX(D1152:I1152))</f>
        <v/>
      </c>
      <c r="M1152" s="11">
        <f>IF(OR(J1152="",J1152=0),"",(L1152-J1152)/J1152)</f>
        <v/>
      </c>
      <c r="N1152" s="4">
        <f>IF(COUNT(D1152:I1152)=0,"",INDEX($D$1:$I$1,MATCH(MIN(D1152:I1152),D1152:I1152,0)))</f>
        <v/>
      </c>
      <c r="O1152" s="10" t="n">
        <v>75</v>
      </c>
      <c r="P1152" s="12" t="n">
        <v>1</v>
      </c>
    </row>
    <row r="1153">
      <c r="A1153" s="4" t="inlineStr">
        <is>
          <t>MAT-32-200</t>
        </is>
      </c>
      <c r="B1153" s="5" t="inlineStr">
        <is>
          <t>Reducción bushing de PVC drenaje 2" x 1/2"</t>
        </is>
      </c>
      <c r="C1153" s="4" t="inlineStr">
        <is>
          <t>unidad</t>
        </is>
      </c>
      <c r="D1153" s="10" t="n"/>
      <c r="E1153" s="10" t="n">
        <v>64</v>
      </c>
      <c r="F1153" s="10" t="n"/>
      <c r="G1153" s="10" t="n"/>
      <c r="H1153" s="10" t="n">
        <v>12.26</v>
      </c>
      <c r="I1153" s="10" t="n"/>
      <c r="J1153" s="10">
        <f>IF(COUNT(D1153:I1153)=0,"",MIN(D1153:I1153))</f>
        <v/>
      </c>
      <c r="K1153" s="10">
        <f>IF(COUNT(D1153:I1153)=0,"",MEDIAN(D1153:I1153))</f>
        <v/>
      </c>
      <c r="L1153" s="10">
        <f>IF(COUNT(D1153:I1153)=0,"",MAX(D1153:I1153))</f>
        <v/>
      </c>
      <c r="M1153" s="11">
        <f>IF(OR(J1153="",J1153=0),"",(L1153-J1153)/J1153)</f>
        <v/>
      </c>
      <c r="N1153" s="4">
        <f>IF(COUNT(D1153:I1153)=0,"",INDEX($D$1:$I$1,MATCH(MIN(D1153:I1153),D1153:I1153,0)))</f>
        <v/>
      </c>
      <c r="O1153" s="10" t="n">
        <v>39.23</v>
      </c>
      <c r="P1153" s="12" t="n">
        <v>2</v>
      </c>
    </row>
    <row r="1154">
      <c r="A1154" s="4" t="inlineStr">
        <is>
          <t>MAT-32-201</t>
        </is>
      </c>
      <c r="B1154" s="5" t="inlineStr">
        <is>
          <t>Reducción bushing de PVC drenaje 2" x 1"</t>
        </is>
      </c>
      <c r="C1154" s="4" t="inlineStr">
        <is>
          <t>unidad</t>
        </is>
      </c>
      <c r="D1154" s="10" t="n"/>
      <c r="E1154" s="10" t="n"/>
      <c r="F1154" s="10" t="n"/>
      <c r="G1154" s="10" t="n"/>
      <c r="H1154" s="10" t="n">
        <v>14.24</v>
      </c>
      <c r="I1154" s="10" t="n"/>
      <c r="J1154" s="10">
        <f>IF(COUNT(D1154:I1154)=0,"",MIN(D1154:I1154))</f>
        <v/>
      </c>
      <c r="K1154" s="10">
        <f>IF(COUNT(D1154:I1154)=0,"",MEDIAN(D1154:I1154))</f>
        <v/>
      </c>
      <c r="L1154" s="10">
        <f>IF(COUNT(D1154:I1154)=0,"",MAX(D1154:I1154))</f>
        <v/>
      </c>
      <c r="M1154" s="11">
        <f>IF(OR(J1154="",J1154=0),"",(L1154-J1154)/J1154)</f>
        <v/>
      </c>
      <c r="N1154" s="4">
        <f>IF(COUNT(D1154:I1154)=0,"",INDEX($D$1:$I$1,MATCH(MIN(D1154:I1154),D1154:I1154,0)))</f>
        <v/>
      </c>
      <c r="O1154" s="10" t="n">
        <v>16.8</v>
      </c>
      <c r="P1154" s="12" t="n">
        <v>1</v>
      </c>
    </row>
    <row r="1155">
      <c r="A1155" s="4" t="inlineStr">
        <is>
          <t>MAT-32-202</t>
        </is>
      </c>
      <c r="B1155" s="5" t="inlineStr">
        <is>
          <t>Reducción bushing de PVC drenaje 2" x 3/4"</t>
        </is>
      </c>
      <c r="C1155" s="4" t="inlineStr">
        <is>
          <t>unidad</t>
        </is>
      </c>
      <c r="D1155" s="10" t="n"/>
      <c r="E1155" s="10" t="n"/>
      <c r="F1155" s="10" t="n"/>
      <c r="G1155" s="10" t="n"/>
      <c r="H1155" s="10" t="n">
        <v>13.83</v>
      </c>
      <c r="I1155" s="10" t="n"/>
      <c r="J1155" s="10">
        <f>IF(COUNT(D1155:I1155)=0,"",MIN(D1155:I1155))</f>
        <v/>
      </c>
      <c r="K1155" s="10">
        <f>IF(COUNT(D1155:I1155)=0,"",MEDIAN(D1155:I1155))</f>
        <v/>
      </c>
      <c r="L1155" s="10">
        <f>IF(COUNT(D1155:I1155)=0,"",MAX(D1155:I1155))</f>
        <v/>
      </c>
      <c r="M1155" s="11">
        <f>IF(OR(J1155="",J1155=0),"",(L1155-J1155)/J1155)</f>
        <v/>
      </c>
      <c r="N1155" s="4">
        <f>IF(COUNT(D1155:I1155)=0,"",INDEX($D$1:$I$1,MATCH(MIN(D1155:I1155),D1155:I1155,0)))</f>
        <v/>
      </c>
      <c r="O1155" s="10" t="n">
        <v>16.32</v>
      </c>
      <c r="P1155" s="12" t="n">
        <v>1</v>
      </c>
    </row>
    <row r="1156">
      <c r="A1156" s="4" t="inlineStr">
        <is>
          <t>MAT-32-203</t>
        </is>
      </c>
      <c r="B1156" s="5" t="inlineStr">
        <is>
          <t>Reducción bushing de PVC drenaje 3" x 2"</t>
        </is>
      </c>
      <c r="C1156" s="4" t="inlineStr">
        <is>
          <t>unidad</t>
        </is>
      </c>
      <c r="D1156" s="10" t="n"/>
      <c r="E1156" s="10" t="n"/>
      <c r="F1156" s="10" t="n"/>
      <c r="G1156" s="10" t="n"/>
      <c r="H1156" s="10" t="n">
        <v>33.21</v>
      </c>
      <c r="I1156" s="10" t="n"/>
      <c r="J1156" s="10">
        <f>IF(COUNT(D1156:I1156)=0,"",MIN(D1156:I1156))</f>
        <v/>
      </c>
      <c r="K1156" s="10">
        <f>IF(COUNT(D1156:I1156)=0,"",MEDIAN(D1156:I1156))</f>
        <v/>
      </c>
      <c r="L1156" s="10">
        <f>IF(COUNT(D1156:I1156)=0,"",MAX(D1156:I1156))</f>
        <v/>
      </c>
      <c r="M1156" s="11">
        <f>IF(OR(J1156="",J1156=0),"",(L1156-J1156)/J1156)</f>
        <v/>
      </c>
      <c r="N1156" s="4">
        <f>IF(COUNT(D1156:I1156)=0,"",INDEX($D$1:$I$1,MATCH(MIN(D1156:I1156),D1156:I1156,0)))</f>
        <v/>
      </c>
      <c r="O1156" s="10" t="n">
        <v>39.19</v>
      </c>
      <c r="P1156" s="12" t="n">
        <v>1</v>
      </c>
    </row>
    <row r="1157">
      <c r="A1157" s="4" t="inlineStr">
        <is>
          <t>MAT-32-204</t>
        </is>
      </c>
      <c r="B1157" s="5" t="inlineStr">
        <is>
          <t>Reducción bushing de PVC drenaje 4" x 2"</t>
        </is>
      </c>
      <c r="C1157" s="4" t="inlineStr">
        <is>
          <t>unidad</t>
        </is>
      </c>
      <c r="D1157" s="10" t="n"/>
      <c r="E1157" s="10" t="n"/>
      <c r="F1157" s="10" t="n"/>
      <c r="G1157" s="10" t="n"/>
      <c r="H1157" s="10" t="n">
        <v>64.3</v>
      </c>
      <c r="I1157" s="10" t="n"/>
      <c r="J1157" s="10">
        <f>IF(COUNT(D1157:I1157)=0,"",MIN(D1157:I1157))</f>
        <v/>
      </c>
      <c r="K1157" s="10">
        <f>IF(COUNT(D1157:I1157)=0,"",MEDIAN(D1157:I1157))</f>
        <v/>
      </c>
      <c r="L1157" s="10">
        <f>IF(COUNT(D1157:I1157)=0,"",MAX(D1157:I1157))</f>
        <v/>
      </c>
      <c r="M1157" s="11">
        <f>IF(OR(J1157="",J1157=0),"",(L1157-J1157)/J1157)</f>
        <v/>
      </c>
      <c r="N1157" s="4">
        <f>IF(COUNT(D1157:I1157)=0,"",INDEX($D$1:$I$1,MATCH(MIN(D1157:I1157),D1157:I1157,0)))</f>
        <v/>
      </c>
      <c r="O1157" s="10" t="n">
        <v>75.87</v>
      </c>
      <c r="P1157" s="12" t="n">
        <v>1</v>
      </c>
    </row>
    <row r="1158">
      <c r="A1158" s="4" t="inlineStr">
        <is>
          <t>MAT-32-205</t>
        </is>
      </c>
      <c r="B1158" s="5" t="inlineStr">
        <is>
          <t>Reducción bushing de PVC drenaje 4" x 3"</t>
        </is>
      </c>
      <c r="C1158" s="4" t="inlineStr">
        <is>
          <t>unidad</t>
        </is>
      </c>
      <c r="D1158" s="10" t="n"/>
      <c r="E1158" s="10" t="n"/>
      <c r="F1158" s="10" t="n"/>
      <c r="G1158" s="10" t="n"/>
      <c r="H1158" s="10" t="n">
        <v>63.9</v>
      </c>
      <c r="I1158" s="10" t="n"/>
      <c r="J1158" s="10">
        <f>IF(COUNT(D1158:I1158)=0,"",MIN(D1158:I1158))</f>
        <v/>
      </c>
      <c r="K1158" s="10">
        <f>IF(COUNT(D1158:I1158)=0,"",MEDIAN(D1158:I1158))</f>
        <v/>
      </c>
      <c r="L1158" s="10">
        <f>IF(COUNT(D1158:I1158)=0,"",MAX(D1158:I1158))</f>
        <v/>
      </c>
      <c r="M1158" s="11">
        <f>IF(OR(J1158="",J1158=0),"",(L1158-J1158)/J1158)</f>
        <v/>
      </c>
      <c r="N1158" s="4">
        <f>IF(COUNT(D1158:I1158)=0,"",INDEX($D$1:$I$1,MATCH(MIN(D1158:I1158),D1158:I1158,0)))</f>
        <v/>
      </c>
      <c r="O1158" s="10" t="n">
        <v>75.40000000000001</v>
      </c>
      <c r="P1158" s="12" t="n">
        <v>1</v>
      </c>
    </row>
    <row r="1159">
      <c r="A1159" s="4" t="inlineStr">
        <is>
          <t>MAT-32-206</t>
        </is>
      </c>
      <c r="B1159" s="5" t="inlineStr">
        <is>
          <t>Reducción bushing de PVC drenaje 6" x 4"</t>
        </is>
      </c>
      <c r="C1159" s="4" t="inlineStr">
        <is>
          <t>unidad</t>
        </is>
      </c>
      <c r="D1159" s="10" t="n"/>
      <c r="E1159" s="10" t="n"/>
      <c r="F1159" s="10" t="n"/>
      <c r="G1159" s="10" t="n"/>
      <c r="H1159" s="10" t="n">
        <v>237.3</v>
      </c>
      <c r="I1159" s="10" t="n"/>
      <c r="J1159" s="10">
        <f>IF(COUNT(D1159:I1159)=0,"",MIN(D1159:I1159))</f>
        <v/>
      </c>
      <c r="K1159" s="10">
        <f>IF(COUNT(D1159:I1159)=0,"",MEDIAN(D1159:I1159))</f>
        <v/>
      </c>
      <c r="L1159" s="10">
        <f>IF(COUNT(D1159:I1159)=0,"",MAX(D1159:I1159))</f>
        <v/>
      </c>
      <c r="M1159" s="11">
        <f>IF(OR(J1159="",J1159=0),"",(L1159-J1159)/J1159)</f>
        <v/>
      </c>
      <c r="N1159" s="4">
        <f>IF(COUNT(D1159:I1159)=0,"",INDEX($D$1:$I$1,MATCH(MIN(D1159:I1159),D1159:I1159,0)))</f>
        <v/>
      </c>
      <c r="O1159" s="10" t="n">
        <v>280.01</v>
      </c>
      <c r="P1159" s="12" t="n">
        <v>1</v>
      </c>
    </row>
    <row r="1160">
      <c r="A1160" s="4" t="inlineStr">
        <is>
          <t>MAT-32-207</t>
        </is>
      </c>
      <c r="B1160" s="5" t="inlineStr">
        <is>
          <t>Reducción bushing de PVC drenaje 8" x 4"</t>
        </is>
      </c>
      <c r="C1160" s="4" t="inlineStr">
        <is>
          <t>unidad</t>
        </is>
      </c>
      <c r="D1160" s="10" t="n"/>
      <c r="E1160" s="10" t="n"/>
      <c r="F1160" s="10" t="n"/>
      <c r="G1160" s="10" t="n"/>
      <c r="H1160" s="10" t="n">
        <v>2126.7</v>
      </c>
      <c r="I1160" s="10" t="n"/>
      <c r="J1160" s="10">
        <f>IF(COUNT(D1160:I1160)=0,"",MIN(D1160:I1160))</f>
        <v/>
      </c>
      <c r="K1160" s="10">
        <f>IF(COUNT(D1160:I1160)=0,"",MEDIAN(D1160:I1160))</f>
        <v/>
      </c>
      <c r="L1160" s="10">
        <f>IF(COUNT(D1160:I1160)=0,"",MAX(D1160:I1160))</f>
        <v/>
      </c>
      <c r="M1160" s="11">
        <f>IF(OR(J1160="",J1160=0),"",(L1160-J1160)/J1160)</f>
        <v/>
      </c>
      <c r="N1160" s="4">
        <f>IF(COUNT(D1160:I1160)=0,"",INDEX($D$1:$I$1,MATCH(MIN(D1160:I1160),D1160:I1160,0)))</f>
        <v/>
      </c>
      <c r="O1160" s="10" t="n">
        <v>2509.51</v>
      </c>
      <c r="P1160" s="12" t="n">
        <v>1</v>
      </c>
    </row>
    <row r="1161">
      <c r="A1161" s="4" t="inlineStr">
        <is>
          <t>MAT-32-208</t>
        </is>
      </c>
      <c r="B1161" s="5" t="inlineStr">
        <is>
          <t>Reducción bushing de PVC drenaje 8" x 6"</t>
        </is>
      </c>
      <c r="C1161" s="4" t="inlineStr">
        <is>
          <t>unidad</t>
        </is>
      </c>
      <c r="D1161" s="10" t="n"/>
      <c r="E1161" s="10" t="n"/>
      <c r="F1161" s="10" t="n"/>
      <c r="G1161" s="10" t="n"/>
      <c r="H1161" s="10" t="n">
        <v>1626</v>
      </c>
      <c r="I1161" s="10" t="n"/>
      <c r="J1161" s="10">
        <f>IF(COUNT(D1161:I1161)=0,"",MIN(D1161:I1161))</f>
        <v/>
      </c>
      <c r="K1161" s="10">
        <f>IF(COUNT(D1161:I1161)=0,"",MEDIAN(D1161:I1161))</f>
        <v/>
      </c>
      <c r="L1161" s="10">
        <f>IF(COUNT(D1161:I1161)=0,"",MAX(D1161:I1161))</f>
        <v/>
      </c>
      <c r="M1161" s="11">
        <f>IF(OR(J1161="",J1161=0),"",(L1161-J1161)/J1161)</f>
        <v/>
      </c>
      <c r="N1161" s="4">
        <f>IF(COUNT(D1161:I1161)=0,"",INDEX($D$1:$I$1,MATCH(MIN(D1161:I1161),D1161:I1161,0)))</f>
        <v/>
      </c>
      <c r="O1161" s="10" t="n">
        <v>1918.68</v>
      </c>
      <c r="P1161" s="12" t="n">
        <v>1</v>
      </c>
    </row>
    <row r="1162">
      <c r="A1162" s="4" t="inlineStr">
        <is>
          <t>MAT-32-209</t>
        </is>
      </c>
      <c r="B1162" s="5" t="inlineStr">
        <is>
          <t>Reducción bushing de PVC 1 1/2" x 1"</t>
        </is>
      </c>
      <c r="C1162" s="4" t="inlineStr">
        <is>
          <t>unidad</t>
        </is>
      </c>
      <c r="D1162" s="10" t="n"/>
      <c r="E1162" s="10" t="n">
        <v>87</v>
      </c>
      <c r="F1162" s="10" t="n"/>
      <c r="G1162" s="10" t="n"/>
      <c r="H1162" s="10" t="n"/>
      <c r="I1162" s="10" t="n"/>
      <c r="J1162" s="10">
        <f>IF(COUNT(D1162:I1162)=0,"",MIN(D1162:I1162))</f>
        <v/>
      </c>
      <c r="K1162" s="10">
        <f>IF(COUNT(D1162:I1162)=0,"",MEDIAN(D1162:I1162))</f>
        <v/>
      </c>
      <c r="L1162" s="10">
        <f>IF(COUNT(D1162:I1162)=0,"",MAX(D1162:I1162))</f>
        <v/>
      </c>
      <c r="M1162" s="11">
        <f>IF(OR(J1162="",J1162=0),"",(L1162-J1162)/J1162)</f>
        <v/>
      </c>
      <c r="N1162" s="4">
        <f>IF(COUNT(D1162:I1162)=0,"",INDEX($D$1:$I$1,MATCH(MIN(D1162:I1162),D1162:I1162,0)))</f>
        <v/>
      </c>
      <c r="O1162" s="10" t="n">
        <v>87</v>
      </c>
      <c r="P1162" s="12" t="n">
        <v>1</v>
      </c>
    </row>
    <row r="1163">
      <c r="A1163" s="4" t="inlineStr">
        <is>
          <t>MAT-32-210</t>
        </is>
      </c>
      <c r="B1163" s="5" t="inlineStr">
        <is>
          <t>Reducción bushing de PVC 1 1/2" x 3/4"</t>
        </is>
      </c>
      <c r="C1163" s="4" t="inlineStr">
        <is>
          <t>unidad</t>
        </is>
      </c>
      <c r="D1163" s="10" t="n"/>
      <c r="E1163" s="10" t="n">
        <v>85</v>
      </c>
      <c r="F1163" s="10" t="n"/>
      <c r="G1163" s="10" t="n"/>
      <c r="H1163" s="10" t="n"/>
      <c r="I1163" s="10" t="n"/>
      <c r="J1163" s="10">
        <f>IF(COUNT(D1163:I1163)=0,"",MIN(D1163:I1163))</f>
        <v/>
      </c>
      <c r="K1163" s="10">
        <f>IF(COUNT(D1163:I1163)=0,"",MEDIAN(D1163:I1163))</f>
        <v/>
      </c>
      <c r="L1163" s="10">
        <f>IF(COUNT(D1163:I1163)=0,"",MAX(D1163:I1163))</f>
        <v/>
      </c>
      <c r="M1163" s="11">
        <f>IF(OR(J1163="",J1163=0),"",(L1163-J1163)/J1163)</f>
        <v/>
      </c>
      <c r="N1163" s="4">
        <f>IF(COUNT(D1163:I1163)=0,"",INDEX($D$1:$I$1,MATCH(MIN(D1163:I1163),D1163:I1163,0)))</f>
        <v/>
      </c>
      <c r="O1163" s="10" t="n">
        <v>85</v>
      </c>
      <c r="P1163" s="12" t="n">
        <v>1</v>
      </c>
    </row>
    <row r="1164">
      <c r="A1164" s="4" t="inlineStr">
        <is>
          <t>MAT-32-211</t>
        </is>
      </c>
      <c r="B1164" s="5" t="inlineStr">
        <is>
          <t>Reducción bushing de PVC 1" x 1/2"</t>
        </is>
      </c>
      <c r="C1164" s="4" t="inlineStr">
        <is>
          <t>unidad</t>
        </is>
      </c>
      <c r="D1164" s="10" t="n"/>
      <c r="E1164" s="10" t="n">
        <v>35</v>
      </c>
      <c r="F1164" s="10" t="n"/>
      <c r="G1164" s="10" t="n"/>
      <c r="H1164" s="10" t="n"/>
      <c r="I1164" s="10" t="n"/>
      <c r="J1164" s="10">
        <f>IF(COUNT(D1164:I1164)=0,"",MIN(D1164:I1164))</f>
        <v/>
      </c>
      <c r="K1164" s="10">
        <f>IF(COUNT(D1164:I1164)=0,"",MEDIAN(D1164:I1164))</f>
        <v/>
      </c>
      <c r="L1164" s="10">
        <f>IF(COUNT(D1164:I1164)=0,"",MAX(D1164:I1164))</f>
        <v/>
      </c>
      <c r="M1164" s="11">
        <f>IF(OR(J1164="",J1164=0),"",(L1164-J1164)/J1164)</f>
        <v/>
      </c>
      <c r="N1164" s="4">
        <f>IF(COUNT(D1164:I1164)=0,"",INDEX($D$1:$I$1,MATCH(MIN(D1164:I1164),D1164:I1164,0)))</f>
        <v/>
      </c>
      <c r="O1164" s="10" t="n">
        <v>35</v>
      </c>
      <c r="P1164" s="12" t="n">
        <v>1</v>
      </c>
    </row>
    <row r="1165">
      <c r="A1165" s="4" t="inlineStr">
        <is>
          <t>MAT-32-212</t>
        </is>
      </c>
      <c r="B1165" s="5" t="inlineStr">
        <is>
          <t>Reducción bushing de PVC 1" x 3/4"</t>
        </is>
      </c>
      <c r="C1165" s="4" t="inlineStr">
        <is>
          <t>unidad</t>
        </is>
      </c>
      <c r="D1165" s="10" t="n"/>
      <c r="E1165" s="10" t="n">
        <v>26</v>
      </c>
      <c r="F1165" s="10" t="n"/>
      <c r="G1165" s="10" t="n"/>
      <c r="H1165" s="10" t="n"/>
      <c r="I1165" s="10" t="n"/>
      <c r="J1165" s="10">
        <f>IF(COUNT(D1165:I1165)=0,"",MIN(D1165:I1165))</f>
        <v/>
      </c>
      <c r="K1165" s="10">
        <f>IF(COUNT(D1165:I1165)=0,"",MEDIAN(D1165:I1165))</f>
        <v/>
      </c>
      <c r="L1165" s="10">
        <f>IF(COUNT(D1165:I1165)=0,"",MAX(D1165:I1165))</f>
        <v/>
      </c>
      <c r="M1165" s="11">
        <f>IF(OR(J1165="",J1165=0),"",(L1165-J1165)/J1165)</f>
        <v/>
      </c>
      <c r="N1165" s="4">
        <f>IF(COUNT(D1165:I1165)=0,"",INDEX($D$1:$I$1,MATCH(MIN(D1165:I1165),D1165:I1165,0)))</f>
        <v/>
      </c>
      <c r="O1165" s="10" t="n">
        <v>26</v>
      </c>
      <c r="P1165" s="12" t="n">
        <v>1</v>
      </c>
    </row>
    <row r="1166">
      <c r="A1166" s="4" t="inlineStr">
        <is>
          <t>MAT-32-213</t>
        </is>
      </c>
      <c r="B1166" s="5" t="inlineStr">
        <is>
          <t>Reducción bushing de PVC 2" x 1 1/2"</t>
        </is>
      </c>
      <c r="C1166" s="4" t="inlineStr">
        <is>
          <t>unidad</t>
        </is>
      </c>
      <c r="D1166" s="10" t="n"/>
      <c r="E1166" s="10" t="n">
        <v>65</v>
      </c>
      <c r="F1166" s="10" t="n"/>
      <c r="G1166" s="10" t="n"/>
      <c r="H1166" s="10" t="n"/>
      <c r="I1166" s="10" t="n"/>
      <c r="J1166" s="10">
        <f>IF(COUNT(D1166:I1166)=0,"",MIN(D1166:I1166))</f>
        <v/>
      </c>
      <c r="K1166" s="10">
        <f>IF(COUNT(D1166:I1166)=0,"",MEDIAN(D1166:I1166))</f>
        <v/>
      </c>
      <c r="L1166" s="10">
        <f>IF(COUNT(D1166:I1166)=0,"",MAX(D1166:I1166))</f>
        <v/>
      </c>
      <c r="M1166" s="11">
        <f>IF(OR(J1166="",J1166=0),"",(L1166-J1166)/J1166)</f>
        <v/>
      </c>
      <c r="N1166" s="4">
        <f>IF(COUNT(D1166:I1166)=0,"",INDEX($D$1:$I$1,MATCH(MIN(D1166:I1166),D1166:I1166,0)))</f>
        <v/>
      </c>
      <c r="O1166" s="10" t="n">
        <v>65</v>
      </c>
      <c r="P1166" s="12" t="n">
        <v>1</v>
      </c>
    </row>
    <row r="1167">
      <c r="A1167" s="4" t="inlineStr">
        <is>
          <t>MAT-32-214</t>
        </is>
      </c>
      <c r="B1167" s="5" t="inlineStr">
        <is>
          <t>Reducción bushing de PVC 2" x 1"</t>
        </is>
      </c>
      <c r="C1167" s="4" t="inlineStr">
        <is>
          <t>unidad</t>
        </is>
      </c>
      <c r="D1167" s="10" t="n"/>
      <c r="E1167" s="10" t="n">
        <v>64</v>
      </c>
      <c r="F1167" s="10" t="n"/>
      <c r="G1167" s="10" t="n"/>
      <c r="H1167" s="10" t="n"/>
      <c r="I1167" s="10" t="n"/>
      <c r="J1167" s="10">
        <f>IF(COUNT(D1167:I1167)=0,"",MIN(D1167:I1167))</f>
        <v/>
      </c>
      <c r="K1167" s="10">
        <f>IF(COUNT(D1167:I1167)=0,"",MEDIAN(D1167:I1167))</f>
        <v/>
      </c>
      <c r="L1167" s="10">
        <f>IF(COUNT(D1167:I1167)=0,"",MAX(D1167:I1167))</f>
        <v/>
      </c>
      <c r="M1167" s="11">
        <f>IF(OR(J1167="",J1167=0),"",(L1167-J1167)/J1167)</f>
        <v/>
      </c>
      <c r="N1167" s="4">
        <f>IF(COUNT(D1167:I1167)=0,"",INDEX($D$1:$I$1,MATCH(MIN(D1167:I1167),D1167:I1167,0)))</f>
        <v/>
      </c>
      <c r="O1167" s="10" t="n">
        <v>64</v>
      </c>
      <c r="P1167" s="12" t="n">
        <v>1</v>
      </c>
    </row>
    <row r="1168">
      <c r="A1168" s="4" t="inlineStr">
        <is>
          <t>MAT-32-215</t>
        </is>
      </c>
      <c r="B1168" s="5" t="inlineStr">
        <is>
          <t>Reducción bushing de PVC 2" x 3/4"</t>
        </is>
      </c>
      <c r="C1168" s="4" t="inlineStr">
        <is>
          <t>unidad</t>
        </is>
      </c>
      <c r="D1168" s="10" t="n"/>
      <c r="E1168" s="10" t="n">
        <v>41</v>
      </c>
      <c r="F1168" s="10" t="n"/>
      <c r="G1168" s="10" t="n"/>
      <c r="H1168" s="10" t="n"/>
      <c r="I1168" s="10" t="n"/>
      <c r="J1168" s="10">
        <f>IF(COUNT(D1168:I1168)=0,"",MIN(D1168:I1168))</f>
        <v/>
      </c>
      <c r="K1168" s="10">
        <f>IF(COUNT(D1168:I1168)=0,"",MEDIAN(D1168:I1168))</f>
        <v/>
      </c>
      <c r="L1168" s="10">
        <f>IF(COUNT(D1168:I1168)=0,"",MAX(D1168:I1168))</f>
        <v/>
      </c>
      <c r="M1168" s="11">
        <f>IF(OR(J1168="",J1168=0),"",(L1168-J1168)/J1168)</f>
        <v/>
      </c>
      <c r="N1168" s="4">
        <f>IF(COUNT(D1168:I1168)=0,"",INDEX($D$1:$I$1,MATCH(MIN(D1168:I1168),D1168:I1168,0)))</f>
        <v/>
      </c>
      <c r="O1168" s="10" t="n">
        <v>41</v>
      </c>
      <c r="P1168" s="12" t="n">
        <v>1</v>
      </c>
    </row>
    <row r="1169">
      <c r="A1169" s="4" t="inlineStr">
        <is>
          <t>MAT-32-216</t>
        </is>
      </c>
      <c r="B1169" s="5" t="inlineStr">
        <is>
          <t>Reducción bushing de PVC 3/4" x 1/2"</t>
        </is>
      </c>
      <c r="C1169" s="4" t="inlineStr">
        <is>
          <t>unidad</t>
        </is>
      </c>
      <c r="D1169" s="10" t="n"/>
      <c r="E1169" s="10" t="n">
        <v>20</v>
      </c>
      <c r="F1169" s="10" t="n"/>
      <c r="G1169" s="10" t="n"/>
      <c r="H1169" s="10" t="n"/>
      <c r="I1169" s="10" t="n"/>
      <c r="J1169" s="10">
        <f>IF(COUNT(D1169:I1169)=0,"",MIN(D1169:I1169))</f>
        <v/>
      </c>
      <c r="K1169" s="10">
        <f>IF(COUNT(D1169:I1169)=0,"",MEDIAN(D1169:I1169))</f>
        <v/>
      </c>
      <c r="L1169" s="10">
        <f>IF(COUNT(D1169:I1169)=0,"",MAX(D1169:I1169))</f>
        <v/>
      </c>
      <c r="M1169" s="11">
        <f>IF(OR(J1169="",J1169=0),"",(L1169-J1169)/J1169)</f>
        <v/>
      </c>
      <c r="N1169" s="4">
        <f>IF(COUNT(D1169:I1169)=0,"",INDEX($D$1:$I$1,MATCH(MIN(D1169:I1169),D1169:I1169,0)))</f>
        <v/>
      </c>
      <c r="O1169" s="10" t="n">
        <v>20</v>
      </c>
      <c r="P1169" s="12" t="n">
        <v>1</v>
      </c>
    </row>
    <row r="1170">
      <c r="A1170" s="4" t="inlineStr">
        <is>
          <t>MAT-32-217</t>
        </is>
      </c>
      <c r="B1170" s="5" t="inlineStr">
        <is>
          <t>Reducción bushing de PVC 3" x 2"</t>
        </is>
      </c>
      <c r="C1170" s="4" t="inlineStr">
        <is>
          <t>unidad</t>
        </is>
      </c>
      <c r="D1170" s="10" t="n"/>
      <c r="E1170" s="10" t="n">
        <v>210</v>
      </c>
      <c r="F1170" s="10" t="n"/>
      <c r="G1170" s="10" t="n"/>
      <c r="H1170" s="10" t="n"/>
      <c r="I1170" s="10" t="n"/>
      <c r="J1170" s="10">
        <f>IF(COUNT(D1170:I1170)=0,"",MIN(D1170:I1170))</f>
        <v/>
      </c>
      <c r="K1170" s="10">
        <f>IF(COUNT(D1170:I1170)=0,"",MEDIAN(D1170:I1170))</f>
        <v/>
      </c>
      <c r="L1170" s="10">
        <f>IF(COUNT(D1170:I1170)=0,"",MAX(D1170:I1170))</f>
        <v/>
      </c>
      <c r="M1170" s="11">
        <f>IF(OR(J1170="",J1170=0),"",(L1170-J1170)/J1170)</f>
        <v/>
      </c>
      <c r="N1170" s="4">
        <f>IF(COUNT(D1170:I1170)=0,"",INDEX($D$1:$I$1,MATCH(MIN(D1170:I1170),D1170:I1170,0)))</f>
        <v/>
      </c>
      <c r="O1170" s="10" t="n">
        <v>210</v>
      </c>
      <c r="P1170" s="12" t="n">
        <v>1</v>
      </c>
    </row>
    <row r="1171">
      <c r="A1171" s="4" t="inlineStr">
        <is>
          <t>MAT-32-218</t>
        </is>
      </c>
      <c r="B1171" s="5" t="inlineStr">
        <is>
          <t>Reducción bushing de PVC 4" x 2"</t>
        </is>
      </c>
      <c r="C1171" s="4" t="inlineStr">
        <is>
          <t>unidad</t>
        </is>
      </c>
      <c r="D1171" s="10" t="n"/>
      <c r="E1171" s="10" t="n">
        <v>175</v>
      </c>
      <c r="F1171" s="10" t="n"/>
      <c r="G1171" s="10" t="n"/>
      <c r="H1171" s="10" t="n"/>
      <c r="I1171" s="10" t="n"/>
      <c r="J1171" s="10">
        <f>IF(COUNT(D1171:I1171)=0,"",MIN(D1171:I1171))</f>
        <v/>
      </c>
      <c r="K1171" s="10">
        <f>IF(COUNT(D1171:I1171)=0,"",MEDIAN(D1171:I1171))</f>
        <v/>
      </c>
      <c r="L1171" s="10">
        <f>IF(COUNT(D1171:I1171)=0,"",MAX(D1171:I1171))</f>
        <v/>
      </c>
      <c r="M1171" s="11">
        <f>IF(OR(J1171="",J1171=0),"",(L1171-J1171)/J1171)</f>
        <v/>
      </c>
      <c r="N1171" s="4">
        <f>IF(COUNT(D1171:I1171)=0,"",INDEX($D$1:$I$1,MATCH(MIN(D1171:I1171),D1171:I1171,0)))</f>
        <v/>
      </c>
      <c r="O1171" s="10" t="n">
        <v>175</v>
      </c>
      <c r="P1171" s="12" t="n">
        <v>1</v>
      </c>
    </row>
    <row r="1172">
      <c r="A1172" s="4" t="inlineStr">
        <is>
          <t>MAT-32-219</t>
        </is>
      </c>
      <c r="B1172" s="5" t="inlineStr">
        <is>
          <t>Reducción bushing de PVC 4" x 3"</t>
        </is>
      </c>
      <c r="C1172" s="4" t="inlineStr">
        <is>
          <t>unidad</t>
        </is>
      </c>
      <c r="D1172" s="10" t="n"/>
      <c r="E1172" s="10" t="n">
        <v>195</v>
      </c>
      <c r="F1172" s="10" t="n"/>
      <c r="G1172" s="10" t="n"/>
      <c r="H1172" s="10" t="n"/>
      <c r="I1172" s="10" t="n"/>
      <c r="J1172" s="10">
        <f>IF(COUNT(D1172:I1172)=0,"",MIN(D1172:I1172))</f>
        <v/>
      </c>
      <c r="K1172" s="10">
        <f>IF(COUNT(D1172:I1172)=0,"",MEDIAN(D1172:I1172))</f>
        <v/>
      </c>
      <c r="L1172" s="10">
        <f>IF(COUNT(D1172:I1172)=0,"",MAX(D1172:I1172))</f>
        <v/>
      </c>
      <c r="M1172" s="11">
        <f>IF(OR(J1172="",J1172=0),"",(L1172-J1172)/J1172)</f>
        <v/>
      </c>
      <c r="N1172" s="4">
        <f>IF(COUNT(D1172:I1172)=0,"",INDEX($D$1:$I$1,MATCH(MIN(D1172:I1172),D1172:I1172,0)))</f>
        <v/>
      </c>
      <c r="O1172" s="10" t="n">
        <v>195</v>
      </c>
      <c r="P1172" s="12" t="n">
        <v>1</v>
      </c>
    </row>
    <row r="1173">
      <c r="A1173" s="4" t="inlineStr">
        <is>
          <t>MAT-32-220</t>
        </is>
      </c>
      <c r="B1173" s="5" t="inlineStr">
        <is>
          <t>Reducción bushing de PVC 6" x 4"</t>
        </is>
      </c>
      <c r="C1173" s="4" t="inlineStr">
        <is>
          <t>unidad</t>
        </is>
      </c>
      <c r="D1173" s="10" t="n"/>
      <c r="E1173" s="10" t="n">
        <v>702</v>
      </c>
      <c r="F1173" s="10" t="n"/>
      <c r="G1173" s="10" t="n"/>
      <c r="H1173" s="10" t="n"/>
      <c r="I1173" s="10" t="n"/>
      <c r="J1173" s="10">
        <f>IF(COUNT(D1173:I1173)=0,"",MIN(D1173:I1173))</f>
        <v/>
      </c>
      <c r="K1173" s="10">
        <f>IF(COUNT(D1173:I1173)=0,"",MEDIAN(D1173:I1173))</f>
        <v/>
      </c>
      <c r="L1173" s="10">
        <f>IF(COUNT(D1173:I1173)=0,"",MAX(D1173:I1173))</f>
        <v/>
      </c>
      <c r="M1173" s="11">
        <f>IF(OR(J1173="",J1173=0),"",(L1173-J1173)/J1173)</f>
        <v/>
      </c>
      <c r="N1173" s="4">
        <f>IF(COUNT(D1173:I1173)=0,"",INDEX($D$1:$I$1,MATCH(MIN(D1173:I1173),D1173:I1173,0)))</f>
        <v/>
      </c>
      <c r="O1173" s="10" t="n">
        <v>702</v>
      </c>
      <c r="P1173" s="12" t="n">
        <v>1</v>
      </c>
    </row>
    <row r="1174">
      <c r="A1174" s="4" t="inlineStr">
        <is>
          <t>MAT-32-221</t>
        </is>
      </c>
      <c r="B1174" s="5" t="inlineStr">
        <is>
          <t>Reducción bushing de PVC presión 1 1/2" x 1/2"</t>
        </is>
      </c>
      <c r="C1174" s="4" t="inlineStr">
        <is>
          <t>unidad</t>
        </is>
      </c>
      <c r="D1174" s="10" t="n"/>
      <c r="E1174" s="10" t="n"/>
      <c r="F1174" s="10" t="n"/>
      <c r="G1174" s="10" t="n"/>
      <c r="H1174" s="10" t="n">
        <v>22.75</v>
      </c>
      <c r="I1174" s="10" t="n"/>
      <c r="J1174" s="10">
        <f>IF(COUNT(D1174:I1174)=0,"",MIN(D1174:I1174))</f>
        <v/>
      </c>
      <c r="K1174" s="10">
        <f>IF(COUNT(D1174:I1174)=0,"",MEDIAN(D1174:I1174))</f>
        <v/>
      </c>
      <c r="L1174" s="10">
        <f>IF(COUNT(D1174:I1174)=0,"",MAX(D1174:I1174))</f>
        <v/>
      </c>
      <c r="M1174" s="11">
        <f>IF(OR(J1174="",J1174=0),"",(L1174-J1174)/J1174)</f>
        <v/>
      </c>
      <c r="N1174" s="4">
        <f>IF(COUNT(D1174:I1174)=0,"",INDEX($D$1:$I$1,MATCH(MIN(D1174:I1174),D1174:I1174,0)))</f>
        <v/>
      </c>
      <c r="O1174" s="10" t="n">
        <v>26.85</v>
      </c>
      <c r="P1174" s="12" t="n">
        <v>1</v>
      </c>
    </row>
    <row r="1175">
      <c r="A1175" s="4" t="inlineStr">
        <is>
          <t>MAT-32-222</t>
        </is>
      </c>
      <c r="B1175" s="5" t="inlineStr">
        <is>
          <t>Reducción bushing de PVC presión 1 1/2" x 1"</t>
        </is>
      </c>
      <c r="C1175" s="4" t="inlineStr">
        <is>
          <t>unidad</t>
        </is>
      </c>
      <c r="D1175" s="10" t="n"/>
      <c r="E1175" s="10" t="n"/>
      <c r="F1175" s="10" t="n"/>
      <c r="G1175" s="10" t="n"/>
      <c r="H1175" s="10" t="n">
        <v>22.38</v>
      </c>
      <c r="I1175" s="10" t="n"/>
      <c r="J1175" s="10">
        <f>IF(COUNT(D1175:I1175)=0,"",MIN(D1175:I1175))</f>
        <v/>
      </c>
      <c r="K1175" s="10">
        <f>IF(COUNT(D1175:I1175)=0,"",MEDIAN(D1175:I1175))</f>
        <v/>
      </c>
      <c r="L1175" s="10">
        <f>IF(COUNT(D1175:I1175)=0,"",MAX(D1175:I1175))</f>
        <v/>
      </c>
      <c r="M1175" s="11">
        <f>IF(OR(J1175="",J1175=0),"",(L1175-J1175)/J1175)</f>
        <v/>
      </c>
      <c r="N1175" s="4">
        <f>IF(COUNT(D1175:I1175)=0,"",INDEX($D$1:$I$1,MATCH(MIN(D1175:I1175),D1175:I1175,0)))</f>
        <v/>
      </c>
      <c r="O1175" s="10" t="n">
        <v>26.41</v>
      </c>
      <c r="P1175" s="12" t="n">
        <v>1</v>
      </c>
    </row>
    <row r="1176">
      <c r="A1176" s="4" t="inlineStr">
        <is>
          <t>MAT-32-223</t>
        </is>
      </c>
      <c r="B1176" s="5" t="inlineStr">
        <is>
          <t>Reducción bushing de PVC presión 1 1/2" x 3/4"</t>
        </is>
      </c>
      <c r="C1176" s="4" t="inlineStr">
        <is>
          <t>unidad</t>
        </is>
      </c>
      <c r="D1176" s="10" t="n"/>
      <c r="E1176" s="10" t="n"/>
      <c r="F1176" s="10" t="n"/>
      <c r="G1176" s="10" t="n"/>
      <c r="H1176" s="10" t="n">
        <v>18.1</v>
      </c>
      <c r="I1176" s="10" t="n"/>
      <c r="J1176" s="10">
        <f>IF(COUNT(D1176:I1176)=0,"",MIN(D1176:I1176))</f>
        <v/>
      </c>
      <c r="K1176" s="10">
        <f>IF(COUNT(D1176:I1176)=0,"",MEDIAN(D1176:I1176))</f>
        <v/>
      </c>
      <c r="L1176" s="10">
        <f>IF(COUNT(D1176:I1176)=0,"",MAX(D1176:I1176))</f>
        <v/>
      </c>
      <c r="M1176" s="11">
        <f>IF(OR(J1176="",J1176=0),"",(L1176-J1176)/J1176)</f>
        <v/>
      </c>
      <c r="N1176" s="4">
        <f>IF(COUNT(D1176:I1176)=0,"",INDEX($D$1:$I$1,MATCH(MIN(D1176:I1176),D1176:I1176,0)))</f>
        <v/>
      </c>
      <c r="O1176" s="10" t="n">
        <v>21.36</v>
      </c>
      <c r="P1176" s="12" t="n">
        <v>1</v>
      </c>
    </row>
    <row r="1177">
      <c r="A1177" s="4" t="inlineStr">
        <is>
          <t>MAT-32-224</t>
        </is>
      </c>
      <c r="B1177" s="5" t="inlineStr">
        <is>
          <t>Reducción bushing de PVC presión 1" x 1/2"</t>
        </is>
      </c>
      <c r="C1177" s="4" t="inlineStr">
        <is>
          <t>unidad</t>
        </is>
      </c>
      <c r="D1177" s="10" t="n"/>
      <c r="E1177" s="10" t="n"/>
      <c r="F1177" s="10" t="n"/>
      <c r="G1177" s="10" t="n"/>
      <c r="H1177" s="10" t="n">
        <v>8.949999999999999</v>
      </c>
      <c r="I1177" s="10" t="n"/>
      <c r="J1177" s="10">
        <f>IF(COUNT(D1177:I1177)=0,"",MIN(D1177:I1177))</f>
        <v/>
      </c>
      <c r="K1177" s="10">
        <f>IF(COUNT(D1177:I1177)=0,"",MEDIAN(D1177:I1177))</f>
        <v/>
      </c>
      <c r="L1177" s="10">
        <f>IF(COUNT(D1177:I1177)=0,"",MAX(D1177:I1177))</f>
        <v/>
      </c>
      <c r="M1177" s="11">
        <f>IF(OR(J1177="",J1177=0),"",(L1177-J1177)/J1177)</f>
        <v/>
      </c>
      <c r="N1177" s="4">
        <f>IF(COUNT(D1177:I1177)=0,"",INDEX($D$1:$I$1,MATCH(MIN(D1177:I1177),D1177:I1177,0)))</f>
        <v/>
      </c>
      <c r="O1177" s="10" t="n">
        <v>10.56</v>
      </c>
      <c r="P1177" s="12" t="n">
        <v>1</v>
      </c>
    </row>
    <row r="1178">
      <c r="A1178" s="4" t="inlineStr">
        <is>
          <t>MAT-32-225</t>
        </is>
      </c>
      <c r="B1178" s="5" t="inlineStr">
        <is>
          <t>Reducción bushing de PVC presión 1" x 3/4"</t>
        </is>
      </c>
      <c r="C1178" s="4" t="inlineStr">
        <is>
          <t>unidad</t>
        </is>
      </c>
      <c r="D1178" s="10" t="n"/>
      <c r="E1178" s="10" t="n"/>
      <c r="F1178" s="10" t="n"/>
      <c r="G1178" s="10" t="n"/>
      <c r="H1178" s="10" t="n">
        <v>7.03</v>
      </c>
      <c r="I1178" s="10" t="n"/>
      <c r="J1178" s="10">
        <f>IF(COUNT(D1178:I1178)=0,"",MIN(D1178:I1178))</f>
        <v/>
      </c>
      <c r="K1178" s="10">
        <f>IF(COUNT(D1178:I1178)=0,"",MEDIAN(D1178:I1178))</f>
        <v/>
      </c>
      <c r="L1178" s="10">
        <f>IF(COUNT(D1178:I1178)=0,"",MAX(D1178:I1178))</f>
        <v/>
      </c>
      <c r="M1178" s="11">
        <f>IF(OR(J1178="",J1178=0),"",(L1178-J1178)/J1178)</f>
        <v/>
      </c>
      <c r="N1178" s="4">
        <f>IF(COUNT(D1178:I1178)=0,"",INDEX($D$1:$I$1,MATCH(MIN(D1178:I1178),D1178:I1178,0)))</f>
        <v/>
      </c>
      <c r="O1178" s="10" t="n">
        <v>8.300000000000001</v>
      </c>
      <c r="P1178" s="12" t="n">
        <v>1</v>
      </c>
    </row>
    <row r="1179">
      <c r="A1179" s="4" t="inlineStr">
        <is>
          <t>MAT-32-226</t>
        </is>
      </c>
      <c r="B1179" s="5" t="inlineStr">
        <is>
          <t>Reducción bushing de PVC presión 2" x 1 1/2"</t>
        </is>
      </c>
      <c r="C1179" s="4" t="inlineStr">
        <is>
          <t>unidad</t>
        </is>
      </c>
      <c r="D1179" s="10" t="n"/>
      <c r="E1179" s="10" t="n"/>
      <c r="F1179" s="10" t="n"/>
      <c r="G1179" s="10" t="n"/>
      <c r="H1179" s="10" t="n">
        <v>19.43</v>
      </c>
      <c r="I1179" s="10" t="n"/>
      <c r="J1179" s="10">
        <f>IF(COUNT(D1179:I1179)=0,"",MIN(D1179:I1179))</f>
        <v/>
      </c>
      <c r="K1179" s="10">
        <f>IF(COUNT(D1179:I1179)=0,"",MEDIAN(D1179:I1179))</f>
        <v/>
      </c>
      <c r="L1179" s="10">
        <f>IF(COUNT(D1179:I1179)=0,"",MAX(D1179:I1179))</f>
        <v/>
      </c>
      <c r="M1179" s="11">
        <f>IF(OR(J1179="",J1179=0),"",(L1179-J1179)/J1179)</f>
        <v/>
      </c>
      <c r="N1179" s="4">
        <f>IF(COUNT(D1179:I1179)=0,"",INDEX($D$1:$I$1,MATCH(MIN(D1179:I1179),D1179:I1179,0)))</f>
        <v/>
      </c>
      <c r="O1179" s="10" t="n">
        <v>22.93</v>
      </c>
      <c r="P1179" s="12" t="n">
        <v>1</v>
      </c>
    </row>
    <row r="1180">
      <c r="A1180" s="4" t="inlineStr">
        <is>
          <t>MAT-32-227</t>
        </is>
      </c>
      <c r="B1180" s="5" t="inlineStr">
        <is>
          <t>Reducción bushing de PVC presión 2" x 1/2"</t>
        </is>
      </c>
      <c r="C1180" s="4" t="inlineStr">
        <is>
          <t>unidad</t>
        </is>
      </c>
      <c r="D1180" s="10" t="n"/>
      <c r="E1180" s="10" t="n"/>
      <c r="F1180" s="10" t="n"/>
      <c r="G1180" s="10" t="n"/>
      <c r="H1180" s="10" t="n">
        <v>26.14</v>
      </c>
      <c r="I1180" s="10" t="n"/>
      <c r="J1180" s="10">
        <f>IF(COUNT(D1180:I1180)=0,"",MIN(D1180:I1180))</f>
        <v/>
      </c>
      <c r="K1180" s="10">
        <f>IF(COUNT(D1180:I1180)=0,"",MEDIAN(D1180:I1180))</f>
        <v/>
      </c>
      <c r="L1180" s="10">
        <f>IF(COUNT(D1180:I1180)=0,"",MAX(D1180:I1180))</f>
        <v/>
      </c>
      <c r="M1180" s="11">
        <f>IF(OR(J1180="",J1180=0),"",(L1180-J1180)/J1180)</f>
        <v/>
      </c>
      <c r="N1180" s="4">
        <f>IF(COUNT(D1180:I1180)=0,"",INDEX($D$1:$I$1,MATCH(MIN(D1180:I1180),D1180:I1180,0)))</f>
        <v/>
      </c>
      <c r="O1180" s="10" t="n">
        <v>30.85</v>
      </c>
      <c r="P1180" s="12" t="n">
        <v>1</v>
      </c>
    </row>
    <row r="1181">
      <c r="A1181" s="4" t="inlineStr">
        <is>
          <t>MAT-32-228</t>
        </is>
      </c>
      <c r="B1181" s="5" t="inlineStr">
        <is>
          <t>Reducción bushing de PVC presión 2" x 1"</t>
        </is>
      </c>
      <c r="C1181" s="4" t="inlineStr">
        <is>
          <t>unidad</t>
        </is>
      </c>
      <c r="D1181" s="10" t="n"/>
      <c r="E1181" s="10" t="n"/>
      <c r="F1181" s="10" t="n"/>
      <c r="G1181" s="10" t="n"/>
      <c r="H1181" s="10" t="n">
        <v>28.15</v>
      </c>
      <c r="I1181" s="10" t="n"/>
      <c r="J1181" s="10">
        <f>IF(COUNT(D1181:I1181)=0,"",MIN(D1181:I1181))</f>
        <v/>
      </c>
      <c r="K1181" s="10">
        <f>IF(COUNT(D1181:I1181)=0,"",MEDIAN(D1181:I1181))</f>
        <v/>
      </c>
      <c r="L1181" s="10">
        <f>IF(COUNT(D1181:I1181)=0,"",MAX(D1181:I1181))</f>
        <v/>
      </c>
      <c r="M1181" s="11">
        <f>IF(OR(J1181="",J1181=0),"",(L1181-J1181)/J1181)</f>
        <v/>
      </c>
      <c r="N1181" s="4">
        <f>IF(COUNT(D1181:I1181)=0,"",INDEX($D$1:$I$1,MATCH(MIN(D1181:I1181),D1181:I1181,0)))</f>
        <v/>
      </c>
      <c r="O1181" s="10" t="n">
        <v>33.22</v>
      </c>
      <c r="P1181" s="12" t="n">
        <v>1</v>
      </c>
    </row>
    <row r="1182">
      <c r="A1182" s="4" t="inlineStr">
        <is>
          <t>MAT-32-229</t>
        </is>
      </c>
      <c r="B1182" s="5" t="inlineStr">
        <is>
          <t>Reducción bushing de PVC presión 2" x 3/4"</t>
        </is>
      </c>
      <c r="C1182" s="4" t="inlineStr">
        <is>
          <t>unidad</t>
        </is>
      </c>
      <c r="D1182" s="10" t="n"/>
      <c r="E1182" s="10" t="n"/>
      <c r="F1182" s="10" t="n"/>
      <c r="G1182" s="10" t="n"/>
      <c r="H1182" s="10" t="n">
        <v>34.19</v>
      </c>
      <c r="I1182" s="10" t="n"/>
      <c r="J1182" s="10">
        <f>IF(COUNT(D1182:I1182)=0,"",MIN(D1182:I1182))</f>
        <v/>
      </c>
      <c r="K1182" s="10">
        <f>IF(COUNT(D1182:I1182)=0,"",MEDIAN(D1182:I1182))</f>
        <v/>
      </c>
      <c r="L1182" s="10">
        <f>IF(COUNT(D1182:I1182)=0,"",MAX(D1182:I1182))</f>
        <v/>
      </c>
      <c r="M1182" s="11">
        <f>IF(OR(J1182="",J1182=0),"",(L1182-J1182)/J1182)</f>
        <v/>
      </c>
      <c r="N1182" s="4">
        <f>IF(COUNT(D1182:I1182)=0,"",INDEX($D$1:$I$1,MATCH(MIN(D1182:I1182),D1182:I1182,0)))</f>
        <v/>
      </c>
      <c r="O1182" s="10" t="n">
        <v>40.34</v>
      </c>
      <c r="P1182" s="12" t="n">
        <v>1</v>
      </c>
    </row>
    <row r="1183">
      <c r="A1183" s="4" t="inlineStr">
        <is>
          <t>MAT-32-230</t>
        </is>
      </c>
      <c r="B1183" s="5" t="inlineStr">
        <is>
          <t>Reducción bushing de PVC presión 3/4" x 1/2"</t>
        </is>
      </c>
      <c r="C1183" s="4" t="inlineStr">
        <is>
          <t>unidad</t>
        </is>
      </c>
      <c r="D1183" s="10" t="n"/>
      <c r="E1183" s="10" t="n"/>
      <c r="F1183" s="10" t="n"/>
      <c r="G1183" s="10" t="n"/>
      <c r="H1183" s="10" t="n">
        <v>4.2</v>
      </c>
      <c r="I1183" s="10" t="n"/>
      <c r="J1183" s="10">
        <f>IF(COUNT(D1183:I1183)=0,"",MIN(D1183:I1183))</f>
        <v/>
      </c>
      <c r="K1183" s="10">
        <f>IF(COUNT(D1183:I1183)=0,"",MEDIAN(D1183:I1183))</f>
        <v/>
      </c>
      <c r="L1183" s="10">
        <f>IF(COUNT(D1183:I1183)=0,"",MAX(D1183:I1183))</f>
        <v/>
      </c>
      <c r="M1183" s="11">
        <f>IF(OR(J1183="",J1183=0),"",(L1183-J1183)/J1183)</f>
        <v/>
      </c>
      <c r="N1183" s="4">
        <f>IF(COUNT(D1183:I1183)=0,"",INDEX($D$1:$I$1,MATCH(MIN(D1183:I1183),D1183:I1183,0)))</f>
        <v/>
      </c>
      <c r="O1183" s="10" t="n">
        <v>4.96</v>
      </c>
      <c r="P1183" s="12" t="n">
        <v>1</v>
      </c>
    </row>
    <row r="1184">
      <c r="A1184" s="4" t="inlineStr">
        <is>
          <t>MAT-32-231</t>
        </is>
      </c>
      <c r="B1184" s="5" t="inlineStr">
        <is>
          <t>Reducción de HG 1 1/2" x 1"</t>
        </is>
      </c>
      <c r="C1184" s="4" t="inlineStr">
        <is>
          <t>unidad</t>
        </is>
      </c>
      <c r="D1184" s="10" t="n"/>
      <c r="E1184" s="10" t="n">
        <v>237</v>
      </c>
      <c r="F1184" s="10" t="n"/>
      <c r="G1184" s="10" t="n"/>
      <c r="H1184" s="10" t="n"/>
      <c r="I1184" s="10" t="n"/>
      <c r="J1184" s="10">
        <f>IF(COUNT(D1184:I1184)=0,"",MIN(D1184:I1184))</f>
        <v/>
      </c>
      <c r="K1184" s="10">
        <f>IF(COUNT(D1184:I1184)=0,"",MEDIAN(D1184:I1184))</f>
        <v/>
      </c>
      <c r="L1184" s="10">
        <f>IF(COUNT(D1184:I1184)=0,"",MAX(D1184:I1184))</f>
        <v/>
      </c>
      <c r="M1184" s="11">
        <f>IF(OR(J1184="",J1184=0),"",(L1184-J1184)/J1184)</f>
        <v/>
      </c>
      <c r="N1184" s="4">
        <f>IF(COUNT(D1184:I1184)=0,"",INDEX($D$1:$I$1,MATCH(MIN(D1184:I1184),D1184:I1184,0)))</f>
        <v/>
      </c>
      <c r="O1184" s="10" t="n">
        <v>237</v>
      </c>
      <c r="P1184" s="12" t="n">
        <v>1</v>
      </c>
    </row>
    <row r="1185">
      <c r="A1185" s="4" t="inlineStr">
        <is>
          <t>MAT-32-232</t>
        </is>
      </c>
      <c r="B1185" s="5" t="inlineStr">
        <is>
          <t>Reducción de HG 1/2" x 3/8"</t>
        </is>
      </c>
      <c r="C1185" s="4" t="inlineStr">
        <is>
          <t>unidad</t>
        </is>
      </c>
      <c r="D1185" s="10" t="n"/>
      <c r="E1185" s="10" t="n">
        <v>70</v>
      </c>
      <c r="F1185" s="10" t="n"/>
      <c r="G1185" s="10" t="n"/>
      <c r="H1185" s="10" t="n"/>
      <c r="I1185" s="10" t="n"/>
      <c r="J1185" s="10">
        <f>IF(COUNT(D1185:I1185)=0,"",MIN(D1185:I1185))</f>
        <v/>
      </c>
      <c r="K1185" s="10">
        <f>IF(COUNT(D1185:I1185)=0,"",MEDIAN(D1185:I1185))</f>
        <v/>
      </c>
      <c r="L1185" s="10">
        <f>IF(COUNT(D1185:I1185)=0,"",MAX(D1185:I1185))</f>
        <v/>
      </c>
      <c r="M1185" s="11">
        <f>IF(OR(J1185="",J1185=0),"",(L1185-J1185)/J1185)</f>
        <v/>
      </c>
      <c r="N1185" s="4">
        <f>IF(COUNT(D1185:I1185)=0,"",INDEX($D$1:$I$1,MATCH(MIN(D1185:I1185),D1185:I1185,0)))</f>
        <v/>
      </c>
      <c r="O1185" s="10" t="n">
        <v>70</v>
      </c>
      <c r="P1185" s="12" t="n">
        <v>1</v>
      </c>
    </row>
    <row r="1186">
      <c r="A1186" s="4" t="inlineStr">
        <is>
          <t>MAT-32-233</t>
        </is>
      </c>
      <c r="B1186" s="5" t="inlineStr">
        <is>
          <t>Reducción de HG 1" x 1/2"</t>
        </is>
      </c>
      <c r="C1186" s="4" t="inlineStr">
        <is>
          <t>unidad</t>
        </is>
      </c>
      <c r="D1186" s="10" t="n"/>
      <c r="E1186" s="10" t="n">
        <v>95</v>
      </c>
      <c r="F1186" s="10" t="n"/>
      <c r="G1186" s="10" t="n"/>
      <c r="H1186" s="10" t="n"/>
      <c r="I1186" s="10" t="n"/>
      <c r="J1186" s="10">
        <f>IF(COUNT(D1186:I1186)=0,"",MIN(D1186:I1186))</f>
        <v/>
      </c>
      <c r="K1186" s="10">
        <f>IF(COUNT(D1186:I1186)=0,"",MEDIAN(D1186:I1186))</f>
        <v/>
      </c>
      <c r="L1186" s="10">
        <f>IF(COUNT(D1186:I1186)=0,"",MAX(D1186:I1186))</f>
        <v/>
      </c>
      <c r="M1186" s="11">
        <f>IF(OR(J1186="",J1186=0),"",(L1186-J1186)/J1186)</f>
        <v/>
      </c>
      <c r="N1186" s="4">
        <f>IF(COUNT(D1186:I1186)=0,"",INDEX($D$1:$I$1,MATCH(MIN(D1186:I1186),D1186:I1186,0)))</f>
        <v/>
      </c>
      <c r="O1186" s="10" t="n">
        <v>95</v>
      </c>
      <c r="P1186" s="12" t="n">
        <v>1</v>
      </c>
    </row>
    <row r="1187">
      <c r="A1187" s="4" t="inlineStr">
        <is>
          <t>MAT-32-234</t>
        </is>
      </c>
      <c r="B1187" s="5" t="inlineStr">
        <is>
          <t>Reducción de HG 1" x 3/4"</t>
        </is>
      </c>
      <c r="C1187" s="4" t="inlineStr">
        <is>
          <t>unidad</t>
        </is>
      </c>
      <c r="D1187" s="10" t="n"/>
      <c r="E1187" s="10" t="n">
        <v>101</v>
      </c>
      <c r="F1187" s="10" t="n"/>
      <c r="G1187" s="10" t="n"/>
      <c r="H1187" s="10" t="n"/>
      <c r="I1187" s="10" t="n"/>
      <c r="J1187" s="10">
        <f>IF(COUNT(D1187:I1187)=0,"",MIN(D1187:I1187))</f>
        <v/>
      </c>
      <c r="K1187" s="10">
        <f>IF(COUNT(D1187:I1187)=0,"",MEDIAN(D1187:I1187))</f>
        <v/>
      </c>
      <c r="L1187" s="10">
        <f>IF(COUNT(D1187:I1187)=0,"",MAX(D1187:I1187))</f>
        <v/>
      </c>
      <c r="M1187" s="11">
        <f>IF(OR(J1187="",J1187=0),"",(L1187-J1187)/J1187)</f>
        <v/>
      </c>
      <c r="N1187" s="4">
        <f>IF(COUNT(D1187:I1187)=0,"",INDEX($D$1:$I$1,MATCH(MIN(D1187:I1187),D1187:I1187,0)))</f>
        <v/>
      </c>
      <c r="O1187" s="10" t="n">
        <v>101</v>
      </c>
      <c r="P1187" s="12" t="n">
        <v>1</v>
      </c>
    </row>
    <row r="1188">
      <c r="A1188" s="4" t="inlineStr">
        <is>
          <t>MAT-32-235</t>
        </is>
      </c>
      <c r="B1188" s="5" t="inlineStr">
        <is>
          <t>Reducción de PPR 25 mm x 20 mm</t>
        </is>
      </c>
      <c r="C1188" s="4" t="inlineStr">
        <is>
          <t>unidad</t>
        </is>
      </c>
      <c r="D1188" s="10" t="n"/>
      <c r="E1188" s="10" t="n">
        <v>53</v>
      </c>
      <c r="F1188" s="10" t="n"/>
      <c r="G1188" s="10" t="n"/>
      <c r="H1188" s="10" t="n"/>
      <c r="I1188" s="10" t="n"/>
      <c r="J1188" s="10">
        <f>IF(COUNT(D1188:I1188)=0,"",MIN(D1188:I1188))</f>
        <v/>
      </c>
      <c r="K1188" s="10">
        <f>IF(COUNT(D1188:I1188)=0,"",MEDIAN(D1188:I1188))</f>
        <v/>
      </c>
      <c r="L1188" s="10">
        <f>IF(COUNT(D1188:I1188)=0,"",MAX(D1188:I1188))</f>
        <v/>
      </c>
      <c r="M1188" s="11">
        <f>IF(OR(J1188="",J1188=0),"",(L1188-J1188)/J1188)</f>
        <v/>
      </c>
      <c r="N1188" s="4">
        <f>IF(COUNT(D1188:I1188)=0,"",INDEX($D$1:$I$1,MATCH(MIN(D1188:I1188),D1188:I1188,0)))</f>
        <v/>
      </c>
      <c r="O1188" s="10" t="n">
        <v>53</v>
      </c>
      <c r="P1188" s="12" t="n">
        <v>1</v>
      </c>
    </row>
    <row r="1189">
      <c r="A1189" s="4" t="inlineStr">
        <is>
          <t>MAT-32-236</t>
        </is>
      </c>
      <c r="B1189" s="5" t="inlineStr">
        <is>
          <t>Reducción de PVC 1 1/2" x 1/2"</t>
        </is>
      </c>
      <c r="C1189" s="4" t="inlineStr">
        <is>
          <t>unidad</t>
        </is>
      </c>
      <c r="D1189" s="10" t="n"/>
      <c r="E1189" s="10" t="n">
        <v>63</v>
      </c>
      <c r="F1189" s="10" t="n"/>
      <c r="G1189" s="10" t="n"/>
      <c r="H1189" s="10" t="n"/>
      <c r="I1189" s="10" t="n"/>
      <c r="J1189" s="10">
        <f>IF(COUNT(D1189:I1189)=0,"",MIN(D1189:I1189))</f>
        <v/>
      </c>
      <c r="K1189" s="10">
        <f>IF(COUNT(D1189:I1189)=0,"",MEDIAN(D1189:I1189))</f>
        <v/>
      </c>
      <c r="L1189" s="10">
        <f>IF(COUNT(D1189:I1189)=0,"",MAX(D1189:I1189))</f>
        <v/>
      </c>
      <c r="M1189" s="11">
        <f>IF(OR(J1189="",J1189=0),"",(L1189-J1189)/J1189)</f>
        <v/>
      </c>
      <c r="N1189" s="4">
        <f>IF(COUNT(D1189:I1189)=0,"",INDEX($D$1:$I$1,MATCH(MIN(D1189:I1189),D1189:I1189,0)))</f>
        <v/>
      </c>
      <c r="O1189" s="10" t="n">
        <v>63</v>
      </c>
      <c r="P1189" s="12" t="n">
        <v>1</v>
      </c>
    </row>
    <row r="1190">
      <c r="A1190" s="4" t="inlineStr">
        <is>
          <t>MAT-32-237</t>
        </is>
      </c>
      <c r="B1190" s="5" t="inlineStr">
        <is>
          <t>Reducción de PVC 1 1/2" x 1"</t>
        </is>
      </c>
      <c r="C1190" s="4" t="inlineStr">
        <is>
          <t>unidad</t>
        </is>
      </c>
      <c r="D1190" s="10" t="n"/>
      <c r="E1190" s="10" t="n">
        <v>111</v>
      </c>
      <c r="F1190" s="10" t="n"/>
      <c r="G1190" s="10" t="n"/>
      <c r="H1190" s="10" t="n"/>
      <c r="I1190" s="10" t="n"/>
      <c r="J1190" s="10">
        <f>IF(COUNT(D1190:I1190)=0,"",MIN(D1190:I1190))</f>
        <v/>
      </c>
      <c r="K1190" s="10">
        <f>IF(COUNT(D1190:I1190)=0,"",MEDIAN(D1190:I1190))</f>
        <v/>
      </c>
      <c r="L1190" s="10">
        <f>IF(COUNT(D1190:I1190)=0,"",MAX(D1190:I1190))</f>
        <v/>
      </c>
      <c r="M1190" s="11">
        <f>IF(OR(J1190="",J1190=0),"",(L1190-J1190)/J1190)</f>
        <v/>
      </c>
      <c r="N1190" s="4">
        <f>IF(COUNT(D1190:I1190)=0,"",INDEX($D$1:$I$1,MATCH(MIN(D1190:I1190),D1190:I1190,0)))</f>
        <v/>
      </c>
      <c r="O1190" s="10" t="n">
        <v>111</v>
      </c>
      <c r="P1190" s="12" t="n">
        <v>1</v>
      </c>
    </row>
    <row r="1191">
      <c r="A1191" s="4" t="inlineStr">
        <is>
          <t>MAT-32-238</t>
        </is>
      </c>
      <c r="B1191" s="5" t="inlineStr">
        <is>
          <t>Reducción de PVC 1 1/2" x 3/4"</t>
        </is>
      </c>
      <c r="C1191" s="4" t="inlineStr">
        <is>
          <t>unidad</t>
        </is>
      </c>
      <c r="D1191" s="10" t="n"/>
      <c r="E1191" s="10" t="n">
        <v>85</v>
      </c>
      <c r="F1191" s="10" t="n"/>
      <c r="G1191" s="10" t="n"/>
      <c r="H1191" s="10" t="n"/>
      <c r="I1191" s="10" t="n"/>
      <c r="J1191" s="10">
        <f>IF(COUNT(D1191:I1191)=0,"",MIN(D1191:I1191))</f>
        <v/>
      </c>
      <c r="K1191" s="10">
        <f>IF(COUNT(D1191:I1191)=0,"",MEDIAN(D1191:I1191))</f>
        <v/>
      </c>
      <c r="L1191" s="10">
        <f>IF(COUNT(D1191:I1191)=0,"",MAX(D1191:I1191))</f>
        <v/>
      </c>
      <c r="M1191" s="11">
        <f>IF(OR(J1191="",J1191=0),"",(L1191-J1191)/J1191)</f>
        <v/>
      </c>
      <c r="N1191" s="4">
        <f>IF(COUNT(D1191:I1191)=0,"",INDEX($D$1:$I$1,MATCH(MIN(D1191:I1191),D1191:I1191,0)))</f>
        <v/>
      </c>
      <c r="O1191" s="10" t="n">
        <v>85</v>
      </c>
      <c r="P1191" s="12" t="n">
        <v>1</v>
      </c>
    </row>
    <row r="1192">
      <c r="A1192" s="4" t="inlineStr">
        <is>
          <t>MAT-32-239</t>
        </is>
      </c>
      <c r="B1192" s="5" t="inlineStr">
        <is>
          <t>Reducción de PVC 2" x 1 1/2"</t>
        </is>
      </c>
      <c r="C1192" s="4" t="inlineStr">
        <is>
          <t>unidad</t>
        </is>
      </c>
      <c r="D1192" s="10" t="n"/>
      <c r="E1192" s="10" t="n">
        <v>234</v>
      </c>
      <c r="F1192" s="10" t="n"/>
      <c r="G1192" s="10" t="n"/>
      <c r="H1192" s="10" t="n"/>
      <c r="I1192" s="10" t="n"/>
      <c r="J1192" s="10">
        <f>IF(COUNT(D1192:I1192)=0,"",MIN(D1192:I1192))</f>
        <v/>
      </c>
      <c r="K1192" s="10">
        <f>IF(COUNT(D1192:I1192)=0,"",MEDIAN(D1192:I1192))</f>
        <v/>
      </c>
      <c r="L1192" s="10">
        <f>IF(COUNT(D1192:I1192)=0,"",MAX(D1192:I1192))</f>
        <v/>
      </c>
      <c r="M1192" s="11">
        <f>IF(OR(J1192="",J1192=0),"",(L1192-J1192)/J1192)</f>
        <v/>
      </c>
      <c r="N1192" s="4">
        <f>IF(COUNT(D1192:I1192)=0,"",INDEX($D$1:$I$1,MATCH(MIN(D1192:I1192),D1192:I1192,0)))</f>
        <v/>
      </c>
      <c r="O1192" s="10" t="n">
        <v>234</v>
      </c>
      <c r="P1192" s="12" t="n">
        <v>1</v>
      </c>
    </row>
    <row r="1193">
      <c r="A1193" s="4" t="inlineStr">
        <is>
          <t>MAT-32-240</t>
        </is>
      </c>
      <c r="B1193" s="5" t="inlineStr">
        <is>
          <t>Reducción de PVC 3/4" x 1/2"</t>
        </is>
      </c>
      <c r="C1193" s="4" t="inlineStr">
        <is>
          <t>unidad</t>
        </is>
      </c>
      <c r="D1193" s="10" t="n"/>
      <c r="E1193" s="10" t="n">
        <v>46</v>
      </c>
      <c r="F1193" s="10" t="n"/>
      <c r="G1193" s="10" t="n"/>
      <c r="H1193" s="10" t="n"/>
      <c r="I1193" s="10" t="n"/>
      <c r="J1193" s="10">
        <f>IF(COUNT(D1193:I1193)=0,"",MIN(D1193:I1193))</f>
        <v/>
      </c>
      <c r="K1193" s="10">
        <f>IF(COUNT(D1193:I1193)=0,"",MEDIAN(D1193:I1193))</f>
        <v/>
      </c>
      <c r="L1193" s="10">
        <f>IF(COUNT(D1193:I1193)=0,"",MAX(D1193:I1193))</f>
        <v/>
      </c>
      <c r="M1193" s="11">
        <f>IF(OR(J1193="",J1193=0),"",(L1193-J1193)/J1193)</f>
        <v/>
      </c>
      <c r="N1193" s="4">
        <f>IF(COUNT(D1193:I1193)=0,"",INDEX($D$1:$I$1,MATCH(MIN(D1193:I1193),D1193:I1193,0)))</f>
        <v/>
      </c>
      <c r="O1193" s="10" t="n">
        <v>46</v>
      </c>
      <c r="P1193" s="12" t="n">
        <v>1</v>
      </c>
    </row>
    <row r="1194">
      <c r="A1194" s="4" t="inlineStr">
        <is>
          <t>MAT-32-241</t>
        </is>
      </c>
      <c r="B1194" s="5" t="inlineStr">
        <is>
          <t>Tapón hembra de bronce 1/4"</t>
        </is>
      </c>
      <c r="C1194" s="4" t="inlineStr">
        <is>
          <t>unidad</t>
        </is>
      </c>
      <c r="D1194" s="10" t="n"/>
      <c r="E1194" s="10" t="n">
        <v>101</v>
      </c>
      <c r="F1194" s="10" t="n"/>
      <c r="G1194" s="10" t="n"/>
      <c r="H1194" s="10" t="n"/>
      <c r="I1194" s="10" t="n"/>
      <c r="J1194" s="10">
        <f>IF(COUNT(D1194:I1194)=0,"",MIN(D1194:I1194))</f>
        <v/>
      </c>
      <c r="K1194" s="10">
        <f>IF(COUNT(D1194:I1194)=0,"",MEDIAN(D1194:I1194))</f>
        <v/>
      </c>
      <c r="L1194" s="10">
        <f>IF(COUNT(D1194:I1194)=0,"",MAX(D1194:I1194))</f>
        <v/>
      </c>
      <c r="M1194" s="11">
        <f>IF(OR(J1194="",J1194=0),"",(L1194-J1194)/J1194)</f>
        <v/>
      </c>
      <c r="N1194" s="4">
        <f>IF(COUNT(D1194:I1194)=0,"",INDEX($D$1:$I$1,MATCH(MIN(D1194:I1194),D1194:I1194,0)))</f>
        <v/>
      </c>
      <c r="O1194" s="10" t="n">
        <v>101</v>
      </c>
      <c r="P1194" s="12" t="n">
        <v>1</v>
      </c>
    </row>
    <row r="1195">
      <c r="A1195" s="4" t="inlineStr">
        <is>
          <t>MAT-32-242</t>
        </is>
      </c>
      <c r="B1195" s="5" t="inlineStr">
        <is>
          <t>Tapón hembra de bronce 3/8"</t>
        </is>
      </c>
      <c r="C1195" s="4" t="inlineStr">
        <is>
          <t>unidad</t>
        </is>
      </c>
      <c r="D1195" s="10" t="n"/>
      <c r="E1195" s="10" t="n">
        <v>170</v>
      </c>
      <c r="F1195" s="10" t="n"/>
      <c r="G1195" s="10" t="n"/>
      <c r="H1195" s="10" t="n"/>
      <c r="I1195" s="10" t="n"/>
      <c r="J1195" s="10">
        <f>IF(COUNT(D1195:I1195)=0,"",MIN(D1195:I1195))</f>
        <v/>
      </c>
      <c r="K1195" s="10">
        <f>IF(COUNT(D1195:I1195)=0,"",MEDIAN(D1195:I1195))</f>
        <v/>
      </c>
      <c r="L1195" s="10">
        <f>IF(COUNT(D1195:I1195)=0,"",MAX(D1195:I1195))</f>
        <v/>
      </c>
      <c r="M1195" s="11">
        <f>IF(OR(J1195="",J1195=0),"",(L1195-J1195)/J1195)</f>
        <v/>
      </c>
      <c r="N1195" s="4">
        <f>IF(COUNT(D1195:I1195)=0,"",INDEX($D$1:$I$1,MATCH(MIN(D1195:I1195),D1195:I1195,0)))</f>
        <v/>
      </c>
      <c r="O1195" s="10" t="n">
        <v>170</v>
      </c>
      <c r="P1195" s="12" t="n">
        <v>1</v>
      </c>
    </row>
    <row r="1196">
      <c r="A1196" s="4" t="inlineStr">
        <is>
          <t>MAT-32-243</t>
        </is>
      </c>
      <c r="B1196" s="5" t="inlineStr">
        <is>
          <t>Tapón hembra de HG 1 1/2"</t>
        </is>
      </c>
      <c r="C1196" s="4" t="inlineStr">
        <is>
          <t>unidad</t>
        </is>
      </c>
      <c r="D1196" s="10" t="n"/>
      <c r="E1196" s="10" t="n">
        <v>270</v>
      </c>
      <c r="F1196" s="10" t="n"/>
      <c r="G1196" s="10" t="n"/>
      <c r="H1196" s="10" t="n"/>
      <c r="I1196" s="10" t="n"/>
      <c r="J1196" s="10">
        <f>IF(COUNT(D1196:I1196)=0,"",MIN(D1196:I1196))</f>
        <v/>
      </c>
      <c r="K1196" s="10">
        <f>IF(COUNT(D1196:I1196)=0,"",MEDIAN(D1196:I1196))</f>
        <v/>
      </c>
      <c r="L1196" s="10">
        <f>IF(COUNT(D1196:I1196)=0,"",MAX(D1196:I1196))</f>
        <v/>
      </c>
      <c r="M1196" s="11">
        <f>IF(OR(J1196="",J1196=0),"",(L1196-J1196)/J1196)</f>
        <v/>
      </c>
      <c r="N1196" s="4">
        <f>IF(COUNT(D1196:I1196)=0,"",INDEX($D$1:$I$1,MATCH(MIN(D1196:I1196),D1196:I1196,0)))</f>
        <v/>
      </c>
      <c r="O1196" s="10" t="n">
        <v>270</v>
      </c>
      <c r="P1196" s="12" t="n">
        <v>1</v>
      </c>
    </row>
    <row r="1197">
      <c r="A1197" s="4" t="inlineStr">
        <is>
          <t>MAT-32-244</t>
        </is>
      </c>
      <c r="B1197" s="5" t="inlineStr">
        <is>
          <t>Tapón hembra de HG 1/2"</t>
        </is>
      </c>
      <c r="C1197" s="4" t="inlineStr">
        <is>
          <t>unidad</t>
        </is>
      </c>
      <c r="D1197" s="10" t="n"/>
      <c r="E1197" s="10" t="n">
        <v>20</v>
      </c>
      <c r="F1197" s="10" t="n"/>
      <c r="G1197" s="10" t="n"/>
      <c r="H1197" s="10" t="n"/>
      <c r="I1197" s="10" t="n"/>
      <c r="J1197" s="10">
        <f>IF(COUNT(D1197:I1197)=0,"",MIN(D1197:I1197))</f>
        <v/>
      </c>
      <c r="K1197" s="10">
        <f>IF(COUNT(D1197:I1197)=0,"",MEDIAN(D1197:I1197))</f>
        <v/>
      </c>
      <c r="L1197" s="10">
        <f>IF(COUNT(D1197:I1197)=0,"",MAX(D1197:I1197))</f>
        <v/>
      </c>
      <c r="M1197" s="11">
        <f>IF(OR(J1197="",J1197=0),"",(L1197-J1197)/J1197)</f>
        <v/>
      </c>
      <c r="N1197" s="4">
        <f>IF(COUNT(D1197:I1197)=0,"",INDEX($D$1:$I$1,MATCH(MIN(D1197:I1197),D1197:I1197,0)))</f>
        <v/>
      </c>
      <c r="O1197" s="10" t="n">
        <v>20</v>
      </c>
      <c r="P1197" s="12" t="n">
        <v>1</v>
      </c>
    </row>
    <row r="1198">
      <c r="A1198" s="4" t="inlineStr">
        <is>
          <t>MAT-32-245</t>
        </is>
      </c>
      <c r="B1198" s="5" t="inlineStr">
        <is>
          <t>Tapón hembra de HG 1/4"</t>
        </is>
      </c>
      <c r="C1198" s="4" t="inlineStr">
        <is>
          <t>unidad</t>
        </is>
      </c>
      <c r="D1198" s="10" t="n"/>
      <c r="E1198" s="10" t="n">
        <v>35</v>
      </c>
      <c r="F1198" s="10" t="n"/>
      <c r="G1198" s="10" t="n"/>
      <c r="H1198" s="10" t="n"/>
      <c r="I1198" s="10" t="n"/>
      <c r="J1198" s="10">
        <f>IF(COUNT(D1198:I1198)=0,"",MIN(D1198:I1198))</f>
        <v/>
      </c>
      <c r="K1198" s="10">
        <f>IF(COUNT(D1198:I1198)=0,"",MEDIAN(D1198:I1198))</f>
        <v/>
      </c>
      <c r="L1198" s="10">
        <f>IF(COUNT(D1198:I1198)=0,"",MAX(D1198:I1198))</f>
        <v/>
      </c>
      <c r="M1198" s="11">
        <f>IF(OR(J1198="",J1198=0),"",(L1198-J1198)/J1198)</f>
        <v/>
      </c>
      <c r="N1198" s="4">
        <f>IF(COUNT(D1198:I1198)=0,"",INDEX($D$1:$I$1,MATCH(MIN(D1198:I1198),D1198:I1198,0)))</f>
        <v/>
      </c>
      <c r="O1198" s="10" t="n">
        <v>35</v>
      </c>
      <c r="P1198" s="12" t="n">
        <v>1</v>
      </c>
    </row>
    <row r="1199">
      <c r="A1199" s="4" t="inlineStr">
        <is>
          <t>MAT-32-246</t>
        </is>
      </c>
      <c r="B1199" s="5" t="inlineStr">
        <is>
          <t>Tapón hembra de HG 1"</t>
        </is>
      </c>
      <c r="C1199" s="4" t="inlineStr">
        <is>
          <t>unidad</t>
        </is>
      </c>
      <c r="D1199" s="10" t="n"/>
      <c r="E1199" s="10" t="n">
        <v>44</v>
      </c>
      <c r="F1199" s="10" t="n"/>
      <c r="G1199" s="10" t="n"/>
      <c r="H1199" s="10" t="n"/>
      <c r="I1199" s="10" t="n"/>
      <c r="J1199" s="10">
        <f>IF(COUNT(D1199:I1199)=0,"",MIN(D1199:I1199))</f>
        <v/>
      </c>
      <c r="K1199" s="10">
        <f>IF(COUNT(D1199:I1199)=0,"",MEDIAN(D1199:I1199))</f>
        <v/>
      </c>
      <c r="L1199" s="10">
        <f>IF(COUNT(D1199:I1199)=0,"",MAX(D1199:I1199))</f>
        <v/>
      </c>
      <c r="M1199" s="11">
        <f>IF(OR(J1199="",J1199=0),"",(L1199-J1199)/J1199)</f>
        <v/>
      </c>
      <c r="N1199" s="4">
        <f>IF(COUNT(D1199:I1199)=0,"",INDEX($D$1:$I$1,MATCH(MIN(D1199:I1199),D1199:I1199,0)))</f>
        <v/>
      </c>
      <c r="O1199" s="10" t="n">
        <v>44</v>
      </c>
      <c r="P1199" s="12" t="n">
        <v>1</v>
      </c>
    </row>
    <row r="1200">
      <c r="A1200" s="4" t="inlineStr">
        <is>
          <t>MAT-32-247</t>
        </is>
      </c>
      <c r="B1200" s="5" t="inlineStr">
        <is>
          <t>Tapón hembra de HG 2"</t>
        </is>
      </c>
      <c r="C1200" s="4" t="inlineStr">
        <is>
          <t>unidad</t>
        </is>
      </c>
      <c r="D1200" s="10" t="n"/>
      <c r="E1200" s="10" t="n">
        <v>189</v>
      </c>
      <c r="F1200" s="10" t="n"/>
      <c r="G1200" s="10" t="n"/>
      <c r="H1200" s="10" t="n"/>
      <c r="I1200" s="10" t="n"/>
      <c r="J1200" s="10">
        <f>IF(COUNT(D1200:I1200)=0,"",MIN(D1200:I1200))</f>
        <v/>
      </c>
      <c r="K1200" s="10">
        <f>IF(COUNT(D1200:I1200)=0,"",MEDIAN(D1200:I1200))</f>
        <v/>
      </c>
      <c r="L1200" s="10">
        <f>IF(COUNT(D1200:I1200)=0,"",MAX(D1200:I1200))</f>
        <v/>
      </c>
      <c r="M1200" s="11">
        <f>IF(OR(J1200="",J1200=0),"",(L1200-J1200)/J1200)</f>
        <v/>
      </c>
      <c r="N1200" s="4">
        <f>IF(COUNT(D1200:I1200)=0,"",INDEX($D$1:$I$1,MATCH(MIN(D1200:I1200),D1200:I1200,0)))</f>
        <v/>
      </c>
      <c r="O1200" s="10" t="n">
        <v>189</v>
      </c>
      <c r="P1200" s="12" t="n">
        <v>1</v>
      </c>
    </row>
    <row r="1201">
      <c r="A1201" s="4" t="inlineStr">
        <is>
          <t>MAT-32-248</t>
        </is>
      </c>
      <c r="B1201" s="5" t="inlineStr">
        <is>
          <t>Tapón hembra de PPR 20 mm</t>
        </is>
      </c>
      <c r="C1201" s="4" t="inlineStr">
        <is>
          <t>unidad</t>
        </is>
      </c>
      <c r="D1201" s="10" t="n"/>
      <c r="E1201" s="10" t="n">
        <v>31</v>
      </c>
      <c r="F1201" s="10" t="n"/>
      <c r="G1201" s="10" t="n"/>
      <c r="H1201" s="10" t="n"/>
      <c r="I1201" s="10" t="n"/>
      <c r="J1201" s="10">
        <f>IF(COUNT(D1201:I1201)=0,"",MIN(D1201:I1201))</f>
        <v/>
      </c>
      <c r="K1201" s="10">
        <f>IF(COUNT(D1201:I1201)=0,"",MEDIAN(D1201:I1201))</f>
        <v/>
      </c>
      <c r="L1201" s="10">
        <f>IF(COUNT(D1201:I1201)=0,"",MAX(D1201:I1201))</f>
        <v/>
      </c>
      <c r="M1201" s="11">
        <f>IF(OR(J1201="",J1201=0),"",(L1201-J1201)/J1201)</f>
        <v/>
      </c>
      <c r="N1201" s="4">
        <f>IF(COUNT(D1201:I1201)=0,"",INDEX($D$1:$I$1,MATCH(MIN(D1201:I1201),D1201:I1201,0)))</f>
        <v/>
      </c>
      <c r="O1201" s="10" t="n">
        <v>31</v>
      </c>
      <c r="P1201" s="12" t="n">
        <v>1</v>
      </c>
    </row>
    <row r="1202">
      <c r="A1202" s="4" t="inlineStr">
        <is>
          <t>MAT-32-249</t>
        </is>
      </c>
      <c r="B1202" s="5" t="inlineStr">
        <is>
          <t>Tapón hembra de PVC presión 1 1/2"</t>
        </is>
      </c>
      <c r="C1202" s="4" t="inlineStr">
        <is>
          <t>unidad</t>
        </is>
      </c>
      <c r="D1202" s="10" t="n"/>
      <c r="E1202" s="10" t="n">
        <v>50</v>
      </c>
      <c r="F1202" s="10" t="n"/>
      <c r="G1202" s="10" t="n"/>
      <c r="H1202" s="10" t="n"/>
      <c r="I1202" s="10" t="n"/>
      <c r="J1202" s="10">
        <f>IF(COUNT(D1202:I1202)=0,"",MIN(D1202:I1202))</f>
        <v/>
      </c>
      <c r="K1202" s="10">
        <f>IF(COUNT(D1202:I1202)=0,"",MEDIAN(D1202:I1202))</f>
        <v/>
      </c>
      <c r="L1202" s="10">
        <f>IF(COUNT(D1202:I1202)=0,"",MAX(D1202:I1202))</f>
        <v/>
      </c>
      <c r="M1202" s="11">
        <f>IF(OR(J1202="",J1202=0),"",(L1202-J1202)/J1202)</f>
        <v/>
      </c>
      <c r="N1202" s="4">
        <f>IF(COUNT(D1202:I1202)=0,"",INDEX($D$1:$I$1,MATCH(MIN(D1202:I1202),D1202:I1202,0)))</f>
        <v/>
      </c>
      <c r="O1202" s="10" t="n">
        <v>50</v>
      </c>
      <c r="P1202" s="12" t="n">
        <v>1</v>
      </c>
    </row>
    <row r="1203">
      <c r="A1203" s="4" t="inlineStr">
        <is>
          <t>MAT-32-250</t>
        </is>
      </c>
      <c r="B1203" s="5" t="inlineStr">
        <is>
          <t>Tapón hembra de PVC presión 1/2"</t>
        </is>
      </c>
      <c r="C1203" s="4" t="inlineStr">
        <is>
          <t>unidad</t>
        </is>
      </c>
      <c r="D1203" s="10" t="n"/>
      <c r="E1203" s="10" t="n">
        <v>18</v>
      </c>
      <c r="F1203" s="10" t="n"/>
      <c r="G1203" s="10" t="n"/>
      <c r="H1203" s="10" t="n"/>
      <c r="I1203" s="10" t="n"/>
      <c r="J1203" s="10">
        <f>IF(COUNT(D1203:I1203)=0,"",MIN(D1203:I1203))</f>
        <v/>
      </c>
      <c r="K1203" s="10">
        <f>IF(COUNT(D1203:I1203)=0,"",MEDIAN(D1203:I1203))</f>
        <v/>
      </c>
      <c r="L1203" s="10">
        <f>IF(COUNT(D1203:I1203)=0,"",MAX(D1203:I1203))</f>
        <v/>
      </c>
      <c r="M1203" s="11">
        <f>IF(OR(J1203="",J1203=0),"",(L1203-J1203)/J1203)</f>
        <v/>
      </c>
      <c r="N1203" s="4">
        <f>IF(COUNT(D1203:I1203)=0,"",INDEX($D$1:$I$1,MATCH(MIN(D1203:I1203),D1203:I1203,0)))</f>
        <v/>
      </c>
      <c r="O1203" s="10" t="n">
        <v>24.5</v>
      </c>
      <c r="P1203" s="12" t="n">
        <v>1</v>
      </c>
    </row>
    <row r="1204">
      <c r="A1204" s="4" t="inlineStr">
        <is>
          <t>MAT-32-251</t>
        </is>
      </c>
      <c r="B1204" s="5" t="inlineStr">
        <is>
          <t>Tapón hembra de PVC presión 1"</t>
        </is>
      </c>
      <c r="C1204" s="4" t="inlineStr">
        <is>
          <t>unidad</t>
        </is>
      </c>
      <c r="D1204" s="10" t="n"/>
      <c r="E1204" s="10" t="n">
        <v>35</v>
      </c>
      <c r="F1204" s="10" t="n"/>
      <c r="G1204" s="10" t="n"/>
      <c r="H1204" s="10" t="n"/>
      <c r="I1204" s="10" t="n"/>
      <c r="J1204" s="10">
        <f>IF(COUNT(D1204:I1204)=0,"",MIN(D1204:I1204))</f>
        <v/>
      </c>
      <c r="K1204" s="10">
        <f>IF(COUNT(D1204:I1204)=0,"",MEDIAN(D1204:I1204))</f>
        <v/>
      </c>
      <c r="L1204" s="10">
        <f>IF(COUNT(D1204:I1204)=0,"",MAX(D1204:I1204))</f>
        <v/>
      </c>
      <c r="M1204" s="11">
        <f>IF(OR(J1204="",J1204=0),"",(L1204-J1204)/J1204)</f>
        <v/>
      </c>
      <c r="N1204" s="4">
        <f>IF(COUNT(D1204:I1204)=0,"",INDEX($D$1:$I$1,MATCH(MIN(D1204:I1204),D1204:I1204,0)))</f>
        <v/>
      </c>
      <c r="O1204" s="10" t="n">
        <v>41.5</v>
      </c>
      <c r="P1204" s="12" t="n">
        <v>1</v>
      </c>
    </row>
    <row r="1205">
      <c r="A1205" s="4" t="inlineStr">
        <is>
          <t>MAT-32-252</t>
        </is>
      </c>
      <c r="B1205" s="5" t="inlineStr">
        <is>
          <t>Tapón hembra de PVC presión 3/4"</t>
        </is>
      </c>
      <c r="C1205" s="4" t="inlineStr">
        <is>
          <t>unidad</t>
        </is>
      </c>
      <c r="D1205" s="10" t="n"/>
      <c r="E1205" s="10" t="n">
        <v>20</v>
      </c>
      <c r="F1205" s="10" t="n"/>
      <c r="G1205" s="10" t="n"/>
      <c r="H1205" s="10" t="n"/>
      <c r="I1205" s="10" t="n"/>
      <c r="J1205" s="10">
        <f>IF(COUNT(D1205:I1205)=0,"",MIN(D1205:I1205))</f>
        <v/>
      </c>
      <c r="K1205" s="10">
        <f>IF(COUNT(D1205:I1205)=0,"",MEDIAN(D1205:I1205))</f>
        <v/>
      </c>
      <c r="L1205" s="10">
        <f>IF(COUNT(D1205:I1205)=0,"",MAX(D1205:I1205))</f>
        <v/>
      </c>
      <c r="M1205" s="11">
        <f>IF(OR(J1205="",J1205=0),"",(L1205-J1205)/J1205)</f>
        <v/>
      </c>
      <c r="N1205" s="4">
        <f>IF(COUNT(D1205:I1205)=0,"",INDEX($D$1:$I$1,MATCH(MIN(D1205:I1205),D1205:I1205,0)))</f>
        <v/>
      </c>
      <c r="O1205" s="10" t="n">
        <v>20</v>
      </c>
      <c r="P1205" s="12" t="n">
        <v>1</v>
      </c>
    </row>
    <row r="1206">
      <c r="A1206" s="4" t="inlineStr">
        <is>
          <t>MAT-32-253</t>
        </is>
      </c>
      <c r="B1206" s="5" t="inlineStr">
        <is>
          <t>Tapón hembra de PVC presión 3"</t>
        </is>
      </c>
      <c r="C1206" s="4" t="inlineStr">
        <is>
          <t>unidad</t>
        </is>
      </c>
      <c r="D1206" s="10" t="n"/>
      <c r="E1206" s="10" t="n">
        <v>205</v>
      </c>
      <c r="F1206" s="10" t="n"/>
      <c r="G1206" s="10" t="n"/>
      <c r="H1206" s="10" t="n"/>
      <c r="I1206" s="10" t="n"/>
      <c r="J1206" s="10">
        <f>IF(COUNT(D1206:I1206)=0,"",MIN(D1206:I1206))</f>
        <v/>
      </c>
      <c r="K1206" s="10">
        <f>IF(COUNT(D1206:I1206)=0,"",MEDIAN(D1206:I1206))</f>
        <v/>
      </c>
      <c r="L1206" s="10">
        <f>IF(COUNT(D1206:I1206)=0,"",MAX(D1206:I1206))</f>
        <v/>
      </c>
      <c r="M1206" s="11">
        <f>IF(OR(J1206="",J1206=0),"",(L1206-J1206)/J1206)</f>
        <v/>
      </c>
      <c r="N1206" s="4">
        <f>IF(COUNT(D1206:I1206)=0,"",INDEX($D$1:$I$1,MATCH(MIN(D1206:I1206),D1206:I1206,0)))</f>
        <v/>
      </c>
      <c r="O1206" s="10" t="n">
        <v>205</v>
      </c>
      <c r="P1206" s="12" t="n">
        <v>1</v>
      </c>
    </row>
    <row r="1207">
      <c r="A1207" s="4" t="inlineStr">
        <is>
          <t>MAT-32-254</t>
        </is>
      </c>
      <c r="B1207" s="5" t="inlineStr">
        <is>
          <t>Tapón macho de HG 1 1/2"</t>
        </is>
      </c>
      <c r="C1207" s="4" t="inlineStr">
        <is>
          <t>unidad</t>
        </is>
      </c>
      <c r="D1207" s="10" t="n"/>
      <c r="E1207" s="10" t="n">
        <v>100</v>
      </c>
      <c r="F1207" s="10" t="n"/>
      <c r="G1207" s="10" t="n"/>
      <c r="H1207" s="10" t="n"/>
      <c r="I1207" s="10" t="n"/>
      <c r="J1207" s="10">
        <f>IF(COUNT(D1207:I1207)=0,"",MIN(D1207:I1207))</f>
        <v/>
      </c>
      <c r="K1207" s="10">
        <f>IF(COUNT(D1207:I1207)=0,"",MEDIAN(D1207:I1207))</f>
        <v/>
      </c>
      <c r="L1207" s="10">
        <f>IF(COUNT(D1207:I1207)=0,"",MAX(D1207:I1207))</f>
        <v/>
      </c>
      <c r="M1207" s="11">
        <f>IF(OR(J1207="",J1207=0),"",(L1207-J1207)/J1207)</f>
        <v/>
      </c>
      <c r="N1207" s="4">
        <f>IF(COUNT(D1207:I1207)=0,"",INDEX($D$1:$I$1,MATCH(MIN(D1207:I1207),D1207:I1207,0)))</f>
        <v/>
      </c>
      <c r="O1207" s="10" t="n">
        <v>100</v>
      </c>
      <c r="P1207" s="12" t="n">
        <v>1</v>
      </c>
    </row>
    <row r="1208">
      <c r="A1208" s="4" t="inlineStr">
        <is>
          <t>MAT-32-255</t>
        </is>
      </c>
      <c r="B1208" s="5" t="inlineStr">
        <is>
          <t>Tapón macho de HG 1 1/4"</t>
        </is>
      </c>
      <c r="C1208" s="4" t="inlineStr">
        <is>
          <t>unidad</t>
        </is>
      </c>
      <c r="D1208" s="10" t="n"/>
      <c r="E1208" s="10" t="n">
        <v>141</v>
      </c>
      <c r="F1208" s="10" t="n"/>
      <c r="G1208" s="10" t="n"/>
      <c r="H1208" s="10" t="n"/>
      <c r="I1208" s="10" t="n"/>
      <c r="J1208" s="10">
        <f>IF(COUNT(D1208:I1208)=0,"",MIN(D1208:I1208))</f>
        <v/>
      </c>
      <c r="K1208" s="10">
        <f>IF(COUNT(D1208:I1208)=0,"",MEDIAN(D1208:I1208))</f>
        <v/>
      </c>
      <c r="L1208" s="10">
        <f>IF(COUNT(D1208:I1208)=0,"",MAX(D1208:I1208))</f>
        <v/>
      </c>
      <c r="M1208" s="11">
        <f>IF(OR(J1208="",J1208=0),"",(L1208-J1208)/J1208)</f>
        <v/>
      </c>
      <c r="N1208" s="4">
        <f>IF(COUNT(D1208:I1208)=0,"",INDEX($D$1:$I$1,MATCH(MIN(D1208:I1208),D1208:I1208,0)))</f>
        <v/>
      </c>
      <c r="O1208" s="10" t="n">
        <v>141</v>
      </c>
      <c r="P1208" s="12" t="n">
        <v>1</v>
      </c>
    </row>
    <row r="1209">
      <c r="A1209" s="4" t="inlineStr">
        <is>
          <t>MAT-32-256</t>
        </is>
      </c>
      <c r="B1209" s="5" t="inlineStr">
        <is>
          <t>Tapón macho de HG 1/2"</t>
        </is>
      </c>
      <c r="C1209" s="4" t="inlineStr">
        <is>
          <t>unidad</t>
        </is>
      </c>
      <c r="D1209" s="10" t="n"/>
      <c r="E1209" s="10" t="n">
        <v>15</v>
      </c>
      <c r="F1209" s="10" t="n"/>
      <c r="G1209" s="10" t="n"/>
      <c r="H1209" s="10" t="n"/>
      <c r="I1209" s="10" t="n"/>
      <c r="J1209" s="10">
        <f>IF(COUNT(D1209:I1209)=0,"",MIN(D1209:I1209))</f>
        <v/>
      </c>
      <c r="K1209" s="10">
        <f>IF(COUNT(D1209:I1209)=0,"",MEDIAN(D1209:I1209))</f>
        <v/>
      </c>
      <c r="L1209" s="10">
        <f>IF(COUNT(D1209:I1209)=0,"",MAX(D1209:I1209))</f>
        <v/>
      </c>
      <c r="M1209" s="11">
        <f>IF(OR(J1209="",J1209=0),"",(L1209-J1209)/J1209)</f>
        <v/>
      </c>
      <c r="N1209" s="4">
        <f>IF(COUNT(D1209:I1209)=0,"",INDEX($D$1:$I$1,MATCH(MIN(D1209:I1209),D1209:I1209,0)))</f>
        <v/>
      </c>
      <c r="O1209" s="10" t="n">
        <v>15</v>
      </c>
      <c r="P1209" s="12" t="n">
        <v>1</v>
      </c>
    </row>
    <row r="1210">
      <c r="A1210" s="4" t="inlineStr">
        <is>
          <t>MAT-32-257</t>
        </is>
      </c>
      <c r="B1210" s="5" t="inlineStr">
        <is>
          <t>Tapón macho de HG 1/4"</t>
        </is>
      </c>
      <c r="C1210" s="4" t="inlineStr">
        <is>
          <t>unidad</t>
        </is>
      </c>
      <c r="D1210" s="10" t="n"/>
      <c r="E1210" s="10" t="n">
        <v>23</v>
      </c>
      <c r="F1210" s="10" t="n"/>
      <c r="G1210" s="10" t="n"/>
      <c r="H1210" s="10" t="n"/>
      <c r="I1210" s="10" t="n"/>
      <c r="J1210" s="10">
        <f>IF(COUNT(D1210:I1210)=0,"",MIN(D1210:I1210))</f>
        <v/>
      </c>
      <c r="K1210" s="10">
        <f>IF(COUNT(D1210:I1210)=0,"",MEDIAN(D1210:I1210))</f>
        <v/>
      </c>
      <c r="L1210" s="10">
        <f>IF(COUNT(D1210:I1210)=0,"",MAX(D1210:I1210))</f>
        <v/>
      </c>
      <c r="M1210" s="11">
        <f>IF(OR(J1210="",J1210=0),"",(L1210-J1210)/J1210)</f>
        <v/>
      </c>
      <c r="N1210" s="4">
        <f>IF(COUNT(D1210:I1210)=0,"",INDEX($D$1:$I$1,MATCH(MIN(D1210:I1210),D1210:I1210,0)))</f>
        <v/>
      </c>
      <c r="O1210" s="10" t="n">
        <v>23</v>
      </c>
      <c r="P1210" s="12" t="n">
        <v>1</v>
      </c>
    </row>
    <row r="1211">
      <c r="A1211" s="4" t="inlineStr">
        <is>
          <t>MAT-32-258</t>
        </is>
      </c>
      <c r="B1211" s="5" t="inlineStr">
        <is>
          <t>Tapón macho de HG 1"</t>
        </is>
      </c>
      <c r="C1211" s="4" t="inlineStr">
        <is>
          <t>unidad</t>
        </is>
      </c>
      <c r="D1211" s="10" t="n"/>
      <c r="E1211" s="10" t="n">
        <v>101</v>
      </c>
      <c r="F1211" s="10" t="n"/>
      <c r="G1211" s="10" t="n"/>
      <c r="H1211" s="10" t="n"/>
      <c r="I1211" s="10" t="n"/>
      <c r="J1211" s="10">
        <f>IF(COUNT(D1211:I1211)=0,"",MIN(D1211:I1211))</f>
        <v/>
      </c>
      <c r="K1211" s="10">
        <f>IF(COUNT(D1211:I1211)=0,"",MEDIAN(D1211:I1211))</f>
        <v/>
      </c>
      <c r="L1211" s="10">
        <f>IF(COUNT(D1211:I1211)=0,"",MAX(D1211:I1211))</f>
        <v/>
      </c>
      <c r="M1211" s="11">
        <f>IF(OR(J1211="",J1211=0),"",(L1211-J1211)/J1211)</f>
        <v/>
      </c>
      <c r="N1211" s="4">
        <f>IF(COUNT(D1211:I1211)=0,"",INDEX($D$1:$I$1,MATCH(MIN(D1211:I1211),D1211:I1211,0)))</f>
        <v/>
      </c>
      <c r="O1211" s="10" t="n">
        <v>101</v>
      </c>
      <c r="P1211" s="12" t="n">
        <v>1</v>
      </c>
    </row>
    <row r="1212">
      <c r="A1212" s="4" t="inlineStr">
        <is>
          <t>MAT-32-259</t>
        </is>
      </c>
      <c r="B1212" s="5" t="inlineStr">
        <is>
          <t>Tapón macho de HG 3/4"</t>
        </is>
      </c>
      <c r="C1212" s="4" t="inlineStr">
        <is>
          <t>unidad</t>
        </is>
      </c>
      <c r="D1212" s="10" t="n"/>
      <c r="E1212" s="10" t="n">
        <v>33</v>
      </c>
      <c r="F1212" s="10" t="n"/>
      <c r="G1212" s="10" t="n"/>
      <c r="H1212" s="10" t="n"/>
      <c r="I1212" s="10" t="n"/>
      <c r="J1212" s="10">
        <f>IF(COUNT(D1212:I1212)=0,"",MIN(D1212:I1212))</f>
        <v/>
      </c>
      <c r="K1212" s="10">
        <f>IF(COUNT(D1212:I1212)=0,"",MEDIAN(D1212:I1212))</f>
        <v/>
      </c>
      <c r="L1212" s="10">
        <f>IF(COUNT(D1212:I1212)=0,"",MAX(D1212:I1212))</f>
        <v/>
      </c>
      <c r="M1212" s="11">
        <f>IF(OR(J1212="",J1212=0),"",(L1212-J1212)/J1212)</f>
        <v/>
      </c>
      <c r="N1212" s="4">
        <f>IF(COUNT(D1212:I1212)=0,"",INDEX($D$1:$I$1,MATCH(MIN(D1212:I1212),D1212:I1212,0)))</f>
        <v/>
      </c>
      <c r="O1212" s="10" t="n">
        <v>33</v>
      </c>
      <c r="P1212" s="12" t="n">
        <v>1</v>
      </c>
    </row>
    <row r="1213">
      <c r="A1213" s="4" t="inlineStr">
        <is>
          <t>MAT-32-260</t>
        </is>
      </c>
      <c r="B1213" s="5" t="inlineStr">
        <is>
          <t>Tapón macho de HG 3/8"</t>
        </is>
      </c>
      <c r="C1213" s="4" t="inlineStr">
        <is>
          <t>unidad</t>
        </is>
      </c>
      <c r="D1213" s="10" t="n"/>
      <c r="E1213" s="10" t="n">
        <v>22</v>
      </c>
      <c r="F1213" s="10" t="n"/>
      <c r="G1213" s="10" t="n"/>
      <c r="H1213" s="10" t="n"/>
      <c r="I1213" s="10" t="n"/>
      <c r="J1213" s="10">
        <f>IF(COUNT(D1213:I1213)=0,"",MIN(D1213:I1213))</f>
        <v/>
      </c>
      <c r="K1213" s="10">
        <f>IF(COUNT(D1213:I1213)=0,"",MEDIAN(D1213:I1213))</f>
        <v/>
      </c>
      <c r="L1213" s="10">
        <f>IF(COUNT(D1213:I1213)=0,"",MAX(D1213:I1213))</f>
        <v/>
      </c>
      <c r="M1213" s="11">
        <f>IF(OR(J1213="",J1213=0),"",(L1213-J1213)/J1213)</f>
        <v/>
      </c>
      <c r="N1213" s="4">
        <f>IF(COUNT(D1213:I1213)=0,"",INDEX($D$1:$I$1,MATCH(MIN(D1213:I1213),D1213:I1213,0)))</f>
        <v/>
      </c>
      <c r="O1213" s="10" t="n">
        <v>22</v>
      </c>
      <c r="P1213" s="12" t="n">
        <v>1</v>
      </c>
    </row>
    <row r="1214">
      <c r="A1214" s="4" t="inlineStr">
        <is>
          <t>MAT-32-261</t>
        </is>
      </c>
      <c r="B1214" s="5" t="inlineStr">
        <is>
          <t>Tapón macho de HG 3"</t>
        </is>
      </c>
      <c r="C1214" s="4" t="inlineStr">
        <is>
          <t>unidad</t>
        </is>
      </c>
      <c r="D1214" s="10" t="n"/>
      <c r="E1214" s="10" t="n">
        <v>206</v>
      </c>
      <c r="F1214" s="10" t="n"/>
      <c r="G1214" s="10" t="n"/>
      <c r="H1214" s="10" t="n"/>
      <c r="I1214" s="10" t="n"/>
      <c r="J1214" s="10">
        <f>IF(COUNT(D1214:I1214)=0,"",MIN(D1214:I1214))</f>
        <v/>
      </c>
      <c r="K1214" s="10">
        <f>IF(COUNT(D1214:I1214)=0,"",MEDIAN(D1214:I1214))</f>
        <v/>
      </c>
      <c r="L1214" s="10">
        <f>IF(COUNT(D1214:I1214)=0,"",MAX(D1214:I1214))</f>
        <v/>
      </c>
      <c r="M1214" s="11">
        <f>IF(OR(J1214="",J1214=0),"",(L1214-J1214)/J1214)</f>
        <v/>
      </c>
      <c r="N1214" s="4">
        <f>IF(COUNT(D1214:I1214)=0,"",INDEX($D$1:$I$1,MATCH(MIN(D1214:I1214),D1214:I1214,0)))</f>
        <v/>
      </c>
      <c r="O1214" s="10" t="n">
        <v>206</v>
      </c>
      <c r="P1214" s="12" t="n">
        <v>1</v>
      </c>
    </row>
    <row r="1215">
      <c r="A1215" s="4" t="inlineStr">
        <is>
          <t>MAT-32-262</t>
        </is>
      </c>
      <c r="B1215" s="5" t="inlineStr">
        <is>
          <t>Tapón macho de PVC 1"</t>
        </is>
      </c>
      <c r="C1215" s="4" t="inlineStr">
        <is>
          <t>unidad</t>
        </is>
      </c>
      <c r="D1215" s="10" t="n"/>
      <c r="E1215" s="10" t="n">
        <v>62</v>
      </c>
      <c r="F1215" s="10" t="n"/>
      <c r="G1215" s="10" t="n"/>
      <c r="H1215" s="10" t="n"/>
      <c r="I1215" s="10" t="n"/>
      <c r="J1215" s="10">
        <f>IF(COUNT(D1215:I1215)=0,"",MIN(D1215:I1215))</f>
        <v/>
      </c>
      <c r="K1215" s="10">
        <f>IF(COUNT(D1215:I1215)=0,"",MEDIAN(D1215:I1215))</f>
        <v/>
      </c>
      <c r="L1215" s="10">
        <f>IF(COUNT(D1215:I1215)=0,"",MAX(D1215:I1215))</f>
        <v/>
      </c>
      <c r="M1215" s="11">
        <f>IF(OR(J1215="",J1215=0),"",(L1215-J1215)/J1215)</f>
        <v/>
      </c>
      <c r="N1215" s="4">
        <f>IF(COUNT(D1215:I1215)=0,"",INDEX($D$1:$I$1,MATCH(MIN(D1215:I1215),D1215:I1215,0)))</f>
        <v/>
      </c>
      <c r="O1215" s="10" t="n">
        <v>62</v>
      </c>
      <c r="P1215" s="12" t="n">
        <v>1</v>
      </c>
    </row>
    <row r="1216">
      <c r="A1216" s="4" t="inlineStr">
        <is>
          <t>MAT-32-263</t>
        </is>
      </c>
      <c r="B1216" s="5" t="inlineStr">
        <is>
          <t>Tapón de PVC 1 1/2"</t>
        </is>
      </c>
      <c r="C1216" s="4" t="inlineStr">
        <is>
          <t>unidad</t>
        </is>
      </c>
      <c r="D1216" s="10" t="n"/>
      <c r="E1216" s="10" t="n">
        <v>101</v>
      </c>
      <c r="F1216" s="10" t="n"/>
      <c r="G1216" s="10" t="n"/>
      <c r="H1216" s="10" t="n"/>
      <c r="I1216" s="10" t="n"/>
      <c r="J1216" s="10">
        <f>IF(COUNT(D1216:I1216)=0,"",MIN(D1216:I1216))</f>
        <v/>
      </c>
      <c r="K1216" s="10">
        <f>IF(COUNT(D1216:I1216)=0,"",MEDIAN(D1216:I1216))</f>
        <v/>
      </c>
      <c r="L1216" s="10">
        <f>IF(COUNT(D1216:I1216)=0,"",MAX(D1216:I1216))</f>
        <v/>
      </c>
      <c r="M1216" s="11">
        <f>IF(OR(J1216="",J1216=0),"",(L1216-J1216)/J1216)</f>
        <v/>
      </c>
      <c r="N1216" s="4">
        <f>IF(COUNT(D1216:I1216)=0,"",INDEX($D$1:$I$1,MATCH(MIN(D1216:I1216),D1216:I1216,0)))</f>
        <v/>
      </c>
      <c r="O1216" s="10" t="n">
        <v>101</v>
      </c>
      <c r="P1216" s="12" t="n">
        <v>1</v>
      </c>
    </row>
    <row r="1217">
      <c r="A1217" s="4" t="inlineStr">
        <is>
          <t>MAT-32-264</t>
        </is>
      </c>
      <c r="B1217" s="5" t="inlineStr">
        <is>
          <t>Tapón de PVC 2"</t>
        </is>
      </c>
      <c r="C1217" s="4" t="inlineStr">
        <is>
          <t>unidad</t>
        </is>
      </c>
      <c r="D1217" s="10" t="n"/>
      <c r="E1217" s="10" t="n">
        <v>135</v>
      </c>
      <c r="F1217" s="10" t="n"/>
      <c r="G1217" s="10" t="n"/>
      <c r="H1217" s="10" t="n"/>
      <c r="I1217" s="10" t="n"/>
      <c r="J1217" s="10">
        <f>IF(COUNT(D1217:I1217)=0,"",MIN(D1217:I1217))</f>
        <v/>
      </c>
      <c r="K1217" s="10">
        <f>IF(COUNT(D1217:I1217)=0,"",MEDIAN(D1217:I1217))</f>
        <v/>
      </c>
      <c r="L1217" s="10">
        <f>IF(COUNT(D1217:I1217)=0,"",MAX(D1217:I1217))</f>
        <v/>
      </c>
      <c r="M1217" s="11">
        <f>IF(OR(J1217="",J1217=0),"",(L1217-J1217)/J1217)</f>
        <v/>
      </c>
      <c r="N1217" s="4">
        <f>IF(COUNT(D1217:I1217)=0,"",INDEX($D$1:$I$1,MATCH(MIN(D1217:I1217),D1217:I1217,0)))</f>
        <v/>
      </c>
      <c r="O1217" s="10" t="n">
        <v>135</v>
      </c>
      <c r="P1217" s="12" t="n">
        <v>1</v>
      </c>
    </row>
    <row r="1218">
      <c r="A1218" s="4" t="inlineStr">
        <is>
          <t>MAT-32-265</t>
        </is>
      </c>
      <c r="B1218" s="5" t="inlineStr">
        <is>
          <t>Tapón de PVC 3"</t>
        </is>
      </c>
      <c r="C1218" s="4" t="inlineStr">
        <is>
          <t>unidad</t>
        </is>
      </c>
      <c r="D1218" s="10" t="n"/>
      <c r="E1218" s="10" t="n">
        <v>263</v>
      </c>
      <c r="F1218" s="10" t="n"/>
      <c r="G1218" s="10" t="n"/>
      <c r="H1218" s="10" t="n"/>
      <c r="I1218" s="10" t="n"/>
      <c r="J1218" s="10">
        <f>IF(COUNT(D1218:I1218)=0,"",MIN(D1218:I1218))</f>
        <v/>
      </c>
      <c r="K1218" s="10">
        <f>IF(COUNT(D1218:I1218)=0,"",MEDIAN(D1218:I1218))</f>
        <v/>
      </c>
      <c r="L1218" s="10">
        <f>IF(COUNT(D1218:I1218)=0,"",MAX(D1218:I1218))</f>
        <v/>
      </c>
      <c r="M1218" s="11">
        <f>IF(OR(J1218="",J1218=0),"",(L1218-J1218)/J1218)</f>
        <v/>
      </c>
      <c r="N1218" s="4">
        <f>IF(COUNT(D1218:I1218)=0,"",INDEX($D$1:$I$1,MATCH(MIN(D1218:I1218),D1218:I1218,0)))</f>
        <v/>
      </c>
      <c r="O1218" s="10" t="n">
        <v>263</v>
      </c>
      <c r="P1218" s="12" t="n">
        <v>1</v>
      </c>
    </row>
    <row r="1219">
      <c r="A1219" s="4" t="inlineStr">
        <is>
          <t>MAT-32-266</t>
        </is>
      </c>
      <c r="B1219" s="5" t="inlineStr">
        <is>
          <t>Tapón de PVC 4"</t>
        </is>
      </c>
      <c r="C1219" s="4" t="inlineStr">
        <is>
          <t>unidad</t>
        </is>
      </c>
      <c r="D1219" s="10" t="n"/>
      <c r="E1219" s="10" t="n">
        <v>372</v>
      </c>
      <c r="F1219" s="10" t="n"/>
      <c r="G1219" s="10" t="n"/>
      <c r="H1219" s="10" t="n"/>
      <c r="I1219" s="10" t="n"/>
      <c r="J1219" s="10">
        <f>IF(COUNT(D1219:I1219)=0,"",MIN(D1219:I1219))</f>
        <v/>
      </c>
      <c r="K1219" s="10">
        <f>IF(COUNT(D1219:I1219)=0,"",MEDIAN(D1219:I1219))</f>
        <v/>
      </c>
      <c r="L1219" s="10">
        <f>IF(COUNT(D1219:I1219)=0,"",MAX(D1219:I1219))</f>
        <v/>
      </c>
      <c r="M1219" s="11">
        <f>IF(OR(J1219="",J1219=0),"",(L1219-J1219)/J1219)</f>
        <v/>
      </c>
      <c r="N1219" s="4">
        <f>IF(COUNT(D1219:I1219)=0,"",INDEX($D$1:$I$1,MATCH(MIN(D1219:I1219),D1219:I1219,0)))</f>
        <v/>
      </c>
      <c r="O1219" s="10" t="n">
        <v>372</v>
      </c>
      <c r="P1219" s="12" t="n">
        <v>1</v>
      </c>
    </row>
    <row r="1220">
      <c r="A1220" s="4" t="inlineStr">
        <is>
          <t>MAT-32-267</t>
        </is>
      </c>
      <c r="B1220" s="5" t="inlineStr">
        <is>
          <t>Tee de bronce 3/8"</t>
        </is>
      </c>
      <c r="C1220" s="4" t="inlineStr">
        <is>
          <t>unidad</t>
        </is>
      </c>
      <c r="D1220" s="10" t="n"/>
      <c r="E1220" s="10" t="n">
        <v>186</v>
      </c>
      <c r="F1220" s="10" t="n"/>
      <c r="G1220" s="10" t="n"/>
      <c r="H1220" s="10" t="n"/>
      <c r="I1220" s="10" t="n"/>
      <c r="J1220" s="10">
        <f>IF(COUNT(D1220:I1220)=0,"",MIN(D1220:I1220))</f>
        <v/>
      </c>
      <c r="K1220" s="10">
        <f>IF(COUNT(D1220:I1220)=0,"",MEDIAN(D1220:I1220))</f>
        <v/>
      </c>
      <c r="L1220" s="10">
        <f>IF(COUNT(D1220:I1220)=0,"",MAX(D1220:I1220))</f>
        <v/>
      </c>
      <c r="M1220" s="11">
        <f>IF(OR(J1220="",J1220=0),"",(L1220-J1220)/J1220)</f>
        <v/>
      </c>
      <c r="N1220" s="4">
        <f>IF(COUNT(D1220:I1220)=0,"",INDEX($D$1:$I$1,MATCH(MIN(D1220:I1220),D1220:I1220,0)))</f>
        <v/>
      </c>
      <c r="O1220" s="10" t="n">
        <v>186</v>
      </c>
      <c r="P1220" s="12" t="n">
        <v>1</v>
      </c>
    </row>
    <row r="1221">
      <c r="A1221" s="4" t="inlineStr">
        <is>
          <t>MAT-32-268</t>
        </is>
      </c>
      <c r="B1221" s="5" t="inlineStr">
        <is>
          <t>Tee de cobre 3/8"</t>
        </is>
      </c>
      <c r="C1221" s="4" t="inlineStr">
        <is>
          <t>unidad</t>
        </is>
      </c>
      <c r="D1221" s="10" t="n"/>
      <c r="E1221" s="10" t="n">
        <v>256</v>
      </c>
      <c r="F1221" s="10" t="n"/>
      <c r="G1221" s="10" t="n"/>
      <c r="H1221" s="10" t="n"/>
      <c r="I1221" s="10" t="n"/>
      <c r="J1221" s="10">
        <f>IF(COUNT(D1221:I1221)=0,"",MIN(D1221:I1221))</f>
        <v/>
      </c>
      <c r="K1221" s="10">
        <f>IF(COUNT(D1221:I1221)=0,"",MEDIAN(D1221:I1221))</f>
        <v/>
      </c>
      <c r="L1221" s="10">
        <f>IF(COUNT(D1221:I1221)=0,"",MAX(D1221:I1221))</f>
        <v/>
      </c>
      <c r="M1221" s="11">
        <f>IF(OR(J1221="",J1221=0),"",(L1221-J1221)/J1221)</f>
        <v/>
      </c>
      <c r="N1221" s="4">
        <f>IF(COUNT(D1221:I1221)=0,"",INDEX($D$1:$I$1,MATCH(MIN(D1221:I1221),D1221:I1221,0)))</f>
        <v/>
      </c>
      <c r="O1221" s="10" t="n">
        <v>256</v>
      </c>
      <c r="P1221" s="12" t="n">
        <v>1</v>
      </c>
    </row>
    <row r="1222">
      <c r="A1222" s="4" t="inlineStr">
        <is>
          <t>MAT-32-269</t>
        </is>
      </c>
      <c r="B1222" s="5" t="inlineStr">
        <is>
          <t>Tee de HG 1 1/2"</t>
        </is>
      </c>
      <c r="C1222" s="4" t="inlineStr">
        <is>
          <t>unidad</t>
        </is>
      </c>
      <c r="D1222" s="10" t="n"/>
      <c r="E1222" s="10" t="n">
        <v>277</v>
      </c>
      <c r="F1222" s="10" t="n"/>
      <c r="G1222" s="10" t="n"/>
      <c r="H1222" s="10" t="n"/>
      <c r="I1222" s="10" t="n"/>
      <c r="J1222" s="10">
        <f>IF(COUNT(D1222:I1222)=0,"",MIN(D1222:I1222))</f>
        <v/>
      </c>
      <c r="K1222" s="10">
        <f>IF(COUNT(D1222:I1222)=0,"",MEDIAN(D1222:I1222))</f>
        <v/>
      </c>
      <c r="L1222" s="10">
        <f>IF(COUNT(D1222:I1222)=0,"",MAX(D1222:I1222))</f>
        <v/>
      </c>
      <c r="M1222" s="11">
        <f>IF(OR(J1222="",J1222=0),"",(L1222-J1222)/J1222)</f>
        <v/>
      </c>
      <c r="N1222" s="4">
        <f>IF(COUNT(D1222:I1222)=0,"",INDEX($D$1:$I$1,MATCH(MIN(D1222:I1222),D1222:I1222,0)))</f>
        <v/>
      </c>
      <c r="O1222" s="10" t="n">
        <v>277</v>
      </c>
      <c r="P1222" s="12" t="n">
        <v>1</v>
      </c>
    </row>
    <row r="1223">
      <c r="A1223" s="4" t="inlineStr">
        <is>
          <t>MAT-32-270</t>
        </is>
      </c>
      <c r="B1223" s="5" t="inlineStr">
        <is>
          <t>Tee de HG 1/2"</t>
        </is>
      </c>
      <c r="C1223" s="4" t="inlineStr">
        <is>
          <t>unidad</t>
        </is>
      </c>
      <c r="D1223" s="10" t="n"/>
      <c r="E1223" s="10" t="n">
        <v>40</v>
      </c>
      <c r="F1223" s="10" t="n"/>
      <c r="G1223" s="10" t="n"/>
      <c r="H1223" s="10" t="n"/>
      <c r="I1223" s="10" t="n"/>
      <c r="J1223" s="10">
        <f>IF(COUNT(D1223:I1223)=0,"",MIN(D1223:I1223))</f>
        <v/>
      </c>
      <c r="K1223" s="10">
        <f>IF(COUNT(D1223:I1223)=0,"",MEDIAN(D1223:I1223))</f>
        <v/>
      </c>
      <c r="L1223" s="10">
        <f>IF(COUNT(D1223:I1223)=0,"",MAX(D1223:I1223))</f>
        <v/>
      </c>
      <c r="M1223" s="11">
        <f>IF(OR(J1223="",J1223=0),"",(L1223-J1223)/J1223)</f>
        <v/>
      </c>
      <c r="N1223" s="4">
        <f>IF(COUNT(D1223:I1223)=0,"",INDEX($D$1:$I$1,MATCH(MIN(D1223:I1223),D1223:I1223,0)))</f>
        <v/>
      </c>
      <c r="O1223" s="10" t="n">
        <v>40</v>
      </c>
      <c r="P1223" s="12" t="n">
        <v>1</v>
      </c>
    </row>
    <row r="1224">
      <c r="A1224" s="4" t="inlineStr">
        <is>
          <t>MAT-32-271</t>
        </is>
      </c>
      <c r="B1224" s="5" t="inlineStr">
        <is>
          <t>Tee de HG 1/4"</t>
        </is>
      </c>
      <c r="C1224" s="4" t="inlineStr">
        <is>
          <t>unidad</t>
        </is>
      </c>
      <c r="D1224" s="10" t="n"/>
      <c r="E1224" s="10" t="n">
        <v>130</v>
      </c>
      <c r="F1224" s="10" t="n"/>
      <c r="G1224" s="10" t="n"/>
      <c r="H1224" s="10" t="n"/>
      <c r="I1224" s="10" t="n"/>
      <c r="J1224" s="10">
        <f>IF(COUNT(D1224:I1224)=0,"",MIN(D1224:I1224))</f>
        <v/>
      </c>
      <c r="K1224" s="10">
        <f>IF(COUNT(D1224:I1224)=0,"",MEDIAN(D1224:I1224))</f>
        <v/>
      </c>
      <c r="L1224" s="10">
        <f>IF(COUNT(D1224:I1224)=0,"",MAX(D1224:I1224))</f>
        <v/>
      </c>
      <c r="M1224" s="11">
        <f>IF(OR(J1224="",J1224=0),"",(L1224-J1224)/J1224)</f>
        <v/>
      </c>
      <c r="N1224" s="4">
        <f>IF(COUNT(D1224:I1224)=0,"",INDEX($D$1:$I$1,MATCH(MIN(D1224:I1224),D1224:I1224,0)))</f>
        <v/>
      </c>
      <c r="O1224" s="10" t="n">
        <v>130</v>
      </c>
      <c r="P1224" s="12" t="n">
        <v>1</v>
      </c>
    </row>
    <row r="1225">
      <c r="A1225" s="4" t="inlineStr">
        <is>
          <t>MAT-32-272</t>
        </is>
      </c>
      <c r="B1225" s="5" t="inlineStr">
        <is>
          <t>Tee de HG 1"</t>
        </is>
      </c>
      <c r="C1225" s="4" t="inlineStr">
        <is>
          <t>unidad</t>
        </is>
      </c>
      <c r="D1225" s="10" t="n"/>
      <c r="E1225" s="10" t="n">
        <v>160</v>
      </c>
      <c r="F1225" s="10" t="n"/>
      <c r="G1225" s="10" t="n"/>
      <c r="H1225" s="10" t="n"/>
      <c r="I1225" s="10" t="n"/>
      <c r="J1225" s="10">
        <f>IF(COUNT(D1225:I1225)=0,"",MIN(D1225:I1225))</f>
        <v/>
      </c>
      <c r="K1225" s="10">
        <f>IF(COUNT(D1225:I1225)=0,"",MEDIAN(D1225:I1225))</f>
        <v/>
      </c>
      <c r="L1225" s="10">
        <f>IF(COUNT(D1225:I1225)=0,"",MAX(D1225:I1225))</f>
        <v/>
      </c>
      <c r="M1225" s="11">
        <f>IF(OR(J1225="",J1225=0),"",(L1225-J1225)/J1225)</f>
        <v/>
      </c>
      <c r="N1225" s="4">
        <f>IF(COUNT(D1225:I1225)=0,"",INDEX($D$1:$I$1,MATCH(MIN(D1225:I1225),D1225:I1225,0)))</f>
        <v/>
      </c>
      <c r="O1225" s="10" t="n">
        <v>160</v>
      </c>
      <c r="P1225" s="12" t="n">
        <v>1</v>
      </c>
    </row>
    <row r="1226">
      <c r="A1226" s="4" t="inlineStr">
        <is>
          <t>MAT-32-273</t>
        </is>
      </c>
      <c r="B1226" s="5" t="inlineStr">
        <is>
          <t>Tee de HG 2"</t>
        </is>
      </c>
      <c r="C1226" s="4" t="inlineStr">
        <is>
          <t>unidad</t>
        </is>
      </c>
      <c r="D1226" s="10" t="n"/>
      <c r="E1226" s="10" t="n">
        <v>383</v>
      </c>
      <c r="F1226" s="10" t="n"/>
      <c r="G1226" s="10" t="n"/>
      <c r="H1226" s="10" t="n"/>
      <c r="I1226" s="10" t="n"/>
      <c r="J1226" s="10">
        <f>IF(COUNT(D1226:I1226)=0,"",MIN(D1226:I1226))</f>
        <v/>
      </c>
      <c r="K1226" s="10">
        <f>IF(COUNT(D1226:I1226)=0,"",MEDIAN(D1226:I1226))</f>
        <v/>
      </c>
      <c r="L1226" s="10">
        <f>IF(COUNT(D1226:I1226)=0,"",MAX(D1226:I1226))</f>
        <v/>
      </c>
      <c r="M1226" s="11">
        <f>IF(OR(J1226="",J1226=0),"",(L1226-J1226)/J1226)</f>
        <v/>
      </c>
      <c r="N1226" s="4">
        <f>IF(COUNT(D1226:I1226)=0,"",INDEX($D$1:$I$1,MATCH(MIN(D1226:I1226),D1226:I1226,0)))</f>
        <v/>
      </c>
      <c r="O1226" s="10" t="n">
        <v>383</v>
      </c>
      <c r="P1226" s="12" t="n">
        <v>1</v>
      </c>
    </row>
    <row r="1227">
      <c r="A1227" s="4" t="inlineStr">
        <is>
          <t>MAT-32-274</t>
        </is>
      </c>
      <c r="B1227" s="5" t="inlineStr">
        <is>
          <t>Tee de HG 3/4"</t>
        </is>
      </c>
      <c r="C1227" s="4" t="inlineStr">
        <is>
          <t>unidad</t>
        </is>
      </c>
      <c r="D1227" s="10" t="n"/>
      <c r="E1227" s="10" t="n">
        <v>95</v>
      </c>
      <c r="F1227" s="10" t="n"/>
      <c r="G1227" s="10" t="n"/>
      <c r="H1227" s="10" t="n"/>
      <c r="I1227" s="10" t="n"/>
      <c r="J1227" s="10">
        <f>IF(COUNT(D1227:I1227)=0,"",MIN(D1227:I1227))</f>
        <v/>
      </c>
      <c r="K1227" s="10">
        <f>IF(COUNT(D1227:I1227)=0,"",MEDIAN(D1227:I1227))</f>
        <v/>
      </c>
      <c r="L1227" s="10">
        <f>IF(COUNT(D1227:I1227)=0,"",MAX(D1227:I1227))</f>
        <v/>
      </c>
      <c r="M1227" s="11">
        <f>IF(OR(J1227="",J1227=0),"",(L1227-J1227)/J1227)</f>
        <v/>
      </c>
      <c r="N1227" s="4">
        <f>IF(COUNT(D1227:I1227)=0,"",INDEX($D$1:$I$1,MATCH(MIN(D1227:I1227),D1227:I1227,0)))</f>
        <v/>
      </c>
      <c r="O1227" s="10" t="n">
        <v>95</v>
      </c>
      <c r="P1227" s="12" t="n">
        <v>1</v>
      </c>
    </row>
    <row r="1228">
      <c r="A1228" s="4" t="inlineStr">
        <is>
          <t>MAT-32-275</t>
        </is>
      </c>
      <c r="B1228" s="5" t="inlineStr">
        <is>
          <t>Tee de HG 3/8"</t>
        </is>
      </c>
      <c r="C1228" s="4" t="inlineStr">
        <is>
          <t>unidad</t>
        </is>
      </c>
      <c r="D1228" s="10" t="n"/>
      <c r="E1228" s="10" t="n">
        <v>58</v>
      </c>
      <c r="F1228" s="10" t="n"/>
      <c r="G1228" s="10" t="n"/>
      <c r="H1228" s="10" t="n"/>
      <c r="I1228" s="10" t="n"/>
      <c r="J1228" s="10">
        <f>IF(COUNT(D1228:I1228)=0,"",MIN(D1228:I1228))</f>
        <v/>
      </c>
      <c r="K1228" s="10">
        <f>IF(COUNT(D1228:I1228)=0,"",MEDIAN(D1228:I1228))</f>
        <v/>
      </c>
      <c r="L1228" s="10">
        <f>IF(COUNT(D1228:I1228)=0,"",MAX(D1228:I1228))</f>
        <v/>
      </c>
      <c r="M1228" s="11">
        <f>IF(OR(J1228="",J1228=0),"",(L1228-J1228)/J1228)</f>
        <v/>
      </c>
      <c r="N1228" s="4">
        <f>IF(COUNT(D1228:I1228)=0,"",INDEX($D$1:$I$1,MATCH(MIN(D1228:I1228),D1228:I1228,0)))</f>
        <v/>
      </c>
      <c r="O1228" s="10" t="n">
        <v>58</v>
      </c>
      <c r="P1228" s="12" t="n">
        <v>1</v>
      </c>
    </row>
    <row r="1229">
      <c r="A1229" s="4" t="inlineStr">
        <is>
          <t>MAT-32-276</t>
        </is>
      </c>
      <c r="B1229" s="5" t="inlineStr">
        <is>
          <t>Tee de niquelado 1/2"</t>
        </is>
      </c>
      <c r="C1229" s="4" t="inlineStr">
        <is>
          <t>unidad</t>
        </is>
      </c>
      <c r="D1229" s="10" t="n"/>
      <c r="E1229" s="10" t="n">
        <v>444</v>
      </c>
      <c r="F1229" s="10" t="n"/>
      <c r="G1229" s="10" t="n"/>
      <c r="H1229" s="10" t="n"/>
      <c r="I1229" s="10" t="n"/>
      <c r="J1229" s="10">
        <f>IF(COUNT(D1229:I1229)=0,"",MIN(D1229:I1229))</f>
        <v/>
      </c>
      <c r="K1229" s="10">
        <f>IF(COUNT(D1229:I1229)=0,"",MEDIAN(D1229:I1229))</f>
        <v/>
      </c>
      <c r="L1229" s="10">
        <f>IF(COUNT(D1229:I1229)=0,"",MAX(D1229:I1229))</f>
        <v/>
      </c>
      <c r="M1229" s="11">
        <f>IF(OR(J1229="",J1229=0),"",(L1229-J1229)/J1229)</f>
        <v/>
      </c>
      <c r="N1229" s="4">
        <f>IF(COUNT(D1229:I1229)=0,"",INDEX($D$1:$I$1,MATCH(MIN(D1229:I1229),D1229:I1229,0)))</f>
        <v/>
      </c>
      <c r="O1229" s="10" t="n">
        <v>444</v>
      </c>
      <c r="P1229" s="12" t="n">
        <v>1</v>
      </c>
    </row>
    <row r="1230">
      <c r="A1230" s="4" t="inlineStr">
        <is>
          <t>MAT-32-277</t>
        </is>
      </c>
      <c r="B1230" s="5" t="inlineStr">
        <is>
          <t>Tee de PPR 20 mm</t>
        </is>
      </c>
      <c r="C1230" s="4" t="inlineStr">
        <is>
          <t>unidad</t>
        </is>
      </c>
      <c r="D1230" s="10" t="n"/>
      <c r="E1230" s="10" t="n">
        <v>55</v>
      </c>
      <c r="F1230" s="10" t="n"/>
      <c r="G1230" s="10" t="n"/>
      <c r="H1230" s="10" t="n"/>
      <c r="I1230" s="10" t="n"/>
      <c r="J1230" s="10">
        <f>IF(COUNT(D1230:I1230)=0,"",MIN(D1230:I1230))</f>
        <v/>
      </c>
      <c r="K1230" s="10">
        <f>IF(COUNT(D1230:I1230)=0,"",MEDIAN(D1230:I1230))</f>
        <v/>
      </c>
      <c r="L1230" s="10">
        <f>IF(COUNT(D1230:I1230)=0,"",MAX(D1230:I1230))</f>
        <v/>
      </c>
      <c r="M1230" s="11">
        <f>IF(OR(J1230="",J1230=0),"",(L1230-J1230)/J1230)</f>
        <v/>
      </c>
      <c r="N1230" s="4">
        <f>IF(COUNT(D1230:I1230)=0,"",INDEX($D$1:$I$1,MATCH(MIN(D1230:I1230),D1230:I1230,0)))</f>
        <v/>
      </c>
      <c r="O1230" s="10" t="n">
        <v>174</v>
      </c>
      <c r="P1230" s="12" t="n">
        <v>1</v>
      </c>
    </row>
    <row r="1231">
      <c r="A1231" s="4" t="inlineStr">
        <is>
          <t>MAT-32-278</t>
        </is>
      </c>
      <c r="B1231" s="5" t="inlineStr">
        <is>
          <t>Tee de PPR 25 mm</t>
        </is>
      </c>
      <c r="C1231" s="4" t="inlineStr">
        <is>
          <t>unidad</t>
        </is>
      </c>
      <c r="D1231" s="10" t="n"/>
      <c r="E1231" s="10" t="n">
        <v>50</v>
      </c>
      <c r="F1231" s="10" t="n"/>
      <c r="G1231" s="10" t="n"/>
      <c r="H1231" s="10" t="n"/>
      <c r="I1231" s="10" t="n"/>
      <c r="J1231" s="10">
        <f>IF(COUNT(D1231:I1231)=0,"",MIN(D1231:I1231))</f>
        <v/>
      </c>
      <c r="K1231" s="10">
        <f>IF(COUNT(D1231:I1231)=0,"",MEDIAN(D1231:I1231))</f>
        <v/>
      </c>
      <c r="L1231" s="10">
        <f>IF(COUNT(D1231:I1231)=0,"",MAX(D1231:I1231))</f>
        <v/>
      </c>
      <c r="M1231" s="11">
        <f>IF(OR(J1231="",J1231=0),"",(L1231-J1231)/J1231)</f>
        <v/>
      </c>
      <c r="N1231" s="4">
        <f>IF(COUNT(D1231:I1231)=0,"",INDEX($D$1:$I$1,MATCH(MIN(D1231:I1231),D1231:I1231,0)))</f>
        <v/>
      </c>
      <c r="O1231" s="10" t="n">
        <v>50</v>
      </c>
      <c r="P1231" s="12" t="n">
        <v>1</v>
      </c>
    </row>
    <row r="1232">
      <c r="A1232" s="4" t="inlineStr">
        <is>
          <t>MAT-32-279</t>
        </is>
      </c>
      <c r="B1232" s="5" t="inlineStr">
        <is>
          <t>Tee de PPR 32 mm</t>
        </is>
      </c>
      <c r="C1232" s="4" t="inlineStr">
        <is>
          <t>unidad</t>
        </is>
      </c>
      <c r="D1232" s="10" t="n"/>
      <c r="E1232" s="10" t="n">
        <v>75</v>
      </c>
      <c r="F1232" s="10" t="n"/>
      <c r="G1232" s="10" t="n"/>
      <c r="H1232" s="10" t="n"/>
      <c r="I1232" s="10" t="n"/>
      <c r="J1232" s="10">
        <f>IF(COUNT(D1232:I1232)=0,"",MIN(D1232:I1232))</f>
        <v/>
      </c>
      <c r="K1232" s="10">
        <f>IF(COUNT(D1232:I1232)=0,"",MEDIAN(D1232:I1232))</f>
        <v/>
      </c>
      <c r="L1232" s="10">
        <f>IF(COUNT(D1232:I1232)=0,"",MAX(D1232:I1232))</f>
        <v/>
      </c>
      <c r="M1232" s="11">
        <f>IF(OR(J1232="",J1232=0),"",(L1232-J1232)/J1232)</f>
        <v/>
      </c>
      <c r="N1232" s="4">
        <f>IF(COUNT(D1232:I1232)=0,"",INDEX($D$1:$I$1,MATCH(MIN(D1232:I1232),D1232:I1232,0)))</f>
        <v/>
      </c>
      <c r="O1232" s="10" t="n">
        <v>75</v>
      </c>
      <c r="P1232" s="12" t="n">
        <v>1</v>
      </c>
    </row>
    <row r="1233">
      <c r="A1233" s="4" t="inlineStr">
        <is>
          <t>MAT-32-280</t>
        </is>
      </c>
      <c r="B1233" s="5" t="inlineStr">
        <is>
          <t>Tee de PVC drenaje 1 1/2"</t>
        </is>
      </c>
      <c r="C1233" s="4" t="inlineStr">
        <is>
          <t>unidad</t>
        </is>
      </c>
      <c r="D1233" s="10" t="n"/>
      <c r="E1233" s="10" t="n">
        <v>86</v>
      </c>
      <c r="F1233" s="10" t="n"/>
      <c r="G1233" s="10" t="n"/>
      <c r="H1233" s="10" t="n"/>
      <c r="I1233" s="10" t="n"/>
      <c r="J1233" s="10">
        <f>IF(COUNT(D1233:I1233)=0,"",MIN(D1233:I1233))</f>
        <v/>
      </c>
      <c r="K1233" s="10">
        <f>IF(COUNT(D1233:I1233)=0,"",MEDIAN(D1233:I1233))</f>
        <v/>
      </c>
      <c r="L1233" s="10">
        <f>IF(COUNT(D1233:I1233)=0,"",MAX(D1233:I1233))</f>
        <v/>
      </c>
      <c r="M1233" s="11">
        <f>IF(OR(J1233="",J1233=0),"",(L1233-J1233)/J1233)</f>
        <v/>
      </c>
      <c r="N1233" s="4">
        <f>IF(COUNT(D1233:I1233)=0,"",INDEX($D$1:$I$1,MATCH(MIN(D1233:I1233),D1233:I1233,0)))</f>
        <v/>
      </c>
      <c r="O1233" s="10" t="n">
        <v>86</v>
      </c>
      <c r="P1233" s="12" t="n">
        <v>1</v>
      </c>
    </row>
    <row r="1234">
      <c r="A1234" s="4" t="inlineStr">
        <is>
          <t>MAT-32-281</t>
        </is>
      </c>
      <c r="B1234" s="5" t="inlineStr">
        <is>
          <t>Tee de PVC drenaje 2"</t>
        </is>
      </c>
      <c r="C1234" s="4" t="inlineStr">
        <is>
          <t>unidad</t>
        </is>
      </c>
      <c r="D1234" s="10" t="n"/>
      <c r="E1234" s="10" t="n">
        <v>135</v>
      </c>
      <c r="F1234" s="10" t="n"/>
      <c r="G1234" s="10" t="n"/>
      <c r="H1234" s="10" t="n"/>
      <c r="I1234" s="10" t="n"/>
      <c r="J1234" s="10">
        <f>IF(COUNT(D1234:I1234)=0,"",MIN(D1234:I1234))</f>
        <v/>
      </c>
      <c r="K1234" s="10">
        <f>IF(COUNT(D1234:I1234)=0,"",MEDIAN(D1234:I1234))</f>
        <v/>
      </c>
      <c r="L1234" s="10">
        <f>IF(COUNT(D1234:I1234)=0,"",MAX(D1234:I1234))</f>
        <v/>
      </c>
      <c r="M1234" s="11">
        <f>IF(OR(J1234="",J1234=0),"",(L1234-J1234)/J1234)</f>
        <v/>
      </c>
      <c r="N1234" s="4">
        <f>IF(COUNT(D1234:I1234)=0,"",INDEX($D$1:$I$1,MATCH(MIN(D1234:I1234),D1234:I1234,0)))</f>
        <v/>
      </c>
      <c r="O1234" s="10" t="n">
        <v>135</v>
      </c>
      <c r="P1234" s="12" t="n">
        <v>1</v>
      </c>
    </row>
    <row r="1235">
      <c r="A1235" s="4" t="inlineStr">
        <is>
          <t>MAT-32-282</t>
        </is>
      </c>
      <c r="B1235" s="5" t="inlineStr">
        <is>
          <t>Tee de PVC drenaje 3"</t>
        </is>
      </c>
      <c r="C1235" s="4" t="inlineStr">
        <is>
          <t>unidad</t>
        </is>
      </c>
      <c r="D1235" s="10" t="n"/>
      <c r="E1235" s="10" t="n">
        <v>194</v>
      </c>
      <c r="F1235" s="10" t="n"/>
      <c r="G1235" s="10" t="n"/>
      <c r="H1235" s="10" t="n"/>
      <c r="I1235" s="10" t="n"/>
      <c r="J1235" s="10">
        <f>IF(COUNT(D1235:I1235)=0,"",MIN(D1235:I1235))</f>
        <v/>
      </c>
      <c r="K1235" s="10">
        <f>IF(COUNT(D1235:I1235)=0,"",MEDIAN(D1235:I1235))</f>
        <v/>
      </c>
      <c r="L1235" s="10">
        <f>IF(COUNT(D1235:I1235)=0,"",MAX(D1235:I1235))</f>
        <v/>
      </c>
      <c r="M1235" s="11">
        <f>IF(OR(J1235="",J1235=0),"",(L1235-J1235)/J1235)</f>
        <v/>
      </c>
      <c r="N1235" s="4">
        <f>IF(COUNT(D1235:I1235)=0,"",INDEX($D$1:$I$1,MATCH(MIN(D1235:I1235),D1235:I1235,0)))</f>
        <v/>
      </c>
      <c r="O1235" s="10" t="n">
        <v>225.5</v>
      </c>
      <c r="P1235" s="12" t="n">
        <v>1</v>
      </c>
    </row>
    <row r="1236">
      <c r="A1236" s="4" t="inlineStr">
        <is>
          <t>MAT-32-283</t>
        </is>
      </c>
      <c r="B1236" s="5" t="inlineStr">
        <is>
          <t>Tee de PVC drenaje 4"</t>
        </is>
      </c>
      <c r="C1236" s="4" t="inlineStr">
        <is>
          <t>unidad</t>
        </is>
      </c>
      <c r="D1236" s="10" t="n"/>
      <c r="E1236" s="10" t="n">
        <v>260</v>
      </c>
      <c r="F1236" s="10" t="n"/>
      <c r="G1236" s="10" t="n"/>
      <c r="H1236" s="10" t="n"/>
      <c r="I1236" s="10" t="n"/>
      <c r="J1236" s="10">
        <f>IF(COUNT(D1236:I1236)=0,"",MIN(D1236:I1236))</f>
        <v/>
      </c>
      <c r="K1236" s="10">
        <f>IF(COUNT(D1236:I1236)=0,"",MEDIAN(D1236:I1236))</f>
        <v/>
      </c>
      <c r="L1236" s="10">
        <f>IF(COUNT(D1236:I1236)=0,"",MAX(D1236:I1236))</f>
        <v/>
      </c>
      <c r="M1236" s="11">
        <f>IF(OR(J1236="",J1236=0),"",(L1236-J1236)/J1236)</f>
        <v/>
      </c>
      <c r="N1236" s="4">
        <f>IF(COUNT(D1236:I1236)=0,"",INDEX($D$1:$I$1,MATCH(MIN(D1236:I1236),D1236:I1236,0)))</f>
        <v/>
      </c>
      <c r="O1236" s="10" t="n">
        <v>344.5</v>
      </c>
      <c r="P1236" s="12" t="n">
        <v>1</v>
      </c>
    </row>
    <row r="1237">
      <c r="A1237" s="4" t="inlineStr">
        <is>
          <t>MAT-32-284</t>
        </is>
      </c>
      <c r="B1237" s="5" t="inlineStr">
        <is>
          <t>Tee de PVC presión 1 1/2"</t>
        </is>
      </c>
      <c r="C1237" s="4" t="inlineStr">
        <is>
          <t>unidad</t>
        </is>
      </c>
      <c r="D1237" s="10" t="n"/>
      <c r="E1237" s="10" t="n">
        <v>135</v>
      </c>
      <c r="F1237" s="10" t="n"/>
      <c r="G1237" s="10" t="n"/>
      <c r="H1237" s="10" t="n"/>
      <c r="I1237" s="10" t="n"/>
      <c r="J1237" s="10">
        <f>IF(COUNT(D1237:I1237)=0,"",MIN(D1237:I1237))</f>
        <v/>
      </c>
      <c r="K1237" s="10">
        <f>IF(COUNT(D1237:I1237)=0,"",MEDIAN(D1237:I1237))</f>
        <v/>
      </c>
      <c r="L1237" s="10">
        <f>IF(COUNT(D1237:I1237)=0,"",MAX(D1237:I1237))</f>
        <v/>
      </c>
      <c r="M1237" s="11">
        <f>IF(OR(J1237="",J1237=0),"",(L1237-J1237)/J1237)</f>
        <v/>
      </c>
      <c r="N1237" s="4">
        <f>IF(COUNT(D1237:I1237)=0,"",INDEX($D$1:$I$1,MATCH(MIN(D1237:I1237),D1237:I1237,0)))</f>
        <v/>
      </c>
      <c r="O1237" s="10" t="n">
        <v>135</v>
      </c>
      <c r="P1237" s="12" t="n">
        <v>1</v>
      </c>
    </row>
    <row r="1238">
      <c r="A1238" s="4" t="inlineStr">
        <is>
          <t>MAT-32-285</t>
        </is>
      </c>
      <c r="B1238" s="5" t="inlineStr">
        <is>
          <t>Tee de PVC presión 1/2"</t>
        </is>
      </c>
      <c r="C1238" s="4" t="inlineStr">
        <is>
          <t>unidad</t>
        </is>
      </c>
      <c r="D1238" s="10" t="n"/>
      <c r="E1238" s="10" t="n">
        <v>28</v>
      </c>
      <c r="F1238" s="10" t="n"/>
      <c r="G1238" s="10" t="n"/>
      <c r="H1238" s="10" t="n"/>
      <c r="I1238" s="10" t="n"/>
      <c r="J1238" s="10">
        <f>IF(COUNT(D1238:I1238)=0,"",MIN(D1238:I1238))</f>
        <v/>
      </c>
      <c r="K1238" s="10">
        <f>IF(COUNT(D1238:I1238)=0,"",MEDIAN(D1238:I1238))</f>
        <v/>
      </c>
      <c r="L1238" s="10">
        <f>IF(COUNT(D1238:I1238)=0,"",MAX(D1238:I1238))</f>
        <v/>
      </c>
      <c r="M1238" s="11">
        <f>IF(OR(J1238="",J1238=0),"",(L1238-J1238)/J1238)</f>
        <v/>
      </c>
      <c r="N1238" s="4">
        <f>IF(COUNT(D1238:I1238)=0,"",INDEX($D$1:$I$1,MATCH(MIN(D1238:I1238),D1238:I1238,0)))</f>
        <v/>
      </c>
      <c r="O1238" s="10" t="n">
        <v>28</v>
      </c>
      <c r="P1238" s="12" t="n">
        <v>1</v>
      </c>
    </row>
    <row r="1239">
      <c r="A1239" s="4" t="inlineStr">
        <is>
          <t>MAT-32-286</t>
        </is>
      </c>
      <c r="B1239" s="5" t="inlineStr">
        <is>
          <t>Tee de PVC presión 1"</t>
        </is>
      </c>
      <c r="C1239" s="4" t="inlineStr">
        <is>
          <t>unidad</t>
        </is>
      </c>
      <c r="D1239" s="10" t="n"/>
      <c r="E1239" s="10" t="n">
        <v>55</v>
      </c>
      <c r="F1239" s="10" t="n"/>
      <c r="G1239" s="10" t="n"/>
      <c r="H1239" s="10" t="n"/>
      <c r="I1239" s="10" t="n"/>
      <c r="J1239" s="10">
        <f>IF(COUNT(D1239:I1239)=0,"",MIN(D1239:I1239))</f>
        <v/>
      </c>
      <c r="K1239" s="10">
        <f>IF(COUNT(D1239:I1239)=0,"",MEDIAN(D1239:I1239))</f>
        <v/>
      </c>
      <c r="L1239" s="10">
        <f>IF(COUNT(D1239:I1239)=0,"",MAX(D1239:I1239))</f>
        <v/>
      </c>
      <c r="M1239" s="11">
        <f>IF(OR(J1239="",J1239=0),"",(L1239-J1239)/J1239)</f>
        <v/>
      </c>
      <c r="N1239" s="4">
        <f>IF(COUNT(D1239:I1239)=0,"",INDEX($D$1:$I$1,MATCH(MIN(D1239:I1239),D1239:I1239,0)))</f>
        <v/>
      </c>
      <c r="O1239" s="10" t="n">
        <v>55</v>
      </c>
      <c r="P1239" s="12" t="n">
        <v>1</v>
      </c>
    </row>
    <row r="1240">
      <c r="A1240" s="4" t="inlineStr">
        <is>
          <t>MAT-32-287</t>
        </is>
      </c>
      <c r="B1240" s="5" t="inlineStr">
        <is>
          <t>Tee de PVC presión 2"</t>
        </is>
      </c>
      <c r="C1240" s="4" t="inlineStr">
        <is>
          <t>unidad</t>
        </is>
      </c>
      <c r="D1240" s="10" t="n"/>
      <c r="E1240" s="10" t="n">
        <v>195</v>
      </c>
      <c r="F1240" s="10" t="n"/>
      <c r="G1240" s="10" t="n"/>
      <c r="H1240" s="10" t="n"/>
      <c r="I1240" s="10" t="n"/>
      <c r="J1240" s="10">
        <f>IF(COUNT(D1240:I1240)=0,"",MIN(D1240:I1240))</f>
        <v/>
      </c>
      <c r="K1240" s="10">
        <f>IF(COUNT(D1240:I1240)=0,"",MEDIAN(D1240:I1240))</f>
        <v/>
      </c>
      <c r="L1240" s="10">
        <f>IF(COUNT(D1240:I1240)=0,"",MAX(D1240:I1240))</f>
        <v/>
      </c>
      <c r="M1240" s="11">
        <f>IF(OR(J1240="",J1240=0),"",(L1240-J1240)/J1240)</f>
        <v/>
      </c>
      <c r="N1240" s="4">
        <f>IF(COUNT(D1240:I1240)=0,"",INDEX($D$1:$I$1,MATCH(MIN(D1240:I1240),D1240:I1240,0)))</f>
        <v/>
      </c>
      <c r="O1240" s="10" t="n">
        <v>195</v>
      </c>
      <c r="P1240" s="12" t="n">
        <v>1</v>
      </c>
    </row>
    <row r="1241">
      <c r="A1241" s="4" t="inlineStr">
        <is>
          <t>MAT-32-288</t>
        </is>
      </c>
      <c r="B1241" s="5" t="inlineStr">
        <is>
          <t>Tee de PVC presión 3/4"</t>
        </is>
      </c>
      <c r="C1241" s="4" t="inlineStr">
        <is>
          <t>unidad</t>
        </is>
      </c>
      <c r="D1241" s="10" t="n"/>
      <c r="E1241" s="10" t="n">
        <v>35</v>
      </c>
      <c r="F1241" s="10" t="n"/>
      <c r="G1241" s="10" t="n"/>
      <c r="H1241" s="10" t="n"/>
      <c r="I1241" s="10" t="n"/>
      <c r="J1241" s="10">
        <f>IF(COUNT(D1241:I1241)=0,"",MIN(D1241:I1241))</f>
        <v/>
      </c>
      <c r="K1241" s="10">
        <f>IF(COUNT(D1241:I1241)=0,"",MEDIAN(D1241:I1241))</f>
        <v/>
      </c>
      <c r="L1241" s="10">
        <f>IF(COUNT(D1241:I1241)=0,"",MAX(D1241:I1241))</f>
        <v/>
      </c>
      <c r="M1241" s="11">
        <f>IF(OR(J1241="",J1241=0),"",(L1241-J1241)/J1241)</f>
        <v/>
      </c>
      <c r="N1241" s="4">
        <f>IF(COUNT(D1241:I1241)=0,"",INDEX($D$1:$I$1,MATCH(MIN(D1241:I1241),D1241:I1241,0)))</f>
        <v/>
      </c>
      <c r="O1241" s="10" t="n">
        <v>35</v>
      </c>
      <c r="P1241" s="12" t="n">
        <v>1</v>
      </c>
    </row>
    <row r="1242">
      <c r="A1242" s="4" t="inlineStr">
        <is>
          <t>MAT-32-289</t>
        </is>
      </c>
      <c r="B1242" s="5" t="inlineStr">
        <is>
          <t>Tee de PVC presión 3"</t>
        </is>
      </c>
      <c r="C1242" s="4" t="inlineStr">
        <is>
          <t>unidad</t>
        </is>
      </c>
      <c r="D1242" s="10" t="n"/>
      <c r="E1242" s="10" t="n">
        <v>453</v>
      </c>
      <c r="F1242" s="10" t="n"/>
      <c r="G1242" s="10" t="n"/>
      <c r="H1242" s="10" t="n"/>
      <c r="I1242" s="10" t="n"/>
      <c r="J1242" s="10">
        <f>IF(COUNT(D1242:I1242)=0,"",MIN(D1242:I1242))</f>
        <v/>
      </c>
      <c r="K1242" s="10">
        <f>IF(COUNT(D1242:I1242)=0,"",MEDIAN(D1242:I1242))</f>
        <v/>
      </c>
      <c r="L1242" s="10">
        <f>IF(COUNT(D1242:I1242)=0,"",MAX(D1242:I1242))</f>
        <v/>
      </c>
      <c r="M1242" s="11">
        <f>IF(OR(J1242="",J1242=0),"",(L1242-J1242)/J1242)</f>
        <v/>
      </c>
      <c r="N1242" s="4">
        <f>IF(COUNT(D1242:I1242)=0,"",INDEX($D$1:$I$1,MATCH(MIN(D1242:I1242),D1242:I1242,0)))</f>
        <v/>
      </c>
      <c r="O1242" s="10" t="n">
        <v>453</v>
      </c>
      <c r="P1242" s="12" t="n">
        <v>1</v>
      </c>
    </row>
    <row r="1243">
      <c r="A1243" s="4" t="inlineStr">
        <is>
          <t>MAT-32-290</t>
        </is>
      </c>
      <c r="B1243" s="5" t="inlineStr">
        <is>
          <t>Tee reducida de PPR 25 mm</t>
        </is>
      </c>
      <c r="C1243" s="4" t="inlineStr">
        <is>
          <t>unidad</t>
        </is>
      </c>
      <c r="D1243" s="10" t="n"/>
      <c r="E1243" s="10" t="n">
        <v>45</v>
      </c>
      <c r="F1243" s="10" t="n"/>
      <c r="G1243" s="10" t="n"/>
      <c r="H1243" s="10" t="n"/>
      <c r="I1243" s="10" t="n"/>
      <c r="J1243" s="10">
        <f>IF(COUNT(D1243:I1243)=0,"",MIN(D1243:I1243))</f>
        <v/>
      </c>
      <c r="K1243" s="10">
        <f>IF(COUNT(D1243:I1243)=0,"",MEDIAN(D1243:I1243))</f>
        <v/>
      </c>
      <c r="L1243" s="10">
        <f>IF(COUNT(D1243:I1243)=0,"",MAX(D1243:I1243))</f>
        <v/>
      </c>
      <c r="M1243" s="11">
        <f>IF(OR(J1243="",J1243=0),"",(L1243-J1243)/J1243)</f>
        <v/>
      </c>
      <c r="N1243" s="4">
        <f>IF(COUNT(D1243:I1243)=0,"",INDEX($D$1:$I$1,MATCH(MIN(D1243:I1243),D1243:I1243,0)))</f>
        <v/>
      </c>
      <c r="O1243" s="10" t="n">
        <v>45</v>
      </c>
      <c r="P1243" s="12" t="n">
        <v>1</v>
      </c>
    </row>
    <row r="1244">
      <c r="A1244" s="4" t="inlineStr">
        <is>
          <t>MAT-32-291</t>
        </is>
      </c>
      <c r="B1244" s="5" t="inlineStr">
        <is>
          <t>Tee reducida de PVC 1" x 3/4"</t>
        </is>
      </c>
      <c r="C1244" s="4" t="inlineStr">
        <is>
          <t>unidad</t>
        </is>
      </c>
      <c r="D1244" s="10" t="n"/>
      <c r="E1244" s="10" t="n">
        <v>144</v>
      </c>
      <c r="F1244" s="10" t="n"/>
      <c r="G1244" s="10" t="n"/>
      <c r="H1244" s="10" t="n"/>
      <c r="I1244" s="10" t="n"/>
      <c r="J1244" s="10">
        <f>IF(COUNT(D1244:I1244)=0,"",MIN(D1244:I1244))</f>
        <v/>
      </c>
      <c r="K1244" s="10">
        <f>IF(COUNT(D1244:I1244)=0,"",MEDIAN(D1244:I1244))</f>
        <v/>
      </c>
      <c r="L1244" s="10">
        <f>IF(COUNT(D1244:I1244)=0,"",MAX(D1244:I1244))</f>
        <v/>
      </c>
      <c r="M1244" s="11">
        <f>IF(OR(J1244="",J1244=0),"",(L1244-J1244)/J1244)</f>
        <v/>
      </c>
      <c r="N1244" s="4">
        <f>IF(COUNT(D1244:I1244)=0,"",INDEX($D$1:$I$1,MATCH(MIN(D1244:I1244),D1244:I1244,0)))</f>
        <v/>
      </c>
      <c r="O1244" s="10" t="n">
        <v>144</v>
      </c>
      <c r="P1244" s="12" t="n">
        <v>1</v>
      </c>
    </row>
    <row r="1245">
      <c r="A1245" s="4" t="inlineStr">
        <is>
          <t>MAT-32-292</t>
        </is>
      </c>
      <c r="B1245" s="5" t="inlineStr">
        <is>
          <t>Terminal de bronce 1/2"</t>
        </is>
      </c>
      <c r="C1245" s="4" t="inlineStr">
        <is>
          <t>unidad</t>
        </is>
      </c>
      <c r="D1245" s="10" t="n"/>
      <c r="E1245" s="10" t="n">
        <v>235</v>
      </c>
      <c r="F1245" s="10" t="n"/>
      <c r="G1245" s="10" t="n"/>
      <c r="H1245" s="10" t="n"/>
      <c r="I1245" s="10" t="n"/>
      <c r="J1245" s="10">
        <f>IF(COUNT(D1245:I1245)=0,"",MIN(D1245:I1245))</f>
        <v/>
      </c>
      <c r="K1245" s="10">
        <f>IF(COUNT(D1245:I1245)=0,"",MEDIAN(D1245:I1245))</f>
        <v/>
      </c>
      <c r="L1245" s="10">
        <f>IF(COUNT(D1245:I1245)=0,"",MAX(D1245:I1245))</f>
        <v/>
      </c>
      <c r="M1245" s="11">
        <f>IF(OR(J1245="",J1245=0),"",(L1245-J1245)/J1245)</f>
        <v/>
      </c>
      <c r="N1245" s="4">
        <f>IF(COUNT(D1245:I1245)=0,"",INDEX($D$1:$I$1,MATCH(MIN(D1245:I1245),D1245:I1245,0)))</f>
        <v/>
      </c>
      <c r="O1245" s="10" t="n">
        <v>235</v>
      </c>
      <c r="P1245" s="12" t="n">
        <v>1</v>
      </c>
    </row>
    <row r="1246">
      <c r="A1246" s="4" t="inlineStr">
        <is>
          <t>MAT-32-293</t>
        </is>
      </c>
      <c r="B1246" s="5" t="inlineStr">
        <is>
          <t>Terminal de bronce 3/4"</t>
        </is>
      </c>
      <c r="C1246" s="4" t="inlineStr">
        <is>
          <t>unidad</t>
        </is>
      </c>
      <c r="D1246" s="10" t="n"/>
      <c r="E1246" s="10" t="n">
        <v>275</v>
      </c>
      <c r="F1246" s="10" t="n"/>
      <c r="G1246" s="10" t="n"/>
      <c r="H1246" s="10" t="n"/>
      <c r="I1246" s="10" t="n"/>
      <c r="J1246" s="10">
        <f>IF(COUNT(D1246:I1246)=0,"",MIN(D1246:I1246))</f>
        <v/>
      </c>
      <c r="K1246" s="10">
        <f>IF(COUNT(D1246:I1246)=0,"",MEDIAN(D1246:I1246))</f>
        <v/>
      </c>
      <c r="L1246" s="10">
        <f>IF(COUNT(D1246:I1246)=0,"",MAX(D1246:I1246))</f>
        <v/>
      </c>
      <c r="M1246" s="11">
        <f>IF(OR(J1246="",J1246=0),"",(L1246-J1246)/J1246)</f>
        <v/>
      </c>
      <c r="N1246" s="4">
        <f>IF(COUNT(D1246:I1246)=0,"",INDEX($D$1:$I$1,MATCH(MIN(D1246:I1246),D1246:I1246,0)))</f>
        <v/>
      </c>
      <c r="O1246" s="10" t="n">
        <v>275</v>
      </c>
      <c r="P1246" s="12" t="n">
        <v>1</v>
      </c>
    </row>
    <row r="1247">
      <c r="A1247" s="4" t="inlineStr">
        <is>
          <t>MAT-32-294</t>
        </is>
      </c>
      <c r="B1247" s="5" t="inlineStr">
        <is>
          <t>Terminal de bronce 5/8"</t>
        </is>
      </c>
      <c r="C1247" s="4" t="inlineStr">
        <is>
          <t>unidad</t>
        </is>
      </c>
      <c r="D1247" s="10" t="n"/>
      <c r="E1247" s="10" t="n">
        <v>335</v>
      </c>
      <c r="F1247" s="10" t="n"/>
      <c r="G1247" s="10" t="n"/>
      <c r="H1247" s="10" t="n"/>
      <c r="I1247" s="10" t="n"/>
      <c r="J1247" s="10">
        <f>IF(COUNT(D1247:I1247)=0,"",MIN(D1247:I1247))</f>
        <v/>
      </c>
      <c r="K1247" s="10">
        <f>IF(COUNT(D1247:I1247)=0,"",MEDIAN(D1247:I1247))</f>
        <v/>
      </c>
      <c r="L1247" s="10">
        <f>IF(COUNT(D1247:I1247)=0,"",MAX(D1247:I1247))</f>
        <v/>
      </c>
      <c r="M1247" s="11">
        <f>IF(OR(J1247="",J1247=0),"",(L1247-J1247)/J1247)</f>
        <v/>
      </c>
      <c r="N1247" s="4">
        <f>IF(COUNT(D1247:I1247)=0,"",INDEX($D$1:$I$1,MATCH(MIN(D1247:I1247),D1247:I1247,0)))</f>
        <v/>
      </c>
      <c r="O1247" s="10" t="n">
        <v>335</v>
      </c>
      <c r="P1247" s="12" t="n">
        <v>1</v>
      </c>
    </row>
    <row r="1248">
      <c r="A1248" s="4" t="inlineStr">
        <is>
          <t>MAT-32-295</t>
        </is>
      </c>
      <c r="B1248" s="5" t="inlineStr">
        <is>
          <t>Terminal de cobre 1"</t>
        </is>
      </c>
      <c r="C1248" s="4" t="inlineStr">
        <is>
          <t>unidad</t>
        </is>
      </c>
      <c r="D1248" s="10" t="n"/>
      <c r="E1248" s="10" t="n">
        <v>319</v>
      </c>
      <c r="F1248" s="10" t="n"/>
      <c r="G1248" s="10" t="n"/>
      <c r="H1248" s="10" t="n"/>
      <c r="I1248" s="10" t="n"/>
      <c r="J1248" s="10">
        <f>IF(COUNT(D1248:I1248)=0,"",MIN(D1248:I1248))</f>
        <v/>
      </c>
      <c r="K1248" s="10">
        <f>IF(COUNT(D1248:I1248)=0,"",MEDIAN(D1248:I1248))</f>
        <v/>
      </c>
      <c r="L1248" s="10">
        <f>IF(COUNT(D1248:I1248)=0,"",MAX(D1248:I1248))</f>
        <v/>
      </c>
      <c r="M1248" s="11">
        <f>IF(OR(J1248="",J1248=0),"",(L1248-J1248)/J1248)</f>
        <v/>
      </c>
      <c r="N1248" s="4">
        <f>IF(COUNT(D1248:I1248)=0,"",INDEX($D$1:$I$1,MATCH(MIN(D1248:I1248),D1248:I1248,0)))</f>
        <v/>
      </c>
      <c r="O1248" s="10" t="n">
        <v>319</v>
      </c>
      <c r="P1248" s="12" t="n">
        <v>1</v>
      </c>
    </row>
    <row r="1249">
      <c r="A1249" s="4" t="inlineStr">
        <is>
          <t>MAT-32-296</t>
        </is>
      </c>
      <c r="B1249" s="5" t="inlineStr">
        <is>
          <t>Terminal de manguera 1/2"</t>
        </is>
      </c>
      <c r="C1249" s="4" t="inlineStr">
        <is>
          <t>unidad</t>
        </is>
      </c>
      <c r="D1249" s="10" t="n"/>
      <c r="E1249" s="10" t="n">
        <v>131</v>
      </c>
      <c r="F1249" s="10" t="n"/>
      <c r="G1249" s="10" t="n"/>
      <c r="H1249" s="10" t="n"/>
      <c r="I1249" s="10" t="n"/>
      <c r="J1249" s="10">
        <f>IF(COUNT(D1249:I1249)=0,"",MIN(D1249:I1249))</f>
        <v/>
      </c>
      <c r="K1249" s="10">
        <f>IF(COUNT(D1249:I1249)=0,"",MEDIAN(D1249:I1249))</f>
        <v/>
      </c>
      <c r="L1249" s="10">
        <f>IF(COUNT(D1249:I1249)=0,"",MAX(D1249:I1249))</f>
        <v/>
      </c>
      <c r="M1249" s="11">
        <f>IF(OR(J1249="",J1249=0),"",(L1249-J1249)/J1249)</f>
        <v/>
      </c>
      <c r="N1249" s="4">
        <f>IF(COUNT(D1249:I1249)=0,"",INDEX($D$1:$I$1,MATCH(MIN(D1249:I1249),D1249:I1249,0)))</f>
        <v/>
      </c>
      <c r="O1249" s="10" t="n">
        <v>165.5</v>
      </c>
      <c r="P1249" s="12" t="n">
        <v>1</v>
      </c>
    </row>
    <row r="1250">
      <c r="A1250" s="4" t="inlineStr">
        <is>
          <t>MAT-32-297</t>
        </is>
      </c>
      <c r="B1250" s="5" t="inlineStr">
        <is>
          <t>Terminal de manguera 3/4"</t>
        </is>
      </c>
      <c r="C1250" s="4" t="inlineStr">
        <is>
          <t>unidad</t>
        </is>
      </c>
      <c r="D1250" s="10" t="n"/>
      <c r="E1250" s="10" t="n">
        <v>247</v>
      </c>
      <c r="F1250" s="10" t="n"/>
      <c r="G1250" s="10" t="n"/>
      <c r="H1250" s="10" t="n"/>
      <c r="I1250" s="10" t="n"/>
      <c r="J1250" s="10">
        <f>IF(COUNT(D1250:I1250)=0,"",MIN(D1250:I1250))</f>
        <v/>
      </c>
      <c r="K1250" s="10">
        <f>IF(COUNT(D1250:I1250)=0,"",MEDIAN(D1250:I1250))</f>
        <v/>
      </c>
      <c r="L1250" s="10">
        <f>IF(COUNT(D1250:I1250)=0,"",MAX(D1250:I1250))</f>
        <v/>
      </c>
      <c r="M1250" s="11">
        <f>IF(OR(J1250="",J1250=0),"",(L1250-J1250)/J1250)</f>
        <v/>
      </c>
      <c r="N1250" s="4">
        <f>IF(COUNT(D1250:I1250)=0,"",INDEX($D$1:$I$1,MATCH(MIN(D1250:I1250),D1250:I1250,0)))</f>
        <v/>
      </c>
      <c r="O1250" s="10" t="n">
        <v>247</v>
      </c>
      <c r="P1250" s="12" t="n">
        <v>1</v>
      </c>
    </row>
    <row r="1251">
      <c r="A1251" s="4" t="inlineStr">
        <is>
          <t>MAT-32-298</t>
        </is>
      </c>
      <c r="B1251" s="5" t="inlineStr">
        <is>
          <t>Terminal de manguera 5/8"</t>
        </is>
      </c>
      <c r="C1251" s="4" t="inlineStr">
        <is>
          <t>unidad</t>
        </is>
      </c>
      <c r="D1251" s="10" t="n"/>
      <c r="E1251" s="10" t="n">
        <v>233</v>
      </c>
      <c r="F1251" s="10" t="n"/>
      <c r="G1251" s="10" t="n"/>
      <c r="H1251" s="10" t="n"/>
      <c r="I1251" s="10" t="n"/>
      <c r="J1251" s="10">
        <f>IF(COUNT(D1251:I1251)=0,"",MIN(D1251:I1251))</f>
        <v/>
      </c>
      <c r="K1251" s="10">
        <f>IF(COUNT(D1251:I1251)=0,"",MEDIAN(D1251:I1251))</f>
        <v/>
      </c>
      <c r="L1251" s="10">
        <f>IF(COUNT(D1251:I1251)=0,"",MAX(D1251:I1251))</f>
        <v/>
      </c>
      <c r="M1251" s="11">
        <f>IF(OR(J1251="",J1251=0),"",(L1251-J1251)/J1251)</f>
        <v/>
      </c>
      <c r="N1251" s="4">
        <f>IF(COUNT(D1251:I1251)=0,"",INDEX($D$1:$I$1,MATCH(MIN(D1251:I1251),D1251:I1251,0)))</f>
        <v/>
      </c>
      <c r="O1251" s="10" t="n">
        <v>233</v>
      </c>
      <c r="P1251" s="12" t="n">
        <v>1</v>
      </c>
    </row>
    <row r="1252">
      <c r="A1252" s="4" t="inlineStr">
        <is>
          <t>MAT-32-299</t>
        </is>
      </c>
      <c r="B1252" s="5" t="inlineStr">
        <is>
          <t>Terminal de manguera 5"</t>
        </is>
      </c>
      <c r="C1252" s="4" t="inlineStr">
        <is>
          <t>unidad</t>
        </is>
      </c>
      <c r="D1252" s="10" t="n"/>
      <c r="E1252" s="10" t="n">
        <v>295</v>
      </c>
      <c r="F1252" s="10" t="n"/>
      <c r="G1252" s="10" t="n"/>
      <c r="H1252" s="10" t="n"/>
      <c r="I1252" s="10" t="n"/>
      <c r="J1252" s="10">
        <f>IF(COUNT(D1252:I1252)=0,"",MIN(D1252:I1252))</f>
        <v/>
      </c>
      <c r="K1252" s="10">
        <f>IF(COUNT(D1252:I1252)=0,"",MEDIAN(D1252:I1252))</f>
        <v/>
      </c>
      <c r="L1252" s="10">
        <f>IF(COUNT(D1252:I1252)=0,"",MAX(D1252:I1252))</f>
        <v/>
      </c>
      <c r="M1252" s="11">
        <f>IF(OR(J1252="",J1252=0),"",(L1252-J1252)/J1252)</f>
        <v/>
      </c>
      <c r="N1252" s="4">
        <f>IF(COUNT(D1252:I1252)=0,"",INDEX($D$1:$I$1,MATCH(MIN(D1252:I1252),D1252:I1252,0)))</f>
        <v/>
      </c>
      <c r="O1252" s="10" t="n">
        <v>295</v>
      </c>
      <c r="P1252" s="12" t="n">
        <v>1</v>
      </c>
    </row>
    <row r="1253">
      <c r="A1253" s="4" t="inlineStr">
        <is>
          <t>MAT-32-300</t>
        </is>
      </c>
      <c r="B1253" s="5" t="inlineStr">
        <is>
          <t>Unión de bronce 1/2"</t>
        </is>
      </c>
      <c r="C1253" s="4" t="inlineStr">
        <is>
          <t>unidad</t>
        </is>
      </c>
      <c r="D1253" s="10" t="n"/>
      <c r="E1253" s="10" t="n">
        <v>165</v>
      </c>
      <c r="F1253" s="10" t="n"/>
      <c r="G1253" s="10" t="n"/>
      <c r="H1253" s="10" t="n"/>
      <c r="I1253" s="10" t="n"/>
      <c r="J1253" s="10">
        <f>IF(COUNT(D1253:I1253)=0,"",MIN(D1253:I1253))</f>
        <v/>
      </c>
      <c r="K1253" s="10">
        <f>IF(COUNT(D1253:I1253)=0,"",MEDIAN(D1253:I1253))</f>
        <v/>
      </c>
      <c r="L1253" s="10">
        <f>IF(COUNT(D1253:I1253)=0,"",MAX(D1253:I1253))</f>
        <v/>
      </c>
      <c r="M1253" s="11">
        <f>IF(OR(J1253="",J1253=0),"",(L1253-J1253)/J1253)</f>
        <v/>
      </c>
      <c r="N1253" s="4">
        <f>IF(COUNT(D1253:I1253)=0,"",INDEX($D$1:$I$1,MATCH(MIN(D1253:I1253),D1253:I1253,0)))</f>
        <v/>
      </c>
      <c r="O1253" s="10" t="n">
        <v>165</v>
      </c>
      <c r="P1253" s="12" t="n">
        <v>1</v>
      </c>
    </row>
    <row r="1254">
      <c r="A1254" s="4" t="inlineStr">
        <is>
          <t>MAT-32-301</t>
        </is>
      </c>
      <c r="B1254" s="5" t="inlineStr">
        <is>
          <t>Unión de bronce 3/8"</t>
        </is>
      </c>
      <c r="C1254" s="4" t="inlineStr">
        <is>
          <t>unidad</t>
        </is>
      </c>
      <c r="D1254" s="10" t="n"/>
      <c r="E1254" s="10" t="n">
        <v>147</v>
      </c>
      <c r="F1254" s="10" t="n"/>
      <c r="G1254" s="10" t="n"/>
      <c r="H1254" s="10" t="n"/>
      <c r="I1254" s="10" t="n"/>
      <c r="J1254" s="10">
        <f>IF(COUNT(D1254:I1254)=0,"",MIN(D1254:I1254))</f>
        <v/>
      </c>
      <c r="K1254" s="10">
        <f>IF(COUNT(D1254:I1254)=0,"",MEDIAN(D1254:I1254))</f>
        <v/>
      </c>
      <c r="L1254" s="10">
        <f>IF(COUNT(D1254:I1254)=0,"",MAX(D1254:I1254))</f>
        <v/>
      </c>
      <c r="M1254" s="11">
        <f>IF(OR(J1254="",J1254=0),"",(L1254-J1254)/J1254)</f>
        <v/>
      </c>
      <c r="N1254" s="4">
        <f>IF(COUNT(D1254:I1254)=0,"",INDEX($D$1:$I$1,MATCH(MIN(D1254:I1254),D1254:I1254,0)))</f>
        <v/>
      </c>
      <c r="O1254" s="10" t="n">
        <v>147</v>
      </c>
      <c r="P1254" s="12" t="n">
        <v>1</v>
      </c>
    </row>
    <row r="1255">
      <c r="A1255" s="4" t="inlineStr">
        <is>
          <t>MAT-32-302</t>
        </is>
      </c>
      <c r="B1255" s="5" t="inlineStr">
        <is>
          <t>Unión de plástico 1/2"</t>
        </is>
      </c>
      <c r="C1255" s="4" t="inlineStr">
        <is>
          <t>unidad</t>
        </is>
      </c>
      <c r="D1255" s="10" t="n"/>
      <c r="E1255" s="10" t="n">
        <v>180</v>
      </c>
      <c r="F1255" s="10" t="n"/>
      <c r="G1255" s="10" t="n"/>
      <c r="H1255" s="10" t="n"/>
      <c r="I1255" s="10" t="n"/>
      <c r="J1255" s="10">
        <f>IF(COUNT(D1255:I1255)=0,"",MIN(D1255:I1255))</f>
        <v/>
      </c>
      <c r="K1255" s="10">
        <f>IF(COUNT(D1255:I1255)=0,"",MEDIAN(D1255:I1255))</f>
        <v/>
      </c>
      <c r="L1255" s="10">
        <f>IF(COUNT(D1255:I1255)=0,"",MAX(D1255:I1255))</f>
        <v/>
      </c>
      <c r="M1255" s="11">
        <f>IF(OR(J1255="",J1255=0),"",(L1255-J1255)/J1255)</f>
        <v/>
      </c>
      <c r="N1255" s="4">
        <f>IF(COUNT(D1255:I1255)=0,"",INDEX($D$1:$I$1,MATCH(MIN(D1255:I1255),D1255:I1255,0)))</f>
        <v/>
      </c>
      <c r="O1255" s="10" t="n">
        <v>180</v>
      </c>
      <c r="P1255" s="12" t="n">
        <v>1</v>
      </c>
    </row>
    <row r="1256">
      <c r="A1256" s="4" t="inlineStr">
        <is>
          <t>MAT-32-303</t>
        </is>
      </c>
      <c r="B1256" s="5" t="inlineStr">
        <is>
          <t>Unión universal de HG 1 1/2"</t>
        </is>
      </c>
      <c r="C1256" s="4" t="inlineStr">
        <is>
          <t>unidad</t>
        </is>
      </c>
      <c r="D1256" s="10" t="n"/>
      <c r="E1256" s="10" t="n">
        <v>525</v>
      </c>
      <c r="F1256" s="10" t="n"/>
      <c r="G1256" s="10" t="n"/>
      <c r="H1256" s="10" t="n"/>
      <c r="I1256" s="10" t="n"/>
      <c r="J1256" s="10">
        <f>IF(COUNT(D1256:I1256)=0,"",MIN(D1256:I1256))</f>
        <v/>
      </c>
      <c r="K1256" s="10">
        <f>IF(COUNT(D1256:I1256)=0,"",MEDIAN(D1256:I1256))</f>
        <v/>
      </c>
      <c r="L1256" s="10">
        <f>IF(COUNT(D1256:I1256)=0,"",MAX(D1256:I1256))</f>
        <v/>
      </c>
      <c r="M1256" s="11">
        <f>IF(OR(J1256="",J1256=0),"",(L1256-J1256)/J1256)</f>
        <v/>
      </c>
      <c r="N1256" s="4">
        <f>IF(COUNT(D1256:I1256)=0,"",INDEX($D$1:$I$1,MATCH(MIN(D1256:I1256),D1256:I1256,0)))</f>
        <v/>
      </c>
      <c r="O1256" s="10" t="n">
        <v>525</v>
      </c>
      <c r="P1256" s="12" t="n">
        <v>1</v>
      </c>
    </row>
    <row r="1257">
      <c r="A1257" s="4" t="inlineStr">
        <is>
          <t>MAT-32-304</t>
        </is>
      </c>
      <c r="B1257" s="5" t="inlineStr">
        <is>
          <t>Unión universal de HG 1 1/4"</t>
        </is>
      </c>
      <c r="C1257" s="4" t="inlineStr">
        <is>
          <t>unidad</t>
        </is>
      </c>
      <c r="D1257" s="10" t="n"/>
      <c r="E1257" s="10" t="n">
        <v>422</v>
      </c>
      <c r="F1257" s="10" t="n"/>
      <c r="G1257" s="10" t="n"/>
      <c r="H1257" s="10" t="n"/>
      <c r="I1257" s="10" t="n"/>
      <c r="J1257" s="10">
        <f>IF(COUNT(D1257:I1257)=0,"",MIN(D1257:I1257))</f>
        <v/>
      </c>
      <c r="K1257" s="10">
        <f>IF(COUNT(D1257:I1257)=0,"",MEDIAN(D1257:I1257))</f>
        <v/>
      </c>
      <c r="L1257" s="10">
        <f>IF(COUNT(D1257:I1257)=0,"",MAX(D1257:I1257))</f>
        <v/>
      </c>
      <c r="M1257" s="11">
        <f>IF(OR(J1257="",J1257=0),"",(L1257-J1257)/J1257)</f>
        <v/>
      </c>
      <c r="N1257" s="4">
        <f>IF(COUNT(D1257:I1257)=0,"",INDEX($D$1:$I$1,MATCH(MIN(D1257:I1257),D1257:I1257,0)))</f>
        <v/>
      </c>
      <c r="O1257" s="10" t="n">
        <v>422</v>
      </c>
      <c r="P1257" s="12" t="n">
        <v>1</v>
      </c>
    </row>
    <row r="1258">
      <c r="A1258" s="4" t="inlineStr">
        <is>
          <t>MAT-32-305</t>
        </is>
      </c>
      <c r="B1258" s="5" t="inlineStr">
        <is>
          <t>Unión universal de HG 1/2"</t>
        </is>
      </c>
      <c r="C1258" s="4" t="inlineStr">
        <is>
          <t>unidad</t>
        </is>
      </c>
      <c r="D1258" s="10" t="n"/>
      <c r="E1258" s="10" t="n">
        <v>170</v>
      </c>
      <c r="F1258" s="10" t="n"/>
      <c r="G1258" s="10" t="n"/>
      <c r="H1258" s="10" t="n"/>
      <c r="I1258" s="10" t="n"/>
      <c r="J1258" s="10">
        <f>IF(COUNT(D1258:I1258)=0,"",MIN(D1258:I1258))</f>
        <v/>
      </c>
      <c r="K1258" s="10">
        <f>IF(COUNT(D1258:I1258)=0,"",MEDIAN(D1258:I1258))</f>
        <v/>
      </c>
      <c r="L1258" s="10">
        <f>IF(COUNT(D1258:I1258)=0,"",MAX(D1258:I1258))</f>
        <v/>
      </c>
      <c r="M1258" s="11">
        <f>IF(OR(J1258="",J1258=0),"",(L1258-J1258)/J1258)</f>
        <v/>
      </c>
      <c r="N1258" s="4">
        <f>IF(COUNT(D1258:I1258)=0,"",INDEX($D$1:$I$1,MATCH(MIN(D1258:I1258),D1258:I1258,0)))</f>
        <v/>
      </c>
      <c r="O1258" s="10" t="n">
        <v>170</v>
      </c>
      <c r="P1258" s="12" t="n">
        <v>1</v>
      </c>
    </row>
    <row r="1259">
      <c r="A1259" s="4" t="inlineStr">
        <is>
          <t>MAT-32-306</t>
        </is>
      </c>
      <c r="B1259" s="5" t="inlineStr">
        <is>
          <t>Unión universal de HG 1/4"</t>
        </is>
      </c>
      <c r="C1259" s="4" t="inlineStr">
        <is>
          <t>unidad</t>
        </is>
      </c>
      <c r="D1259" s="10" t="n"/>
      <c r="E1259" s="10" t="n">
        <v>44</v>
      </c>
      <c r="F1259" s="10" t="n"/>
      <c r="G1259" s="10" t="n"/>
      <c r="H1259" s="10" t="n"/>
      <c r="I1259" s="10" t="n"/>
      <c r="J1259" s="10">
        <f>IF(COUNT(D1259:I1259)=0,"",MIN(D1259:I1259))</f>
        <v/>
      </c>
      <c r="K1259" s="10">
        <f>IF(COUNT(D1259:I1259)=0,"",MEDIAN(D1259:I1259))</f>
        <v/>
      </c>
      <c r="L1259" s="10">
        <f>IF(COUNT(D1259:I1259)=0,"",MAX(D1259:I1259))</f>
        <v/>
      </c>
      <c r="M1259" s="11">
        <f>IF(OR(J1259="",J1259=0),"",(L1259-J1259)/J1259)</f>
        <v/>
      </c>
      <c r="N1259" s="4">
        <f>IF(COUNT(D1259:I1259)=0,"",INDEX($D$1:$I$1,MATCH(MIN(D1259:I1259),D1259:I1259,0)))</f>
        <v/>
      </c>
      <c r="O1259" s="10" t="n">
        <v>44</v>
      </c>
      <c r="P1259" s="12" t="n">
        <v>1</v>
      </c>
    </row>
    <row r="1260">
      <c r="A1260" s="4" t="inlineStr">
        <is>
          <t>MAT-32-307</t>
        </is>
      </c>
      <c r="B1260" s="5" t="inlineStr">
        <is>
          <t>Unión universal de HG 2"</t>
        </is>
      </c>
      <c r="C1260" s="4" t="inlineStr">
        <is>
          <t>unidad</t>
        </is>
      </c>
      <c r="D1260" s="10" t="n"/>
      <c r="E1260" s="10" t="n">
        <v>827</v>
      </c>
      <c r="F1260" s="10" t="n"/>
      <c r="G1260" s="10" t="n"/>
      <c r="H1260" s="10" t="n"/>
      <c r="I1260" s="10" t="n"/>
      <c r="J1260" s="10">
        <f>IF(COUNT(D1260:I1260)=0,"",MIN(D1260:I1260))</f>
        <v/>
      </c>
      <c r="K1260" s="10">
        <f>IF(COUNT(D1260:I1260)=0,"",MEDIAN(D1260:I1260))</f>
        <v/>
      </c>
      <c r="L1260" s="10">
        <f>IF(COUNT(D1260:I1260)=0,"",MAX(D1260:I1260))</f>
        <v/>
      </c>
      <c r="M1260" s="11">
        <f>IF(OR(J1260="",J1260=0),"",(L1260-J1260)/J1260)</f>
        <v/>
      </c>
      <c r="N1260" s="4">
        <f>IF(COUNT(D1260:I1260)=0,"",INDEX($D$1:$I$1,MATCH(MIN(D1260:I1260),D1260:I1260,0)))</f>
        <v/>
      </c>
      <c r="O1260" s="10" t="n">
        <v>827</v>
      </c>
      <c r="P1260" s="12" t="n">
        <v>1</v>
      </c>
    </row>
    <row r="1261">
      <c r="A1261" s="4" t="inlineStr">
        <is>
          <t>MAT-32-308</t>
        </is>
      </c>
      <c r="B1261" s="5" t="inlineStr">
        <is>
          <t>Unión universal de HG 3/4"</t>
        </is>
      </c>
      <c r="C1261" s="4" t="inlineStr">
        <is>
          <t>unidad</t>
        </is>
      </c>
      <c r="D1261" s="10" t="n"/>
      <c r="E1261" s="10" t="n">
        <v>162</v>
      </c>
      <c r="F1261" s="10" t="n"/>
      <c r="G1261" s="10" t="n"/>
      <c r="H1261" s="10" t="n"/>
      <c r="I1261" s="10" t="n"/>
      <c r="J1261" s="10">
        <f>IF(COUNT(D1261:I1261)=0,"",MIN(D1261:I1261))</f>
        <v/>
      </c>
      <c r="K1261" s="10">
        <f>IF(COUNT(D1261:I1261)=0,"",MEDIAN(D1261:I1261))</f>
        <v/>
      </c>
      <c r="L1261" s="10">
        <f>IF(COUNT(D1261:I1261)=0,"",MAX(D1261:I1261))</f>
        <v/>
      </c>
      <c r="M1261" s="11">
        <f>IF(OR(J1261="",J1261=0),"",(L1261-J1261)/J1261)</f>
        <v/>
      </c>
      <c r="N1261" s="4">
        <f>IF(COUNT(D1261:I1261)=0,"",INDEX($D$1:$I$1,MATCH(MIN(D1261:I1261),D1261:I1261,0)))</f>
        <v/>
      </c>
      <c r="O1261" s="10" t="n">
        <v>162</v>
      </c>
      <c r="P1261" s="12" t="n">
        <v>1</v>
      </c>
    </row>
    <row r="1262">
      <c r="A1262" s="4" t="inlineStr">
        <is>
          <t>MAT-32-309</t>
        </is>
      </c>
      <c r="B1262" s="5" t="inlineStr">
        <is>
          <t>Unión universal de HG 3/8"</t>
        </is>
      </c>
      <c r="C1262" s="4" t="inlineStr">
        <is>
          <t>unidad</t>
        </is>
      </c>
      <c r="D1262" s="10" t="n"/>
      <c r="E1262" s="10" t="n">
        <v>12</v>
      </c>
      <c r="F1262" s="10" t="n"/>
      <c r="G1262" s="10" t="n"/>
      <c r="H1262" s="10" t="n"/>
      <c r="I1262" s="10" t="n"/>
      <c r="J1262" s="10">
        <f>IF(COUNT(D1262:I1262)=0,"",MIN(D1262:I1262))</f>
        <v/>
      </c>
      <c r="K1262" s="10">
        <f>IF(COUNT(D1262:I1262)=0,"",MEDIAN(D1262:I1262))</f>
        <v/>
      </c>
      <c r="L1262" s="10">
        <f>IF(COUNT(D1262:I1262)=0,"",MAX(D1262:I1262))</f>
        <v/>
      </c>
      <c r="M1262" s="11">
        <f>IF(OR(J1262="",J1262=0),"",(L1262-J1262)/J1262)</f>
        <v/>
      </c>
      <c r="N1262" s="4">
        <f>IF(COUNT(D1262:I1262)=0,"",INDEX($D$1:$I$1,MATCH(MIN(D1262:I1262),D1262:I1262,0)))</f>
        <v/>
      </c>
      <c r="O1262" s="10" t="n">
        <v>12</v>
      </c>
      <c r="P1262" s="12" t="n">
        <v>1</v>
      </c>
    </row>
    <row r="1263">
      <c r="A1263" s="4" t="inlineStr">
        <is>
          <t>MAT-32-310</t>
        </is>
      </c>
      <c r="B1263" s="5" t="inlineStr">
        <is>
          <t>Unión universal de PPR 25 mm</t>
        </is>
      </c>
      <c r="C1263" s="4" t="inlineStr">
        <is>
          <t>unidad</t>
        </is>
      </c>
      <c r="D1263" s="10" t="n"/>
      <c r="E1263" s="10" t="n">
        <v>166</v>
      </c>
      <c r="F1263" s="10" t="n"/>
      <c r="G1263" s="10" t="n"/>
      <c r="H1263" s="10" t="n"/>
      <c r="I1263" s="10" t="n"/>
      <c r="J1263" s="10">
        <f>IF(COUNT(D1263:I1263)=0,"",MIN(D1263:I1263))</f>
        <v/>
      </c>
      <c r="K1263" s="10">
        <f>IF(COUNT(D1263:I1263)=0,"",MEDIAN(D1263:I1263))</f>
        <v/>
      </c>
      <c r="L1263" s="10">
        <f>IF(COUNT(D1263:I1263)=0,"",MAX(D1263:I1263))</f>
        <v/>
      </c>
      <c r="M1263" s="11">
        <f>IF(OR(J1263="",J1263=0),"",(L1263-J1263)/J1263)</f>
        <v/>
      </c>
      <c r="N1263" s="4">
        <f>IF(COUNT(D1263:I1263)=0,"",INDEX($D$1:$I$1,MATCH(MIN(D1263:I1263),D1263:I1263,0)))</f>
        <v/>
      </c>
      <c r="O1263" s="10" t="n">
        <v>166</v>
      </c>
      <c r="P1263" s="12" t="n">
        <v>1</v>
      </c>
    </row>
    <row r="1264">
      <c r="A1264" s="4" t="inlineStr">
        <is>
          <t>MAT-32-311</t>
        </is>
      </c>
      <c r="B1264" s="5" t="inlineStr">
        <is>
          <t>Unión universal de PVC 1 1/2"</t>
        </is>
      </c>
      <c r="C1264" s="4" t="inlineStr">
        <is>
          <t>unidad</t>
        </is>
      </c>
      <c r="D1264" s="10" t="n"/>
      <c r="E1264" s="10" t="n"/>
      <c r="F1264" s="10" t="n"/>
      <c r="G1264" s="10" t="n"/>
      <c r="H1264" s="10" t="n">
        <v>103</v>
      </c>
      <c r="I1264" s="10" t="n"/>
      <c r="J1264" s="10">
        <f>IF(COUNT(D1264:I1264)=0,"",MIN(D1264:I1264))</f>
        <v/>
      </c>
      <c r="K1264" s="10">
        <f>IF(COUNT(D1264:I1264)=0,"",MEDIAN(D1264:I1264))</f>
        <v/>
      </c>
      <c r="L1264" s="10">
        <f>IF(COUNT(D1264:I1264)=0,"",MAX(D1264:I1264))</f>
        <v/>
      </c>
      <c r="M1264" s="11">
        <f>IF(OR(J1264="",J1264=0),"",(L1264-J1264)/J1264)</f>
        <v/>
      </c>
      <c r="N1264" s="4">
        <f>IF(COUNT(D1264:I1264)=0,"",INDEX($D$1:$I$1,MATCH(MIN(D1264:I1264),D1264:I1264,0)))</f>
        <v/>
      </c>
      <c r="O1264" s="10" t="n">
        <v>121.54</v>
      </c>
      <c r="P1264" s="12" t="n">
        <v>1</v>
      </c>
    </row>
    <row r="1265">
      <c r="A1265" s="4" t="inlineStr">
        <is>
          <t>MAT-32-312</t>
        </is>
      </c>
      <c r="B1265" s="5" t="inlineStr">
        <is>
          <t>Unión universal de PVC 1/2"</t>
        </is>
      </c>
      <c r="C1265" s="4" t="inlineStr">
        <is>
          <t>unidad</t>
        </is>
      </c>
      <c r="D1265" s="10" t="n"/>
      <c r="E1265" s="10" t="n">
        <v>75</v>
      </c>
      <c r="F1265" s="10" t="n"/>
      <c r="G1265" s="10" t="n"/>
      <c r="H1265" s="10" t="n">
        <v>22.87</v>
      </c>
      <c r="I1265" s="10" t="n"/>
      <c r="J1265" s="10">
        <f>IF(COUNT(D1265:I1265)=0,"",MIN(D1265:I1265))</f>
        <v/>
      </c>
      <c r="K1265" s="10">
        <f>IF(COUNT(D1265:I1265)=0,"",MEDIAN(D1265:I1265))</f>
        <v/>
      </c>
      <c r="L1265" s="10">
        <f>IF(COUNT(D1265:I1265)=0,"",MAX(D1265:I1265))</f>
        <v/>
      </c>
      <c r="M1265" s="11">
        <f>IF(OR(J1265="",J1265=0),"",(L1265-J1265)/J1265)</f>
        <v/>
      </c>
      <c r="N1265" s="4">
        <f>IF(COUNT(D1265:I1265)=0,"",INDEX($D$1:$I$1,MATCH(MIN(D1265:I1265),D1265:I1265,0)))</f>
        <v/>
      </c>
      <c r="O1265" s="10" t="n">
        <v>50.99</v>
      </c>
      <c r="P1265" s="12" t="n">
        <v>2</v>
      </c>
    </row>
    <row r="1266">
      <c r="A1266" s="4" t="inlineStr">
        <is>
          <t>MAT-32-313</t>
        </is>
      </c>
      <c r="B1266" s="5" t="inlineStr">
        <is>
          <t>Unión universal de PVC 1"</t>
        </is>
      </c>
      <c r="C1266" s="4" t="inlineStr">
        <is>
          <t>unidad</t>
        </is>
      </c>
      <c r="D1266" s="10" t="n"/>
      <c r="E1266" s="10" t="n">
        <v>135</v>
      </c>
      <c r="F1266" s="10" t="n"/>
      <c r="G1266" s="10" t="n"/>
      <c r="H1266" s="10" t="n">
        <v>41.92</v>
      </c>
      <c r="I1266" s="10" t="n"/>
      <c r="J1266" s="10">
        <f>IF(COUNT(D1266:I1266)=0,"",MIN(D1266:I1266))</f>
        <v/>
      </c>
      <c r="K1266" s="10">
        <f>IF(COUNT(D1266:I1266)=0,"",MEDIAN(D1266:I1266))</f>
        <v/>
      </c>
      <c r="L1266" s="10">
        <f>IF(COUNT(D1266:I1266)=0,"",MAX(D1266:I1266))</f>
        <v/>
      </c>
      <c r="M1266" s="11">
        <f>IF(OR(J1266="",J1266=0),"",(L1266-J1266)/J1266)</f>
        <v/>
      </c>
      <c r="N1266" s="4">
        <f>IF(COUNT(D1266:I1266)=0,"",INDEX($D$1:$I$1,MATCH(MIN(D1266:I1266),D1266:I1266,0)))</f>
        <v/>
      </c>
      <c r="O1266" s="10" t="n">
        <v>92.23</v>
      </c>
      <c r="P1266" s="12" t="n">
        <v>2</v>
      </c>
    </row>
    <row r="1267">
      <c r="A1267" s="4" t="inlineStr">
        <is>
          <t>MAT-32-314</t>
        </is>
      </c>
      <c r="B1267" s="5" t="inlineStr">
        <is>
          <t>Unión universal de PVC 2"</t>
        </is>
      </c>
      <c r="C1267" s="4" t="inlineStr">
        <is>
          <t>unidad</t>
        </is>
      </c>
      <c r="D1267" s="10" t="n"/>
      <c r="E1267" s="10" t="n">
        <v>232</v>
      </c>
      <c r="F1267" s="10" t="n"/>
      <c r="G1267" s="10" t="n"/>
      <c r="H1267" s="10" t="n">
        <v>137</v>
      </c>
      <c r="I1267" s="10" t="n"/>
      <c r="J1267" s="10">
        <f>IF(COUNT(D1267:I1267)=0,"",MIN(D1267:I1267))</f>
        <v/>
      </c>
      <c r="K1267" s="10">
        <f>IF(COUNT(D1267:I1267)=0,"",MEDIAN(D1267:I1267))</f>
        <v/>
      </c>
      <c r="L1267" s="10">
        <f>IF(COUNT(D1267:I1267)=0,"",MAX(D1267:I1267))</f>
        <v/>
      </c>
      <c r="M1267" s="11">
        <f>IF(OR(J1267="",J1267=0),"",(L1267-J1267)/J1267)</f>
        <v/>
      </c>
      <c r="N1267" s="4">
        <f>IF(COUNT(D1267:I1267)=0,"",INDEX($D$1:$I$1,MATCH(MIN(D1267:I1267),D1267:I1267,0)))</f>
        <v/>
      </c>
      <c r="O1267" s="10" t="n">
        <v>196.83</v>
      </c>
      <c r="P1267" s="12" t="n">
        <v>2</v>
      </c>
    </row>
    <row r="1268">
      <c r="A1268" s="4" t="inlineStr">
        <is>
          <t>MAT-32-315</t>
        </is>
      </c>
      <c r="B1268" s="5" t="inlineStr">
        <is>
          <t>Unión universal de PVC 3/4"</t>
        </is>
      </c>
      <c r="C1268" s="4" t="inlineStr">
        <is>
          <t>unidad</t>
        </is>
      </c>
      <c r="D1268" s="10" t="n"/>
      <c r="E1268" s="10" t="n">
        <v>95</v>
      </c>
      <c r="F1268" s="10" t="n"/>
      <c r="G1268" s="10" t="n"/>
      <c r="H1268" s="10" t="n">
        <v>28.17</v>
      </c>
      <c r="I1268" s="10" t="n"/>
      <c r="J1268" s="10">
        <f>IF(COUNT(D1268:I1268)=0,"",MIN(D1268:I1268))</f>
        <v/>
      </c>
      <c r="K1268" s="10">
        <f>IF(COUNT(D1268:I1268)=0,"",MEDIAN(D1268:I1268))</f>
        <v/>
      </c>
      <c r="L1268" s="10">
        <f>IF(COUNT(D1268:I1268)=0,"",MAX(D1268:I1268))</f>
        <v/>
      </c>
      <c r="M1268" s="11">
        <f>IF(OR(J1268="",J1268=0),"",(L1268-J1268)/J1268)</f>
        <v/>
      </c>
      <c r="N1268" s="4">
        <f>IF(COUNT(D1268:I1268)=0,"",INDEX($D$1:$I$1,MATCH(MIN(D1268:I1268),D1268:I1268,0)))</f>
        <v/>
      </c>
      <c r="O1268" s="10" t="n">
        <v>64.12</v>
      </c>
      <c r="P1268" s="12" t="n">
        <v>2</v>
      </c>
    </row>
    <row r="1269">
      <c r="A1269" s="4" t="inlineStr">
        <is>
          <t>MAT-32-316</t>
        </is>
      </c>
      <c r="B1269" s="5" t="inlineStr">
        <is>
          <t>Unión universal de PVC 3"</t>
        </is>
      </c>
      <c r="C1269" s="4" t="inlineStr">
        <is>
          <t>unidad</t>
        </is>
      </c>
      <c r="D1269" s="10" t="n"/>
      <c r="E1269" s="10" t="n"/>
      <c r="F1269" s="10" t="n"/>
      <c r="G1269" s="10" t="n"/>
      <c r="H1269" s="10" t="n">
        <v>450</v>
      </c>
      <c r="I1269" s="10" t="n"/>
      <c r="J1269" s="10">
        <f>IF(COUNT(D1269:I1269)=0,"",MIN(D1269:I1269))</f>
        <v/>
      </c>
      <c r="K1269" s="10">
        <f>IF(COUNT(D1269:I1269)=0,"",MEDIAN(D1269:I1269))</f>
        <v/>
      </c>
      <c r="L1269" s="10">
        <f>IF(COUNT(D1269:I1269)=0,"",MAX(D1269:I1269))</f>
        <v/>
      </c>
      <c r="M1269" s="11">
        <f>IF(OR(J1269="",J1269=0),"",(L1269-J1269)/J1269)</f>
        <v/>
      </c>
      <c r="N1269" s="4">
        <f>IF(COUNT(D1269:I1269)=0,"",INDEX($D$1:$I$1,MATCH(MIN(D1269:I1269),D1269:I1269,0)))</f>
        <v/>
      </c>
      <c r="O1269" s="10" t="n">
        <v>531</v>
      </c>
      <c r="P1269" s="12" t="n">
        <v>1</v>
      </c>
    </row>
    <row r="1270">
      <c r="A1270" s="4" t="inlineStr">
        <is>
          <t>MAT-32-317</t>
        </is>
      </c>
      <c r="B1270" s="5" t="inlineStr">
        <is>
          <t>Unión universal de PVC SCH-80 1"</t>
        </is>
      </c>
      <c r="C1270" s="4" t="inlineStr">
        <is>
          <t>unidad</t>
        </is>
      </c>
      <c r="D1270" s="10" t="n"/>
      <c r="E1270" s="10" t="n"/>
      <c r="F1270" s="10" t="n"/>
      <c r="G1270" s="10" t="n"/>
      <c r="H1270" s="10" t="n">
        <v>83.29000000000001</v>
      </c>
      <c r="I1270" s="10" t="n"/>
      <c r="J1270" s="10">
        <f>IF(COUNT(D1270:I1270)=0,"",MIN(D1270:I1270))</f>
        <v/>
      </c>
      <c r="K1270" s="10">
        <f>IF(COUNT(D1270:I1270)=0,"",MEDIAN(D1270:I1270))</f>
        <v/>
      </c>
      <c r="L1270" s="10">
        <f>IF(COUNT(D1270:I1270)=0,"",MAX(D1270:I1270))</f>
        <v/>
      </c>
      <c r="M1270" s="11">
        <f>IF(OR(J1270="",J1270=0),"",(L1270-J1270)/J1270)</f>
        <v/>
      </c>
      <c r="N1270" s="4">
        <f>IF(COUNT(D1270:I1270)=0,"",INDEX($D$1:$I$1,MATCH(MIN(D1270:I1270),D1270:I1270,0)))</f>
        <v/>
      </c>
      <c r="O1270" s="10" t="n">
        <v>98.28</v>
      </c>
      <c r="P1270" s="12" t="n">
        <v>1</v>
      </c>
    </row>
    <row r="1271">
      <c r="A1271" s="4" t="inlineStr">
        <is>
          <t>MAT-32-318</t>
        </is>
      </c>
      <c r="B1271" s="5" t="inlineStr">
        <is>
          <t>Yee de PVC drenaje 1 1/2"</t>
        </is>
      </c>
      <c r="C1271" s="4" t="inlineStr">
        <is>
          <t>unidad</t>
        </is>
      </c>
      <c r="D1271" s="10" t="n"/>
      <c r="E1271" s="10" t="n">
        <v>47</v>
      </c>
      <c r="F1271" s="10" t="n"/>
      <c r="G1271" s="10" t="n"/>
      <c r="H1271" s="10" t="n"/>
      <c r="I1271" s="10" t="n"/>
      <c r="J1271" s="10">
        <f>IF(COUNT(D1271:I1271)=0,"",MIN(D1271:I1271))</f>
        <v/>
      </c>
      <c r="K1271" s="10">
        <f>IF(COUNT(D1271:I1271)=0,"",MEDIAN(D1271:I1271))</f>
        <v/>
      </c>
      <c r="L1271" s="10">
        <f>IF(COUNT(D1271:I1271)=0,"",MAX(D1271:I1271))</f>
        <v/>
      </c>
      <c r="M1271" s="11">
        <f>IF(OR(J1271="",J1271=0),"",(L1271-J1271)/J1271)</f>
        <v/>
      </c>
      <c r="N1271" s="4">
        <f>IF(COUNT(D1271:I1271)=0,"",INDEX($D$1:$I$1,MATCH(MIN(D1271:I1271),D1271:I1271,0)))</f>
        <v/>
      </c>
      <c r="O1271" s="10" t="n">
        <v>47</v>
      </c>
      <c r="P1271" s="12" t="n">
        <v>1</v>
      </c>
    </row>
    <row r="1272">
      <c r="A1272" s="4" t="inlineStr">
        <is>
          <t>MAT-32-319</t>
        </is>
      </c>
      <c r="B1272" s="5" t="inlineStr">
        <is>
          <t>Yee de PVC drenaje 2"</t>
        </is>
      </c>
      <c r="C1272" s="4" t="inlineStr">
        <is>
          <t>unidad</t>
        </is>
      </c>
      <c r="D1272" s="10" t="n"/>
      <c r="E1272" s="10" t="n">
        <v>145</v>
      </c>
      <c r="F1272" s="10" t="n"/>
      <c r="G1272" s="10" t="n"/>
      <c r="H1272" s="10" t="n"/>
      <c r="I1272" s="10" t="n"/>
      <c r="J1272" s="10">
        <f>IF(COUNT(D1272:I1272)=0,"",MIN(D1272:I1272))</f>
        <v/>
      </c>
      <c r="K1272" s="10">
        <f>IF(COUNT(D1272:I1272)=0,"",MEDIAN(D1272:I1272))</f>
        <v/>
      </c>
      <c r="L1272" s="10">
        <f>IF(COUNT(D1272:I1272)=0,"",MAX(D1272:I1272))</f>
        <v/>
      </c>
      <c r="M1272" s="11">
        <f>IF(OR(J1272="",J1272=0),"",(L1272-J1272)/J1272)</f>
        <v/>
      </c>
      <c r="N1272" s="4">
        <f>IF(COUNT(D1272:I1272)=0,"",INDEX($D$1:$I$1,MATCH(MIN(D1272:I1272),D1272:I1272,0)))</f>
        <v/>
      </c>
      <c r="O1272" s="10" t="n">
        <v>145</v>
      </c>
      <c r="P1272" s="12" t="n">
        <v>1</v>
      </c>
    </row>
    <row r="1273">
      <c r="A1273" s="4" t="inlineStr">
        <is>
          <t>MAT-32-320</t>
        </is>
      </c>
      <c r="B1273" s="5" t="inlineStr">
        <is>
          <t>Yee de PVC drenaje 3" x 2"</t>
        </is>
      </c>
      <c r="C1273" s="4" t="inlineStr">
        <is>
          <t>unidad</t>
        </is>
      </c>
      <c r="D1273" s="10" t="n"/>
      <c r="E1273" s="10" t="n">
        <v>205</v>
      </c>
      <c r="F1273" s="10" t="n"/>
      <c r="G1273" s="10" t="n"/>
      <c r="H1273" s="10" t="n"/>
      <c r="I1273" s="10" t="n"/>
      <c r="J1273" s="10">
        <f>IF(COUNT(D1273:I1273)=0,"",MIN(D1273:I1273))</f>
        <v/>
      </c>
      <c r="K1273" s="10">
        <f>IF(COUNT(D1273:I1273)=0,"",MEDIAN(D1273:I1273))</f>
        <v/>
      </c>
      <c r="L1273" s="10">
        <f>IF(COUNT(D1273:I1273)=0,"",MAX(D1273:I1273))</f>
        <v/>
      </c>
      <c r="M1273" s="11">
        <f>IF(OR(J1273="",J1273=0),"",(L1273-J1273)/J1273)</f>
        <v/>
      </c>
      <c r="N1273" s="4">
        <f>IF(COUNT(D1273:I1273)=0,"",INDEX($D$1:$I$1,MATCH(MIN(D1273:I1273),D1273:I1273,0)))</f>
        <v/>
      </c>
      <c r="O1273" s="10" t="n">
        <v>205</v>
      </c>
      <c r="P1273" s="12" t="n">
        <v>1</v>
      </c>
    </row>
    <row r="1274">
      <c r="A1274" s="4" t="inlineStr">
        <is>
          <t>MAT-32-321</t>
        </is>
      </c>
      <c r="B1274" s="5" t="inlineStr">
        <is>
          <t>Yee de PVC drenaje 4"</t>
        </is>
      </c>
      <c r="C1274" s="4" t="inlineStr">
        <is>
          <t>unidad</t>
        </is>
      </c>
      <c r="D1274" s="10" t="n"/>
      <c r="E1274" s="10" t="n">
        <v>425</v>
      </c>
      <c r="F1274" s="10" t="n"/>
      <c r="G1274" s="10" t="n"/>
      <c r="H1274" s="10" t="n"/>
      <c r="I1274" s="10" t="n"/>
      <c r="J1274" s="10">
        <f>IF(COUNT(D1274:I1274)=0,"",MIN(D1274:I1274))</f>
        <v/>
      </c>
      <c r="K1274" s="10">
        <f>IF(COUNT(D1274:I1274)=0,"",MEDIAN(D1274:I1274))</f>
        <v/>
      </c>
      <c r="L1274" s="10">
        <f>IF(COUNT(D1274:I1274)=0,"",MAX(D1274:I1274))</f>
        <v/>
      </c>
      <c r="M1274" s="11">
        <f>IF(OR(J1274="",J1274=0),"",(L1274-J1274)/J1274)</f>
        <v/>
      </c>
      <c r="N1274" s="4">
        <f>IF(COUNT(D1274:I1274)=0,"",INDEX($D$1:$I$1,MATCH(MIN(D1274:I1274),D1274:I1274,0)))</f>
        <v/>
      </c>
      <c r="O1274" s="10" t="n">
        <v>425</v>
      </c>
      <c r="P1274" s="12" t="n">
        <v>1</v>
      </c>
    </row>
    <row r="1275">
      <c r="A1275" s="4" t="inlineStr">
        <is>
          <t>MAT-32-322</t>
        </is>
      </c>
      <c r="B1275" s="5" t="inlineStr">
        <is>
          <t>Yee de PVC drenaje 4" x 2"</t>
        </is>
      </c>
      <c r="C1275" s="4" t="inlineStr">
        <is>
          <t>unidad</t>
        </is>
      </c>
      <c r="D1275" s="10" t="n"/>
      <c r="E1275" s="10" t="n">
        <v>265</v>
      </c>
      <c r="F1275" s="10" t="n"/>
      <c r="G1275" s="10" t="n"/>
      <c r="H1275" s="10" t="n"/>
      <c r="I1275" s="10" t="n"/>
      <c r="J1275" s="10">
        <f>IF(COUNT(D1275:I1275)=0,"",MIN(D1275:I1275))</f>
        <v/>
      </c>
      <c r="K1275" s="10">
        <f>IF(COUNT(D1275:I1275)=0,"",MEDIAN(D1275:I1275))</f>
        <v/>
      </c>
      <c r="L1275" s="10">
        <f>IF(COUNT(D1275:I1275)=0,"",MAX(D1275:I1275))</f>
        <v/>
      </c>
      <c r="M1275" s="11">
        <f>IF(OR(J1275="",J1275=0),"",(L1275-J1275)/J1275)</f>
        <v/>
      </c>
      <c r="N1275" s="4">
        <f>IF(COUNT(D1275:I1275)=0,"",INDEX($D$1:$I$1,MATCH(MIN(D1275:I1275),D1275:I1275,0)))</f>
        <v/>
      </c>
      <c r="O1275" s="10" t="n">
        <v>265</v>
      </c>
      <c r="P1275" s="12" t="n">
        <v>1</v>
      </c>
    </row>
    <row r="1276">
      <c r="A1276" s="4" t="inlineStr">
        <is>
          <t>MAT-32-323</t>
        </is>
      </c>
      <c r="B1276" s="5" t="inlineStr">
        <is>
          <t>Llave de paso angular de metal 1/2"</t>
        </is>
      </c>
      <c r="C1276" s="4" t="inlineStr">
        <is>
          <t>unidad</t>
        </is>
      </c>
      <c r="D1276" s="10" t="n"/>
      <c r="E1276" s="10" t="n">
        <v>271</v>
      </c>
      <c r="F1276" s="10" t="n"/>
      <c r="G1276" s="10" t="n"/>
      <c r="H1276" s="10" t="n"/>
      <c r="I1276" s="10" t="n"/>
      <c r="J1276" s="10">
        <f>IF(COUNT(D1276:I1276)=0,"",MIN(D1276:I1276))</f>
        <v/>
      </c>
      <c r="K1276" s="10">
        <f>IF(COUNT(D1276:I1276)=0,"",MEDIAN(D1276:I1276))</f>
        <v/>
      </c>
      <c r="L1276" s="10">
        <f>IF(COUNT(D1276:I1276)=0,"",MAX(D1276:I1276))</f>
        <v/>
      </c>
      <c r="M1276" s="11">
        <f>IF(OR(J1276="",J1276=0),"",(L1276-J1276)/J1276)</f>
        <v/>
      </c>
      <c r="N1276" s="4">
        <f>IF(COUNT(D1276:I1276)=0,"",INDEX($D$1:$I$1,MATCH(MIN(D1276:I1276),D1276:I1276,0)))</f>
        <v/>
      </c>
      <c r="O1276" s="10" t="n">
        <v>405</v>
      </c>
      <c r="P1276" s="12" t="n">
        <v>1</v>
      </c>
    </row>
    <row r="1277">
      <c r="A1277" s="4" t="inlineStr">
        <is>
          <t>MAT-32-324</t>
        </is>
      </c>
      <c r="B1277" s="5" t="inlineStr">
        <is>
          <t>Llave de paso angular de metal 3/8"</t>
        </is>
      </c>
      <c r="C1277" s="4" t="inlineStr">
        <is>
          <t>unidad</t>
        </is>
      </c>
      <c r="D1277" s="10" t="n"/>
      <c r="E1277" s="10" t="n">
        <v>257</v>
      </c>
      <c r="F1277" s="10" t="n"/>
      <c r="G1277" s="10" t="n"/>
      <c r="H1277" s="10" t="n"/>
      <c r="I1277" s="10" t="n"/>
      <c r="J1277" s="10">
        <f>IF(COUNT(D1277:I1277)=0,"",MIN(D1277:I1277))</f>
        <v/>
      </c>
      <c r="K1277" s="10">
        <f>IF(COUNT(D1277:I1277)=0,"",MEDIAN(D1277:I1277))</f>
        <v/>
      </c>
      <c r="L1277" s="10">
        <f>IF(COUNT(D1277:I1277)=0,"",MAX(D1277:I1277))</f>
        <v/>
      </c>
      <c r="M1277" s="11">
        <f>IF(OR(J1277="",J1277=0),"",(L1277-J1277)/J1277)</f>
        <v/>
      </c>
      <c r="N1277" s="4">
        <f>IF(COUNT(D1277:I1277)=0,"",INDEX($D$1:$I$1,MATCH(MIN(D1277:I1277),D1277:I1277,0)))</f>
        <v/>
      </c>
      <c r="O1277" s="10" t="n">
        <v>388</v>
      </c>
      <c r="P1277" s="12" t="n">
        <v>1</v>
      </c>
    </row>
    <row r="1278">
      <c r="A1278" s="4" t="inlineStr">
        <is>
          <t>MAT-32-325</t>
        </is>
      </c>
      <c r="B1278" s="5" t="inlineStr">
        <is>
          <t>Llave de paso de bola de CPVC 1/2"</t>
        </is>
      </c>
      <c r="C1278" s="4" t="inlineStr">
        <is>
          <t>unidad</t>
        </is>
      </c>
      <c r="D1278" s="10" t="n"/>
      <c r="E1278" s="10" t="n">
        <v>435</v>
      </c>
      <c r="F1278" s="10" t="n"/>
      <c r="G1278" s="10" t="n"/>
      <c r="H1278" s="10" t="n"/>
      <c r="I1278" s="10" t="n"/>
      <c r="J1278" s="10">
        <f>IF(COUNT(D1278:I1278)=0,"",MIN(D1278:I1278))</f>
        <v/>
      </c>
      <c r="K1278" s="10">
        <f>IF(COUNT(D1278:I1278)=0,"",MEDIAN(D1278:I1278))</f>
        <v/>
      </c>
      <c r="L1278" s="10">
        <f>IF(COUNT(D1278:I1278)=0,"",MAX(D1278:I1278))</f>
        <v/>
      </c>
      <c r="M1278" s="11">
        <f>IF(OR(J1278="",J1278=0),"",(L1278-J1278)/J1278)</f>
        <v/>
      </c>
      <c r="N1278" s="4">
        <f>IF(COUNT(D1278:I1278)=0,"",INDEX($D$1:$I$1,MATCH(MIN(D1278:I1278),D1278:I1278,0)))</f>
        <v/>
      </c>
      <c r="O1278" s="10" t="n">
        <v>435</v>
      </c>
      <c r="P1278" s="12" t="n">
        <v>1</v>
      </c>
    </row>
    <row r="1279">
      <c r="A1279" s="4" t="inlineStr">
        <is>
          <t>MAT-32-326</t>
        </is>
      </c>
      <c r="B1279" s="5" t="inlineStr">
        <is>
          <t>Llave de paso de bola de metal 1 1/2"</t>
        </is>
      </c>
      <c r="C1279" s="4" t="inlineStr">
        <is>
          <t>unidad</t>
        </is>
      </c>
      <c r="D1279" s="10" t="n"/>
      <c r="E1279" s="10" t="n">
        <v>1961</v>
      </c>
      <c r="F1279" s="10" t="n"/>
      <c r="G1279" s="10" t="n"/>
      <c r="H1279" s="10" t="n"/>
      <c r="I1279" s="10" t="n"/>
      <c r="J1279" s="10">
        <f>IF(COUNT(D1279:I1279)=0,"",MIN(D1279:I1279))</f>
        <v/>
      </c>
      <c r="K1279" s="10">
        <f>IF(COUNT(D1279:I1279)=0,"",MEDIAN(D1279:I1279))</f>
        <v/>
      </c>
      <c r="L1279" s="10">
        <f>IF(COUNT(D1279:I1279)=0,"",MAX(D1279:I1279))</f>
        <v/>
      </c>
      <c r="M1279" s="11">
        <f>IF(OR(J1279="",J1279=0),"",(L1279-J1279)/J1279)</f>
        <v/>
      </c>
      <c r="N1279" s="4">
        <f>IF(COUNT(D1279:I1279)=0,"",INDEX($D$1:$I$1,MATCH(MIN(D1279:I1279),D1279:I1279,0)))</f>
        <v/>
      </c>
      <c r="O1279" s="10" t="n">
        <v>1961</v>
      </c>
      <c r="P1279" s="12" t="n">
        <v>1</v>
      </c>
    </row>
    <row r="1280">
      <c r="A1280" s="4" t="inlineStr">
        <is>
          <t>MAT-32-327</t>
        </is>
      </c>
      <c r="B1280" s="5" t="inlineStr">
        <is>
          <t>Llave de paso de bola de metal 1/2"</t>
        </is>
      </c>
      <c r="C1280" s="4" t="inlineStr">
        <is>
          <t>unidad</t>
        </is>
      </c>
      <c r="D1280" s="10" t="n"/>
      <c r="E1280" s="10" t="n">
        <v>259</v>
      </c>
      <c r="F1280" s="10" t="n"/>
      <c r="G1280" s="10" t="n"/>
      <c r="H1280" s="10" t="n"/>
      <c r="I1280" s="10" t="n"/>
      <c r="J1280" s="10">
        <f>IF(COUNT(D1280:I1280)=0,"",MIN(D1280:I1280))</f>
        <v/>
      </c>
      <c r="K1280" s="10">
        <f>IF(COUNT(D1280:I1280)=0,"",MEDIAN(D1280:I1280))</f>
        <v/>
      </c>
      <c r="L1280" s="10">
        <f>IF(COUNT(D1280:I1280)=0,"",MAX(D1280:I1280))</f>
        <v/>
      </c>
      <c r="M1280" s="11">
        <f>IF(OR(J1280="",J1280=0),"",(L1280-J1280)/J1280)</f>
        <v/>
      </c>
      <c r="N1280" s="4">
        <f>IF(COUNT(D1280:I1280)=0,"",INDEX($D$1:$I$1,MATCH(MIN(D1280:I1280),D1280:I1280,0)))</f>
        <v/>
      </c>
      <c r="O1280" s="10" t="n">
        <v>545</v>
      </c>
      <c r="P1280" s="12" t="n">
        <v>1</v>
      </c>
    </row>
    <row r="1281">
      <c r="A1281" s="4" t="inlineStr">
        <is>
          <t>MAT-32-328</t>
        </is>
      </c>
      <c r="B1281" s="5" t="inlineStr">
        <is>
          <t>Llave de paso de bola de metal 1/4"</t>
        </is>
      </c>
      <c r="C1281" s="4" t="inlineStr">
        <is>
          <t>unidad</t>
        </is>
      </c>
      <c r="D1281" s="10" t="n"/>
      <c r="E1281" s="10" t="n">
        <v>343</v>
      </c>
      <c r="F1281" s="10" t="n"/>
      <c r="G1281" s="10" t="n"/>
      <c r="H1281" s="10" t="n"/>
      <c r="I1281" s="10" t="n"/>
      <c r="J1281" s="10">
        <f>IF(COUNT(D1281:I1281)=0,"",MIN(D1281:I1281))</f>
        <v/>
      </c>
      <c r="K1281" s="10">
        <f>IF(COUNT(D1281:I1281)=0,"",MEDIAN(D1281:I1281))</f>
        <v/>
      </c>
      <c r="L1281" s="10">
        <f>IF(COUNT(D1281:I1281)=0,"",MAX(D1281:I1281))</f>
        <v/>
      </c>
      <c r="M1281" s="11">
        <f>IF(OR(J1281="",J1281=0),"",(L1281-J1281)/J1281)</f>
        <v/>
      </c>
      <c r="N1281" s="4">
        <f>IF(COUNT(D1281:I1281)=0,"",INDEX($D$1:$I$1,MATCH(MIN(D1281:I1281),D1281:I1281,0)))</f>
        <v/>
      </c>
      <c r="O1281" s="10" t="n">
        <v>343</v>
      </c>
      <c r="P1281" s="12" t="n">
        <v>1</v>
      </c>
    </row>
    <row r="1282">
      <c r="A1282" s="4" t="inlineStr">
        <is>
          <t>MAT-32-329</t>
        </is>
      </c>
      <c r="B1282" s="5" t="inlineStr">
        <is>
          <t>Llave de paso de bola de metal 1"</t>
        </is>
      </c>
      <c r="C1282" s="4" t="inlineStr">
        <is>
          <t>unidad</t>
        </is>
      </c>
      <c r="D1282" s="10" t="n"/>
      <c r="E1282" s="10" t="n">
        <v>831</v>
      </c>
      <c r="F1282" s="10" t="n"/>
      <c r="G1282" s="10" t="n"/>
      <c r="H1282" s="10" t="n"/>
      <c r="I1282" s="10" t="n"/>
      <c r="J1282" s="10">
        <f>IF(COUNT(D1282:I1282)=0,"",MIN(D1282:I1282))</f>
        <v/>
      </c>
      <c r="K1282" s="10">
        <f>IF(COUNT(D1282:I1282)=0,"",MEDIAN(D1282:I1282))</f>
        <v/>
      </c>
      <c r="L1282" s="10">
        <f>IF(COUNT(D1282:I1282)=0,"",MAX(D1282:I1282))</f>
        <v/>
      </c>
      <c r="M1282" s="11">
        <f>IF(OR(J1282="",J1282=0),"",(L1282-J1282)/J1282)</f>
        <v/>
      </c>
      <c r="N1282" s="4">
        <f>IF(COUNT(D1282:I1282)=0,"",INDEX($D$1:$I$1,MATCH(MIN(D1282:I1282),D1282:I1282,0)))</f>
        <v/>
      </c>
      <c r="O1282" s="10" t="n">
        <v>831</v>
      </c>
      <c r="P1282" s="12" t="n">
        <v>1</v>
      </c>
    </row>
    <row r="1283">
      <c r="A1283" s="4" t="inlineStr">
        <is>
          <t>MAT-32-330</t>
        </is>
      </c>
      <c r="B1283" s="5" t="inlineStr">
        <is>
          <t>Llave de paso de bola de metal 2"</t>
        </is>
      </c>
      <c r="C1283" s="4" t="inlineStr">
        <is>
          <t>unidad</t>
        </is>
      </c>
      <c r="D1283" s="10" t="n"/>
      <c r="E1283" s="10" t="n">
        <v>3227</v>
      </c>
      <c r="F1283" s="10" t="n"/>
      <c r="G1283" s="10" t="n"/>
      <c r="H1283" s="10" t="n"/>
      <c r="I1283" s="10" t="n"/>
      <c r="J1283" s="10">
        <f>IF(COUNT(D1283:I1283)=0,"",MIN(D1283:I1283))</f>
        <v/>
      </c>
      <c r="K1283" s="10">
        <f>IF(COUNT(D1283:I1283)=0,"",MEDIAN(D1283:I1283))</f>
        <v/>
      </c>
      <c r="L1283" s="10">
        <f>IF(COUNT(D1283:I1283)=0,"",MAX(D1283:I1283))</f>
        <v/>
      </c>
      <c r="M1283" s="11">
        <f>IF(OR(J1283="",J1283=0),"",(L1283-J1283)/J1283)</f>
        <v/>
      </c>
      <c r="N1283" s="4">
        <f>IF(COUNT(D1283:I1283)=0,"",INDEX($D$1:$I$1,MATCH(MIN(D1283:I1283),D1283:I1283,0)))</f>
        <v/>
      </c>
      <c r="O1283" s="10" t="n">
        <v>3227</v>
      </c>
      <c r="P1283" s="12" t="n">
        <v>1</v>
      </c>
    </row>
    <row r="1284">
      <c r="A1284" s="4" t="inlineStr">
        <is>
          <t>MAT-32-331</t>
        </is>
      </c>
      <c r="B1284" s="5" t="inlineStr">
        <is>
          <t>Llave de paso de bola de metal 3/4"</t>
        </is>
      </c>
      <c r="C1284" s="4" t="inlineStr">
        <is>
          <t>unidad</t>
        </is>
      </c>
      <c r="D1284" s="10" t="n"/>
      <c r="E1284" s="10" t="n">
        <v>555</v>
      </c>
      <c r="F1284" s="10" t="n"/>
      <c r="G1284" s="10" t="n"/>
      <c r="H1284" s="10" t="n"/>
      <c r="I1284" s="10" t="n"/>
      <c r="J1284" s="10">
        <f>IF(COUNT(D1284:I1284)=0,"",MIN(D1284:I1284))</f>
        <v/>
      </c>
      <c r="K1284" s="10">
        <f>IF(COUNT(D1284:I1284)=0,"",MEDIAN(D1284:I1284))</f>
        <v/>
      </c>
      <c r="L1284" s="10">
        <f>IF(COUNT(D1284:I1284)=0,"",MAX(D1284:I1284))</f>
        <v/>
      </c>
      <c r="M1284" s="11">
        <f>IF(OR(J1284="",J1284=0),"",(L1284-J1284)/J1284)</f>
        <v/>
      </c>
      <c r="N1284" s="4">
        <f>IF(COUNT(D1284:I1284)=0,"",INDEX($D$1:$I$1,MATCH(MIN(D1284:I1284),D1284:I1284,0)))</f>
        <v/>
      </c>
      <c r="O1284" s="10" t="n">
        <v>592.5</v>
      </c>
      <c r="P1284" s="12" t="n">
        <v>1</v>
      </c>
    </row>
    <row r="1285">
      <c r="A1285" s="4" t="inlineStr">
        <is>
          <t>MAT-32-332</t>
        </is>
      </c>
      <c r="B1285" s="5" t="inlineStr">
        <is>
          <t>Llave de paso de bola de metal 3/8"</t>
        </is>
      </c>
      <c r="C1285" s="4" t="inlineStr">
        <is>
          <t>unidad</t>
        </is>
      </c>
      <c r="D1285" s="10" t="n"/>
      <c r="E1285" s="10" t="n">
        <v>327</v>
      </c>
      <c r="F1285" s="10" t="n"/>
      <c r="G1285" s="10" t="n"/>
      <c r="H1285" s="10" t="n"/>
      <c r="I1285" s="10" t="n"/>
      <c r="J1285" s="10">
        <f>IF(COUNT(D1285:I1285)=0,"",MIN(D1285:I1285))</f>
        <v/>
      </c>
      <c r="K1285" s="10">
        <f>IF(COUNT(D1285:I1285)=0,"",MEDIAN(D1285:I1285))</f>
        <v/>
      </c>
      <c r="L1285" s="10">
        <f>IF(COUNT(D1285:I1285)=0,"",MAX(D1285:I1285))</f>
        <v/>
      </c>
      <c r="M1285" s="11">
        <f>IF(OR(J1285="",J1285=0),"",(L1285-J1285)/J1285)</f>
        <v/>
      </c>
      <c r="N1285" s="4">
        <f>IF(COUNT(D1285:I1285)=0,"",INDEX($D$1:$I$1,MATCH(MIN(D1285:I1285),D1285:I1285,0)))</f>
        <v/>
      </c>
      <c r="O1285" s="10" t="n">
        <v>336</v>
      </c>
      <c r="P1285" s="12" t="n">
        <v>1</v>
      </c>
    </row>
    <row r="1286">
      <c r="A1286" s="4" t="inlineStr">
        <is>
          <t>MAT-32-333</t>
        </is>
      </c>
      <c r="B1286" s="5" t="inlineStr">
        <is>
          <t>Llave de paso de bola de PVC 1 1/2"</t>
        </is>
      </c>
      <c r="C1286" s="4" t="inlineStr">
        <is>
          <t>unidad</t>
        </is>
      </c>
      <c r="D1286" s="10" t="n"/>
      <c r="E1286" s="10" t="n">
        <v>465</v>
      </c>
      <c r="F1286" s="10" t="n"/>
      <c r="G1286" s="10" t="n"/>
      <c r="H1286" s="10" t="n"/>
      <c r="I1286" s="10" t="n"/>
      <c r="J1286" s="10">
        <f>IF(COUNT(D1286:I1286)=0,"",MIN(D1286:I1286))</f>
        <v/>
      </c>
      <c r="K1286" s="10">
        <f>IF(COUNT(D1286:I1286)=0,"",MEDIAN(D1286:I1286))</f>
        <v/>
      </c>
      <c r="L1286" s="10">
        <f>IF(COUNT(D1286:I1286)=0,"",MAX(D1286:I1286))</f>
        <v/>
      </c>
      <c r="M1286" s="11">
        <f>IF(OR(J1286="",J1286=0),"",(L1286-J1286)/J1286)</f>
        <v/>
      </c>
      <c r="N1286" s="4">
        <f>IF(COUNT(D1286:I1286)=0,"",INDEX($D$1:$I$1,MATCH(MIN(D1286:I1286),D1286:I1286,0)))</f>
        <v/>
      </c>
      <c r="O1286" s="10" t="n">
        <v>465</v>
      </c>
      <c r="P1286" s="12" t="n">
        <v>1</v>
      </c>
    </row>
    <row r="1287">
      <c r="A1287" s="4" t="inlineStr">
        <is>
          <t>MAT-32-334</t>
        </is>
      </c>
      <c r="B1287" s="5" t="inlineStr">
        <is>
          <t>Llave de paso de bola de PVC 1/2"</t>
        </is>
      </c>
      <c r="C1287" s="4" t="inlineStr">
        <is>
          <t>unidad</t>
        </is>
      </c>
      <c r="D1287" s="10" t="n"/>
      <c r="E1287" s="10" t="n">
        <v>41</v>
      </c>
      <c r="F1287" s="10" t="n"/>
      <c r="G1287" s="10" t="n"/>
      <c r="H1287" s="10" t="n"/>
      <c r="I1287" s="10" t="n"/>
      <c r="J1287" s="10">
        <f>IF(COUNT(D1287:I1287)=0,"",MIN(D1287:I1287))</f>
        <v/>
      </c>
      <c r="K1287" s="10">
        <f>IF(COUNT(D1287:I1287)=0,"",MEDIAN(D1287:I1287))</f>
        <v/>
      </c>
      <c r="L1287" s="10">
        <f>IF(COUNT(D1287:I1287)=0,"",MAX(D1287:I1287))</f>
        <v/>
      </c>
      <c r="M1287" s="11">
        <f>IF(OR(J1287="",J1287=0),"",(L1287-J1287)/J1287)</f>
        <v/>
      </c>
      <c r="N1287" s="4">
        <f>IF(COUNT(D1287:I1287)=0,"",INDEX($D$1:$I$1,MATCH(MIN(D1287:I1287),D1287:I1287,0)))</f>
        <v/>
      </c>
      <c r="O1287" s="10" t="n">
        <v>83</v>
      </c>
      <c r="P1287" s="12" t="n">
        <v>1</v>
      </c>
    </row>
    <row r="1288">
      <c r="A1288" s="4" t="inlineStr">
        <is>
          <t>MAT-32-335</t>
        </is>
      </c>
      <c r="B1288" s="5" t="inlineStr">
        <is>
          <t>Llave de paso de bola de PVC 1"</t>
        </is>
      </c>
      <c r="C1288" s="4" t="inlineStr">
        <is>
          <t>unidad</t>
        </is>
      </c>
      <c r="D1288" s="10" t="n"/>
      <c r="E1288" s="10" t="n">
        <v>170</v>
      </c>
      <c r="F1288" s="10" t="n"/>
      <c r="G1288" s="10" t="n"/>
      <c r="H1288" s="10" t="n"/>
      <c r="I1288" s="10" t="n"/>
      <c r="J1288" s="10">
        <f>IF(COUNT(D1288:I1288)=0,"",MIN(D1288:I1288))</f>
        <v/>
      </c>
      <c r="K1288" s="10">
        <f>IF(COUNT(D1288:I1288)=0,"",MEDIAN(D1288:I1288))</f>
        <v/>
      </c>
      <c r="L1288" s="10">
        <f>IF(COUNT(D1288:I1288)=0,"",MAX(D1288:I1288))</f>
        <v/>
      </c>
      <c r="M1288" s="11">
        <f>IF(OR(J1288="",J1288=0),"",(L1288-J1288)/J1288)</f>
        <v/>
      </c>
      <c r="N1288" s="4">
        <f>IF(COUNT(D1288:I1288)=0,"",INDEX($D$1:$I$1,MATCH(MIN(D1288:I1288),D1288:I1288,0)))</f>
        <v/>
      </c>
      <c r="O1288" s="10" t="n">
        <v>170</v>
      </c>
      <c r="P1288" s="12" t="n">
        <v>1</v>
      </c>
    </row>
    <row r="1289">
      <c r="A1289" s="4" t="inlineStr">
        <is>
          <t>MAT-32-336</t>
        </is>
      </c>
      <c r="B1289" s="5" t="inlineStr">
        <is>
          <t>Llave de paso de bola de PVC 2"</t>
        </is>
      </c>
      <c r="C1289" s="4" t="inlineStr">
        <is>
          <t>unidad</t>
        </is>
      </c>
      <c r="D1289" s="10" t="n"/>
      <c r="E1289" s="10" t="n">
        <v>616</v>
      </c>
      <c r="F1289" s="10" t="n"/>
      <c r="G1289" s="10" t="n"/>
      <c r="H1289" s="10" t="n"/>
      <c r="I1289" s="10" t="n"/>
      <c r="J1289" s="10">
        <f>IF(COUNT(D1289:I1289)=0,"",MIN(D1289:I1289))</f>
        <v/>
      </c>
      <c r="K1289" s="10">
        <f>IF(COUNT(D1289:I1289)=0,"",MEDIAN(D1289:I1289))</f>
        <v/>
      </c>
      <c r="L1289" s="10">
        <f>IF(COUNT(D1289:I1289)=0,"",MAX(D1289:I1289))</f>
        <v/>
      </c>
      <c r="M1289" s="11">
        <f>IF(OR(J1289="",J1289=0),"",(L1289-J1289)/J1289)</f>
        <v/>
      </c>
      <c r="N1289" s="4">
        <f>IF(COUNT(D1289:I1289)=0,"",INDEX($D$1:$I$1,MATCH(MIN(D1289:I1289),D1289:I1289,0)))</f>
        <v/>
      </c>
      <c r="O1289" s="10" t="n">
        <v>616</v>
      </c>
      <c r="P1289" s="12" t="n">
        <v>1</v>
      </c>
    </row>
    <row r="1290">
      <c r="A1290" s="4" t="inlineStr">
        <is>
          <t>MAT-32-337</t>
        </is>
      </c>
      <c r="B1290" s="5" t="inlineStr">
        <is>
          <t>Llave de paso de bola de PVC 3/4"</t>
        </is>
      </c>
      <c r="C1290" s="4" t="inlineStr">
        <is>
          <t>unidad</t>
        </is>
      </c>
      <c r="D1290" s="10" t="n"/>
      <c r="E1290" s="10" t="n">
        <v>107</v>
      </c>
      <c r="F1290" s="10" t="n"/>
      <c r="G1290" s="10" t="n"/>
      <c r="H1290" s="10" t="n"/>
      <c r="I1290" s="10" t="n"/>
      <c r="J1290" s="10">
        <f>IF(COUNT(D1290:I1290)=0,"",MIN(D1290:I1290))</f>
        <v/>
      </c>
      <c r="K1290" s="10">
        <f>IF(COUNT(D1290:I1290)=0,"",MEDIAN(D1290:I1290))</f>
        <v/>
      </c>
      <c r="L1290" s="10">
        <f>IF(COUNT(D1290:I1290)=0,"",MAX(D1290:I1290))</f>
        <v/>
      </c>
      <c r="M1290" s="11">
        <f>IF(OR(J1290="",J1290=0),"",(L1290-J1290)/J1290)</f>
        <v/>
      </c>
      <c r="N1290" s="4">
        <f>IF(COUNT(D1290:I1290)=0,"",INDEX($D$1:$I$1,MATCH(MIN(D1290:I1290),D1290:I1290,0)))</f>
        <v/>
      </c>
      <c r="O1290" s="10" t="n">
        <v>116</v>
      </c>
      <c r="P1290" s="12" t="n">
        <v>1</v>
      </c>
    </row>
    <row r="1291">
      <c r="A1291" s="4" t="inlineStr">
        <is>
          <t>MAT-32-338</t>
        </is>
      </c>
      <c r="B1291" s="5" t="inlineStr">
        <is>
          <t>Llave de paso de compuerta de metal 1 1/2"</t>
        </is>
      </c>
      <c r="C1291" s="4" t="inlineStr">
        <is>
          <t>unidad</t>
        </is>
      </c>
      <c r="D1291" s="10" t="n"/>
      <c r="E1291" s="10" t="n">
        <v>2262</v>
      </c>
      <c r="F1291" s="10" t="n"/>
      <c r="G1291" s="10" t="n"/>
      <c r="H1291" s="10" t="n"/>
      <c r="I1291" s="10" t="n"/>
      <c r="J1291" s="10">
        <f>IF(COUNT(D1291:I1291)=0,"",MIN(D1291:I1291))</f>
        <v/>
      </c>
      <c r="K1291" s="10">
        <f>IF(COUNT(D1291:I1291)=0,"",MEDIAN(D1291:I1291))</f>
        <v/>
      </c>
      <c r="L1291" s="10">
        <f>IF(COUNT(D1291:I1291)=0,"",MAX(D1291:I1291))</f>
        <v/>
      </c>
      <c r="M1291" s="11">
        <f>IF(OR(J1291="",J1291=0),"",(L1291-J1291)/J1291)</f>
        <v/>
      </c>
      <c r="N1291" s="4">
        <f>IF(COUNT(D1291:I1291)=0,"",INDEX($D$1:$I$1,MATCH(MIN(D1291:I1291),D1291:I1291,0)))</f>
        <v/>
      </c>
      <c r="O1291" s="10" t="n">
        <v>2262</v>
      </c>
      <c r="P1291" s="12" t="n">
        <v>1</v>
      </c>
    </row>
    <row r="1292">
      <c r="A1292" s="4" t="inlineStr">
        <is>
          <t>MAT-32-339</t>
        </is>
      </c>
      <c r="B1292" s="5" t="inlineStr">
        <is>
          <t>Llave de paso de compuerta de metal 1/2"</t>
        </is>
      </c>
      <c r="C1292" s="4" t="inlineStr">
        <is>
          <t>unidad</t>
        </is>
      </c>
      <c r="D1292" s="10" t="n"/>
      <c r="E1292" s="10" t="n">
        <v>858</v>
      </c>
      <c r="F1292" s="10" t="n"/>
      <c r="G1292" s="10" t="n"/>
      <c r="H1292" s="10" t="n"/>
      <c r="I1292" s="10" t="n"/>
      <c r="J1292" s="10">
        <f>IF(COUNT(D1292:I1292)=0,"",MIN(D1292:I1292))</f>
        <v/>
      </c>
      <c r="K1292" s="10">
        <f>IF(COUNT(D1292:I1292)=0,"",MEDIAN(D1292:I1292))</f>
        <v/>
      </c>
      <c r="L1292" s="10">
        <f>IF(COUNT(D1292:I1292)=0,"",MAX(D1292:I1292))</f>
        <v/>
      </c>
      <c r="M1292" s="11">
        <f>IF(OR(J1292="",J1292=0),"",(L1292-J1292)/J1292)</f>
        <v/>
      </c>
      <c r="N1292" s="4">
        <f>IF(COUNT(D1292:I1292)=0,"",INDEX($D$1:$I$1,MATCH(MIN(D1292:I1292),D1292:I1292,0)))</f>
        <v/>
      </c>
      <c r="O1292" s="10" t="n">
        <v>858</v>
      </c>
      <c r="P1292" s="12" t="n">
        <v>1</v>
      </c>
    </row>
    <row r="1293">
      <c r="A1293" s="4" t="inlineStr">
        <is>
          <t>MAT-32-340</t>
        </is>
      </c>
      <c r="B1293" s="5" t="inlineStr">
        <is>
          <t>Llave de paso de compuerta de metal 1"</t>
        </is>
      </c>
      <c r="C1293" s="4" t="inlineStr">
        <is>
          <t>unidad</t>
        </is>
      </c>
      <c r="D1293" s="10" t="n"/>
      <c r="E1293" s="10" t="n">
        <v>1595</v>
      </c>
      <c r="F1293" s="10" t="n"/>
      <c r="G1293" s="10" t="n"/>
      <c r="H1293" s="10" t="n"/>
      <c r="I1293" s="10" t="n"/>
      <c r="J1293" s="10">
        <f>IF(COUNT(D1293:I1293)=0,"",MIN(D1293:I1293))</f>
        <v/>
      </c>
      <c r="K1293" s="10">
        <f>IF(COUNT(D1293:I1293)=0,"",MEDIAN(D1293:I1293))</f>
        <v/>
      </c>
      <c r="L1293" s="10">
        <f>IF(COUNT(D1293:I1293)=0,"",MAX(D1293:I1293))</f>
        <v/>
      </c>
      <c r="M1293" s="11">
        <f>IF(OR(J1293="",J1293=0),"",(L1293-J1293)/J1293)</f>
        <v/>
      </c>
      <c r="N1293" s="4">
        <f>IF(COUNT(D1293:I1293)=0,"",INDEX($D$1:$I$1,MATCH(MIN(D1293:I1293),D1293:I1293,0)))</f>
        <v/>
      </c>
      <c r="O1293" s="10" t="n">
        <v>1595</v>
      </c>
      <c r="P1293" s="12" t="n">
        <v>1</v>
      </c>
    </row>
    <row r="1294">
      <c r="A1294" s="4" t="inlineStr">
        <is>
          <t>MAT-32-341</t>
        </is>
      </c>
      <c r="B1294" s="5" t="inlineStr">
        <is>
          <t>Llave de paso de compuerta de metal 3/4"</t>
        </is>
      </c>
      <c r="C1294" s="4" t="inlineStr">
        <is>
          <t>unidad</t>
        </is>
      </c>
      <c r="D1294" s="10" t="n"/>
      <c r="E1294" s="10" t="n">
        <v>1248</v>
      </c>
      <c r="F1294" s="10" t="n"/>
      <c r="G1294" s="10" t="n"/>
      <c r="H1294" s="10" t="n"/>
      <c r="I1294" s="10" t="n"/>
      <c r="J1294" s="10">
        <f>IF(COUNT(D1294:I1294)=0,"",MIN(D1294:I1294))</f>
        <v/>
      </c>
      <c r="K1294" s="10">
        <f>IF(COUNT(D1294:I1294)=0,"",MEDIAN(D1294:I1294))</f>
        <v/>
      </c>
      <c r="L1294" s="10">
        <f>IF(COUNT(D1294:I1294)=0,"",MAX(D1294:I1294))</f>
        <v/>
      </c>
      <c r="M1294" s="11">
        <f>IF(OR(J1294="",J1294=0),"",(L1294-J1294)/J1294)</f>
        <v/>
      </c>
      <c r="N1294" s="4">
        <f>IF(COUNT(D1294:I1294)=0,"",INDEX($D$1:$I$1,MATCH(MIN(D1294:I1294),D1294:I1294,0)))</f>
        <v/>
      </c>
      <c r="O1294" s="10" t="n">
        <v>1248</v>
      </c>
      <c r="P1294" s="12" t="n">
        <v>1</v>
      </c>
    </row>
    <row r="1295">
      <c r="A1295" s="4" t="inlineStr">
        <is>
          <t>MAT-32-342</t>
        </is>
      </c>
      <c r="B1295" s="5" t="inlineStr">
        <is>
          <t>Llave de paso de rosca macho de metal 1/2"</t>
        </is>
      </c>
      <c r="C1295" s="4" t="inlineStr">
        <is>
          <t>unidad</t>
        </is>
      </c>
      <c r="D1295" s="10" t="n"/>
      <c r="E1295" s="10" t="n">
        <v>338</v>
      </c>
      <c r="F1295" s="10" t="n"/>
      <c r="G1295" s="10" t="n"/>
      <c r="H1295" s="10" t="n"/>
      <c r="I1295" s="10" t="n"/>
      <c r="J1295" s="10">
        <f>IF(COUNT(D1295:I1295)=0,"",MIN(D1295:I1295))</f>
        <v/>
      </c>
      <c r="K1295" s="10">
        <f>IF(COUNT(D1295:I1295)=0,"",MEDIAN(D1295:I1295))</f>
        <v/>
      </c>
      <c r="L1295" s="10">
        <f>IF(COUNT(D1295:I1295)=0,"",MAX(D1295:I1295))</f>
        <v/>
      </c>
      <c r="M1295" s="11">
        <f>IF(OR(J1295="",J1295=0),"",(L1295-J1295)/J1295)</f>
        <v/>
      </c>
      <c r="N1295" s="4">
        <f>IF(COUNT(D1295:I1295)=0,"",INDEX($D$1:$I$1,MATCH(MIN(D1295:I1295),D1295:I1295,0)))</f>
        <v/>
      </c>
      <c r="O1295" s="10" t="n">
        <v>875</v>
      </c>
      <c r="P1295" s="12" t="n">
        <v>1</v>
      </c>
    </row>
    <row r="1296">
      <c r="A1296" s="4" t="inlineStr">
        <is>
          <t>MAT-32-343</t>
        </is>
      </c>
      <c r="B1296" s="5" t="inlineStr">
        <is>
          <t>Llave de paso de rosca macho de metal 3/4"</t>
        </is>
      </c>
      <c r="C1296" s="4" t="inlineStr">
        <is>
          <t>unidad</t>
        </is>
      </c>
      <c r="D1296" s="10" t="n"/>
      <c r="E1296" s="10" t="n">
        <v>487</v>
      </c>
      <c r="F1296" s="10" t="n"/>
      <c r="G1296" s="10" t="n"/>
      <c r="H1296" s="10" t="n"/>
      <c r="I1296" s="10" t="n"/>
      <c r="J1296" s="10">
        <f>IF(COUNT(D1296:I1296)=0,"",MIN(D1296:I1296))</f>
        <v/>
      </c>
      <c r="K1296" s="10">
        <f>IF(COUNT(D1296:I1296)=0,"",MEDIAN(D1296:I1296))</f>
        <v/>
      </c>
      <c r="L1296" s="10">
        <f>IF(COUNT(D1296:I1296)=0,"",MAX(D1296:I1296))</f>
        <v/>
      </c>
      <c r="M1296" s="11">
        <f>IF(OR(J1296="",J1296=0),"",(L1296-J1296)/J1296)</f>
        <v/>
      </c>
      <c r="N1296" s="4">
        <f>IF(COUNT(D1296:I1296)=0,"",INDEX($D$1:$I$1,MATCH(MIN(D1296:I1296),D1296:I1296,0)))</f>
        <v/>
      </c>
      <c r="O1296" s="10" t="n">
        <v>816</v>
      </c>
      <c r="P1296" s="12" t="n">
        <v>1</v>
      </c>
    </row>
    <row r="1297">
      <c r="A1297" s="4" t="inlineStr">
        <is>
          <t>MAT-32-344</t>
        </is>
      </c>
      <c r="B1297" s="5" t="inlineStr">
        <is>
          <t>Válvula de retención (cheque) 1 1/2"</t>
        </is>
      </c>
      <c r="C1297" s="4" t="inlineStr">
        <is>
          <t>unidad</t>
        </is>
      </c>
      <c r="D1297" s="10" t="n"/>
      <c r="E1297" s="10" t="n">
        <v>1757</v>
      </c>
      <c r="F1297" s="10" t="n"/>
      <c r="G1297" s="10" t="n"/>
      <c r="H1297" s="10" t="n"/>
      <c r="I1297" s="10" t="n"/>
      <c r="J1297" s="10">
        <f>IF(COUNT(D1297:I1297)=0,"",MIN(D1297:I1297))</f>
        <v/>
      </c>
      <c r="K1297" s="10">
        <f>IF(COUNT(D1297:I1297)=0,"",MEDIAN(D1297:I1297))</f>
        <v/>
      </c>
      <c r="L1297" s="10">
        <f>IF(COUNT(D1297:I1297)=0,"",MAX(D1297:I1297))</f>
        <v/>
      </c>
      <c r="M1297" s="11">
        <f>IF(OR(J1297="",J1297=0),"",(L1297-J1297)/J1297)</f>
        <v/>
      </c>
      <c r="N1297" s="4">
        <f>IF(COUNT(D1297:I1297)=0,"",INDEX($D$1:$I$1,MATCH(MIN(D1297:I1297),D1297:I1297,0)))</f>
        <v/>
      </c>
      <c r="O1297" s="10" t="n">
        <v>2020</v>
      </c>
      <c r="P1297" s="12" t="n">
        <v>1</v>
      </c>
    </row>
    <row r="1298">
      <c r="A1298" s="4" t="inlineStr">
        <is>
          <t>MAT-32-345</t>
        </is>
      </c>
      <c r="B1298" s="5" t="inlineStr">
        <is>
          <t>Válvula de retención (cheque) 1/2"</t>
        </is>
      </c>
      <c r="C1298" s="4" t="inlineStr">
        <is>
          <t>unidad</t>
        </is>
      </c>
      <c r="D1298" s="10" t="n"/>
      <c r="E1298" s="10" t="n">
        <v>535</v>
      </c>
      <c r="F1298" s="10" t="n"/>
      <c r="G1298" s="10" t="n"/>
      <c r="H1298" s="10" t="n"/>
      <c r="I1298" s="10" t="n"/>
      <c r="J1298" s="10">
        <f>IF(COUNT(D1298:I1298)=0,"",MIN(D1298:I1298))</f>
        <v/>
      </c>
      <c r="K1298" s="10">
        <f>IF(COUNT(D1298:I1298)=0,"",MEDIAN(D1298:I1298))</f>
        <v/>
      </c>
      <c r="L1298" s="10">
        <f>IF(COUNT(D1298:I1298)=0,"",MAX(D1298:I1298))</f>
        <v/>
      </c>
      <c r="M1298" s="11">
        <f>IF(OR(J1298="",J1298=0),"",(L1298-J1298)/J1298)</f>
        <v/>
      </c>
      <c r="N1298" s="4">
        <f>IF(COUNT(D1298:I1298)=0,"",INDEX($D$1:$I$1,MATCH(MIN(D1298:I1298),D1298:I1298,0)))</f>
        <v/>
      </c>
      <c r="O1298" s="10" t="n">
        <v>562.5</v>
      </c>
      <c r="P1298" s="12" t="n">
        <v>1</v>
      </c>
    </row>
    <row r="1299">
      <c r="A1299" s="4" t="inlineStr">
        <is>
          <t>MAT-32-346</t>
        </is>
      </c>
      <c r="B1299" s="5" t="inlineStr">
        <is>
          <t>Válvula de retención (cheque) 1"</t>
        </is>
      </c>
      <c r="C1299" s="4" t="inlineStr">
        <is>
          <t>unidad</t>
        </is>
      </c>
      <c r="D1299" s="10" t="n"/>
      <c r="E1299" s="10" t="n">
        <v>1048</v>
      </c>
      <c r="F1299" s="10" t="n"/>
      <c r="G1299" s="10" t="n"/>
      <c r="H1299" s="10" t="n"/>
      <c r="I1299" s="10" t="n"/>
      <c r="J1299" s="10">
        <f>IF(COUNT(D1299:I1299)=0,"",MIN(D1299:I1299))</f>
        <v/>
      </c>
      <c r="K1299" s="10">
        <f>IF(COUNT(D1299:I1299)=0,"",MEDIAN(D1299:I1299))</f>
        <v/>
      </c>
      <c r="L1299" s="10">
        <f>IF(COUNT(D1299:I1299)=0,"",MAX(D1299:I1299))</f>
        <v/>
      </c>
      <c r="M1299" s="11">
        <f>IF(OR(J1299="",J1299=0),"",(L1299-J1299)/J1299)</f>
        <v/>
      </c>
      <c r="N1299" s="4">
        <f>IF(COUNT(D1299:I1299)=0,"",INDEX($D$1:$I$1,MATCH(MIN(D1299:I1299),D1299:I1299,0)))</f>
        <v/>
      </c>
      <c r="O1299" s="10" t="n">
        <v>1048</v>
      </c>
      <c r="P1299" s="12" t="n">
        <v>1</v>
      </c>
    </row>
    <row r="1300">
      <c r="A1300" s="4" t="inlineStr">
        <is>
          <t>MAT-32-347</t>
        </is>
      </c>
      <c r="B1300" s="5" t="inlineStr">
        <is>
          <t>Válvula de retención (cheque) 2"</t>
        </is>
      </c>
      <c r="C1300" s="4" t="inlineStr">
        <is>
          <t>unidad</t>
        </is>
      </c>
      <c r="D1300" s="10" t="n"/>
      <c r="E1300" s="10" t="n">
        <v>2946</v>
      </c>
      <c r="F1300" s="10" t="n"/>
      <c r="G1300" s="10" t="n"/>
      <c r="H1300" s="10" t="n"/>
      <c r="I1300" s="10" t="n"/>
      <c r="J1300" s="10">
        <f>IF(COUNT(D1300:I1300)=0,"",MIN(D1300:I1300))</f>
        <v/>
      </c>
      <c r="K1300" s="10">
        <f>IF(COUNT(D1300:I1300)=0,"",MEDIAN(D1300:I1300))</f>
        <v/>
      </c>
      <c r="L1300" s="10">
        <f>IF(COUNT(D1300:I1300)=0,"",MAX(D1300:I1300))</f>
        <v/>
      </c>
      <c r="M1300" s="11">
        <f>IF(OR(J1300="",J1300=0),"",(L1300-J1300)/J1300)</f>
        <v/>
      </c>
      <c r="N1300" s="4">
        <f>IF(COUNT(D1300:I1300)=0,"",INDEX($D$1:$I$1,MATCH(MIN(D1300:I1300),D1300:I1300,0)))</f>
        <v/>
      </c>
      <c r="O1300" s="10" t="n">
        <v>2946</v>
      </c>
      <c r="P1300" s="12" t="n">
        <v>1</v>
      </c>
    </row>
    <row r="1301">
      <c r="A1301" s="4" t="inlineStr">
        <is>
          <t>MAT-32-348</t>
        </is>
      </c>
      <c r="B1301" s="5" t="inlineStr">
        <is>
          <t>Válvula de retención (cheque) 3/4"</t>
        </is>
      </c>
      <c r="C1301" s="4" t="inlineStr">
        <is>
          <t>unidad</t>
        </is>
      </c>
      <c r="D1301" s="10" t="n"/>
      <c r="E1301" s="10" t="n">
        <v>695</v>
      </c>
      <c r="F1301" s="10" t="n"/>
      <c r="G1301" s="10" t="n"/>
      <c r="H1301" s="10" t="n"/>
      <c r="I1301" s="10" t="n"/>
      <c r="J1301" s="10">
        <f>IF(COUNT(D1301:I1301)=0,"",MIN(D1301:I1301))</f>
        <v/>
      </c>
      <c r="K1301" s="10">
        <f>IF(COUNT(D1301:I1301)=0,"",MEDIAN(D1301:I1301))</f>
        <v/>
      </c>
      <c r="L1301" s="10">
        <f>IF(COUNT(D1301:I1301)=0,"",MAX(D1301:I1301))</f>
        <v/>
      </c>
      <c r="M1301" s="11">
        <f>IF(OR(J1301="",J1301=0),"",(L1301-J1301)/J1301)</f>
        <v/>
      </c>
      <c r="N1301" s="4">
        <f>IF(COUNT(D1301:I1301)=0,"",INDEX($D$1:$I$1,MATCH(MIN(D1301:I1301),D1301:I1301,0)))</f>
        <v/>
      </c>
      <c r="O1301" s="10" t="n">
        <v>745.5</v>
      </c>
      <c r="P1301" s="12" t="n">
        <v>1</v>
      </c>
    </row>
    <row r="1302">
      <c r="A1302" s="4" t="inlineStr">
        <is>
          <t>MAT-32-349</t>
        </is>
      </c>
      <c r="B1302" s="5" t="inlineStr">
        <is>
          <t>Válvula de cisterna con flotante 1/2"</t>
        </is>
      </c>
      <c r="C1302" s="4" t="inlineStr">
        <is>
          <t>unidad</t>
        </is>
      </c>
      <c r="D1302" s="10" t="n"/>
      <c r="E1302" s="10" t="n">
        <v>616</v>
      </c>
      <c r="F1302" s="10" t="n"/>
      <c r="G1302" s="10" t="n"/>
      <c r="H1302" s="10" t="n"/>
      <c r="I1302" s="10" t="n"/>
      <c r="J1302" s="10">
        <f>IF(COUNT(D1302:I1302)=0,"",MIN(D1302:I1302))</f>
        <v/>
      </c>
      <c r="K1302" s="10">
        <f>IF(COUNT(D1302:I1302)=0,"",MEDIAN(D1302:I1302))</f>
        <v/>
      </c>
      <c r="L1302" s="10">
        <f>IF(COUNT(D1302:I1302)=0,"",MAX(D1302:I1302))</f>
        <v/>
      </c>
      <c r="M1302" s="11">
        <f>IF(OR(J1302="",J1302=0),"",(L1302-J1302)/J1302)</f>
        <v/>
      </c>
      <c r="N1302" s="4">
        <f>IF(COUNT(D1302:I1302)=0,"",INDEX($D$1:$I$1,MATCH(MIN(D1302:I1302),D1302:I1302,0)))</f>
        <v/>
      </c>
      <c r="O1302" s="10" t="n">
        <v>734.5</v>
      </c>
      <c r="P1302" s="12" t="n">
        <v>1</v>
      </c>
    </row>
    <row r="1303">
      <c r="A1303" s="4" t="inlineStr">
        <is>
          <t>MAT-32-350</t>
        </is>
      </c>
      <c r="B1303" s="5" t="inlineStr">
        <is>
          <t>Válvula de cisterna con flotante 3/4"</t>
        </is>
      </c>
      <c r="C1303" s="4" t="inlineStr">
        <is>
          <t>unidad</t>
        </is>
      </c>
      <c r="D1303" s="10" t="n"/>
      <c r="E1303" s="10" t="n">
        <v>615</v>
      </c>
      <c r="F1303" s="10" t="n"/>
      <c r="G1303" s="10" t="n"/>
      <c r="H1303" s="10" t="n"/>
      <c r="I1303" s="10" t="n"/>
      <c r="J1303" s="10">
        <f>IF(COUNT(D1303:I1303)=0,"",MIN(D1303:I1303))</f>
        <v/>
      </c>
      <c r="K1303" s="10">
        <f>IF(COUNT(D1303:I1303)=0,"",MEDIAN(D1303:I1303))</f>
        <v/>
      </c>
      <c r="L1303" s="10">
        <f>IF(COUNT(D1303:I1303)=0,"",MAX(D1303:I1303))</f>
        <v/>
      </c>
      <c r="M1303" s="11">
        <f>IF(OR(J1303="",J1303=0),"",(L1303-J1303)/J1303)</f>
        <v/>
      </c>
      <c r="N1303" s="4">
        <f>IF(COUNT(D1303:I1303)=0,"",INDEX($D$1:$I$1,MATCH(MIN(D1303:I1303),D1303:I1303,0)))</f>
        <v/>
      </c>
      <c r="O1303" s="10" t="n">
        <v>943</v>
      </c>
      <c r="P1303" s="12" t="n">
        <v>1</v>
      </c>
    </row>
    <row r="1304">
      <c r="A1304" s="4" t="inlineStr">
        <is>
          <t>MAT-32-351</t>
        </is>
      </c>
      <c r="B1304" s="5" t="inlineStr">
        <is>
          <t>Rejilla de piso 10 x 10 cm</t>
        </is>
      </c>
      <c r="C1304" s="4" t="inlineStr">
        <is>
          <t>unidad</t>
        </is>
      </c>
      <c r="D1304" s="10" t="n"/>
      <c r="E1304" s="10" t="n">
        <v>306</v>
      </c>
      <c r="F1304" s="10" t="n"/>
      <c r="G1304" s="10" t="n"/>
      <c r="H1304" s="10" t="n"/>
      <c r="I1304" s="10" t="n"/>
      <c r="J1304" s="10">
        <f>IF(COUNT(D1304:I1304)=0,"",MIN(D1304:I1304))</f>
        <v/>
      </c>
      <c r="K1304" s="10">
        <f>IF(COUNT(D1304:I1304)=0,"",MEDIAN(D1304:I1304))</f>
        <v/>
      </c>
      <c r="L1304" s="10">
        <f>IF(COUNT(D1304:I1304)=0,"",MAX(D1304:I1304))</f>
        <v/>
      </c>
      <c r="M1304" s="11">
        <f>IF(OR(J1304="",J1304=0),"",(L1304-J1304)/J1304)</f>
        <v/>
      </c>
      <c r="N1304" s="4">
        <f>IF(COUNT(D1304:I1304)=0,"",INDEX($D$1:$I$1,MATCH(MIN(D1304:I1304),D1304:I1304,0)))</f>
        <v/>
      </c>
      <c r="O1304" s="10" t="n">
        <v>310</v>
      </c>
      <c r="P1304" s="12" t="n">
        <v>1</v>
      </c>
    </row>
    <row r="1305">
      <c r="A1305" s="4" t="inlineStr">
        <is>
          <t>MAT-32-352</t>
        </is>
      </c>
      <c r="B1305" s="5" t="inlineStr">
        <is>
          <t>Rejilla de piso 100 x 100 cm</t>
        </is>
      </c>
      <c r="C1305" s="4" t="inlineStr">
        <is>
          <t>unidad</t>
        </is>
      </c>
      <c r="D1305" s="10" t="n"/>
      <c r="E1305" s="10" t="n">
        <v>1173</v>
      </c>
      <c r="F1305" s="10" t="n"/>
      <c r="G1305" s="10" t="n"/>
      <c r="H1305" s="10" t="n"/>
      <c r="I1305" s="10" t="n"/>
      <c r="J1305" s="10">
        <f>IF(COUNT(D1305:I1305)=0,"",MIN(D1305:I1305))</f>
        <v/>
      </c>
      <c r="K1305" s="10">
        <f>IF(COUNT(D1305:I1305)=0,"",MEDIAN(D1305:I1305))</f>
        <v/>
      </c>
      <c r="L1305" s="10">
        <f>IF(COUNT(D1305:I1305)=0,"",MAX(D1305:I1305))</f>
        <v/>
      </c>
      <c r="M1305" s="11">
        <f>IF(OR(J1305="",J1305=0),"",(L1305-J1305)/J1305)</f>
        <v/>
      </c>
      <c r="N1305" s="4">
        <f>IF(COUNT(D1305:I1305)=0,"",INDEX($D$1:$I$1,MATCH(MIN(D1305:I1305),D1305:I1305,0)))</f>
        <v/>
      </c>
      <c r="O1305" s="10" t="n">
        <v>1173</v>
      </c>
      <c r="P1305" s="12" t="n">
        <v>1</v>
      </c>
    </row>
    <row r="1306">
      <c r="A1306" s="4" t="inlineStr">
        <is>
          <t>MAT-32-353</t>
        </is>
      </c>
      <c r="B1306" s="5" t="inlineStr">
        <is>
          <t>Rejilla de piso 10"</t>
        </is>
      </c>
      <c r="C1306" s="4" t="inlineStr">
        <is>
          <t>unidad</t>
        </is>
      </c>
      <c r="D1306" s="10" t="n"/>
      <c r="E1306" s="10" t="n">
        <v>968</v>
      </c>
      <c r="F1306" s="10" t="n"/>
      <c r="G1306" s="10" t="n"/>
      <c r="H1306" s="10" t="n"/>
      <c r="I1306" s="10" t="n"/>
      <c r="J1306" s="10">
        <f>IF(COUNT(D1306:I1306)=0,"",MIN(D1306:I1306))</f>
        <v/>
      </c>
      <c r="K1306" s="10">
        <f>IF(COUNT(D1306:I1306)=0,"",MEDIAN(D1306:I1306))</f>
        <v/>
      </c>
      <c r="L1306" s="10">
        <f>IF(COUNT(D1306:I1306)=0,"",MAX(D1306:I1306))</f>
        <v/>
      </c>
      <c r="M1306" s="11">
        <f>IF(OR(J1306="",J1306=0),"",(L1306-J1306)/J1306)</f>
        <v/>
      </c>
      <c r="N1306" s="4">
        <f>IF(COUNT(D1306:I1306)=0,"",INDEX($D$1:$I$1,MATCH(MIN(D1306:I1306),D1306:I1306,0)))</f>
        <v/>
      </c>
      <c r="O1306" s="10" t="n">
        <v>1196</v>
      </c>
      <c r="P1306" s="12" t="n">
        <v>1</v>
      </c>
    </row>
    <row r="1307">
      <c r="A1307" s="4" t="inlineStr">
        <is>
          <t>MAT-32-354</t>
        </is>
      </c>
      <c r="B1307" s="5" t="inlineStr">
        <is>
          <t>Rejilla de piso 15 x 15 cm</t>
        </is>
      </c>
      <c r="C1307" s="4" t="inlineStr">
        <is>
          <t>unidad</t>
        </is>
      </c>
      <c r="D1307" s="10" t="n"/>
      <c r="E1307" s="10" t="n">
        <v>413</v>
      </c>
      <c r="F1307" s="10" t="n"/>
      <c r="G1307" s="10" t="n"/>
      <c r="H1307" s="10" t="n"/>
      <c r="I1307" s="10" t="n"/>
      <c r="J1307" s="10">
        <f>IF(COUNT(D1307:I1307)=0,"",MIN(D1307:I1307))</f>
        <v/>
      </c>
      <c r="K1307" s="10">
        <f>IF(COUNT(D1307:I1307)=0,"",MEDIAN(D1307:I1307))</f>
        <v/>
      </c>
      <c r="L1307" s="10">
        <f>IF(COUNT(D1307:I1307)=0,"",MAX(D1307:I1307))</f>
        <v/>
      </c>
      <c r="M1307" s="11">
        <f>IF(OR(J1307="",J1307=0),"",(L1307-J1307)/J1307)</f>
        <v/>
      </c>
      <c r="N1307" s="4">
        <f>IF(COUNT(D1307:I1307)=0,"",INDEX($D$1:$I$1,MATCH(MIN(D1307:I1307),D1307:I1307,0)))</f>
        <v/>
      </c>
      <c r="O1307" s="10" t="n">
        <v>1233.5</v>
      </c>
      <c r="P1307" s="12" t="n">
        <v>1</v>
      </c>
    </row>
    <row r="1308">
      <c r="A1308" s="4" t="inlineStr">
        <is>
          <t>MAT-32-355</t>
        </is>
      </c>
      <c r="B1308" s="5" t="inlineStr">
        <is>
          <t>Rejilla de piso 20 x 20 cm</t>
        </is>
      </c>
      <c r="C1308" s="4" t="inlineStr">
        <is>
          <t>unidad</t>
        </is>
      </c>
      <c r="D1308" s="10" t="n"/>
      <c r="E1308" s="10" t="n">
        <v>572</v>
      </c>
      <c r="F1308" s="10" t="n"/>
      <c r="G1308" s="10" t="n"/>
      <c r="H1308" s="10" t="n"/>
      <c r="I1308" s="10" t="n"/>
      <c r="J1308" s="10">
        <f>IF(COUNT(D1308:I1308)=0,"",MIN(D1308:I1308))</f>
        <v/>
      </c>
      <c r="K1308" s="10">
        <f>IF(COUNT(D1308:I1308)=0,"",MEDIAN(D1308:I1308))</f>
        <v/>
      </c>
      <c r="L1308" s="10">
        <f>IF(COUNT(D1308:I1308)=0,"",MAX(D1308:I1308))</f>
        <v/>
      </c>
      <c r="M1308" s="11">
        <f>IF(OR(J1308="",J1308=0),"",(L1308-J1308)/J1308)</f>
        <v/>
      </c>
      <c r="N1308" s="4">
        <f>IF(COUNT(D1308:I1308)=0,"",INDEX($D$1:$I$1,MATCH(MIN(D1308:I1308),D1308:I1308,0)))</f>
        <v/>
      </c>
      <c r="O1308" s="10" t="n">
        <v>572</v>
      </c>
      <c r="P1308" s="12" t="n">
        <v>1</v>
      </c>
    </row>
    <row r="1309">
      <c r="A1309" s="4" t="inlineStr">
        <is>
          <t>MAT-32-356</t>
        </is>
      </c>
      <c r="B1309" s="5" t="inlineStr">
        <is>
          <t>Rejilla de piso 2"</t>
        </is>
      </c>
      <c r="C1309" s="4" t="inlineStr">
        <is>
          <t>unidad</t>
        </is>
      </c>
      <c r="D1309" s="10" t="n"/>
      <c r="E1309" s="10" t="n">
        <v>199</v>
      </c>
      <c r="F1309" s="10" t="n"/>
      <c r="G1309" s="10" t="n"/>
      <c r="H1309" s="10" t="n"/>
      <c r="I1309" s="10" t="n"/>
      <c r="J1309" s="10">
        <f>IF(COUNT(D1309:I1309)=0,"",MIN(D1309:I1309))</f>
        <v/>
      </c>
      <c r="K1309" s="10">
        <f>IF(COUNT(D1309:I1309)=0,"",MEDIAN(D1309:I1309))</f>
        <v/>
      </c>
      <c r="L1309" s="10">
        <f>IF(COUNT(D1309:I1309)=0,"",MAX(D1309:I1309))</f>
        <v/>
      </c>
      <c r="M1309" s="11">
        <f>IF(OR(J1309="",J1309=0),"",(L1309-J1309)/J1309)</f>
        <v/>
      </c>
      <c r="N1309" s="4">
        <f>IF(COUNT(D1309:I1309)=0,"",INDEX($D$1:$I$1,MATCH(MIN(D1309:I1309),D1309:I1309,0)))</f>
        <v/>
      </c>
      <c r="O1309" s="10" t="n">
        <v>648</v>
      </c>
      <c r="P1309" s="12" t="n">
        <v>1</v>
      </c>
    </row>
    <row r="1310">
      <c r="A1310" s="4" t="inlineStr">
        <is>
          <t>MAT-32-357</t>
        </is>
      </c>
      <c r="B1310" s="5" t="inlineStr">
        <is>
          <t>Rejilla de piso 3 1/2"</t>
        </is>
      </c>
      <c r="C1310" s="4" t="inlineStr">
        <is>
          <t>unidad</t>
        </is>
      </c>
      <c r="D1310" s="10" t="n"/>
      <c r="E1310" s="10" t="n">
        <v>368</v>
      </c>
      <c r="F1310" s="10" t="n"/>
      <c r="G1310" s="10" t="n"/>
      <c r="H1310" s="10" t="n"/>
      <c r="I1310" s="10" t="n"/>
      <c r="J1310" s="10">
        <f>IF(COUNT(D1310:I1310)=0,"",MIN(D1310:I1310))</f>
        <v/>
      </c>
      <c r="K1310" s="10">
        <f>IF(COUNT(D1310:I1310)=0,"",MEDIAN(D1310:I1310))</f>
        <v/>
      </c>
      <c r="L1310" s="10">
        <f>IF(COUNT(D1310:I1310)=0,"",MAX(D1310:I1310))</f>
        <v/>
      </c>
      <c r="M1310" s="11">
        <f>IF(OR(J1310="",J1310=0),"",(L1310-J1310)/J1310)</f>
        <v/>
      </c>
      <c r="N1310" s="4">
        <f>IF(COUNT(D1310:I1310)=0,"",INDEX($D$1:$I$1,MATCH(MIN(D1310:I1310),D1310:I1310,0)))</f>
        <v/>
      </c>
      <c r="O1310" s="10" t="n">
        <v>384.5</v>
      </c>
      <c r="P1310" s="12" t="n">
        <v>1</v>
      </c>
    </row>
    <row r="1311">
      <c r="A1311" s="4" t="inlineStr">
        <is>
          <t>MAT-32-358</t>
        </is>
      </c>
      <c r="B1311" s="5" t="inlineStr">
        <is>
          <t>Rejilla de piso 3"</t>
        </is>
      </c>
      <c r="C1311" s="4" t="inlineStr">
        <is>
          <t>unidad</t>
        </is>
      </c>
      <c r="D1311" s="10" t="n"/>
      <c r="E1311" s="10" t="n">
        <v>356</v>
      </c>
      <c r="F1311" s="10" t="n"/>
      <c r="G1311" s="10" t="n"/>
      <c r="H1311" s="10" t="n"/>
      <c r="I1311" s="10" t="n"/>
      <c r="J1311" s="10">
        <f>IF(COUNT(D1311:I1311)=0,"",MIN(D1311:I1311))</f>
        <v/>
      </c>
      <c r="K1311" s="10">
        <f>IF(COUNT(D1311:I1311)=0,"",MEDIAN(D1311:I1311))</f>
        <v/>
      </c>
      <c r="L1311" s="10">
        <f>IF(COUNT(D1311:I1311)=0,"",MAX(D1311:I1311))</f>
        <v/>
      </c>
      <c r="M1311" s="11">
        <f>IF(OR(J1311="",J1311=0),"",(L1311-J1311)/J1311)</f>
        <v/>
      </c>
      <c r="N1311" s="4">
        <f>IF(COUNT(D1311:I1311)=0,"",INDEX($D$1:$I$1,MATCH(MIN(D1311:I1311),D1311:I1311,0)))</f>
        <v/>
      </c>
      <c r="O1311" s="10" t="n">
        <v>460.5</v>
      </c>
      <c r="P1311" s="12" t="n">
        <v>1</v>
      </c>
    </row>
    <row r="1312">
      <c r="A1312" s="4" t="inlineStr">
        <is>
          <t>MAT-32-359</t>
        </is>
      </c>
      <c r="B1312" s="5" t="inlineStr">
        <is>
          <t>Rejilla de piso 4"</t>
        </is>
      </c>
      <c r="C1312" s="4" t="inlineStr">
        <is>
          <t>unidad</t>
        </is>
      </c>
      <c r="D1312" s="10" t="n"/>
      <c r="E1312" s="10" t="n">
        <v>453</v>
      </c>
      <c r="F1312" s="10" t="n"/>
      <c r="G1312" s="10" t="n"/>
      <c r="H1312" s="10" t="n"/>
      <c r="I1312" s="10" t="n"/>
      <c r="J1312" s="10">
        <f>IF(COUNT(D1312:I1312)=0,"",MIN(D1312:I1312))</f>
        <v/>
      </c>
      <c r="K1312" s="10">
        <f>IF(COUNT(D1312:I1312)=0,"",MEDIAN(D1312:I1312))</f>
        <v/>
      </c>
      <c r="L1312" s="10">
        <f>IF(COUNT(D1312:I1312)=0,"",MAX(D1312:I1312))</f>
        <v/>
      </c>
      <c r="M1312" s="11">
        <f>IF(OR(J1312="",J1312=0),"",(L1312-J1312)/J1312)</f>
        <v/>
      </c>
      <c r="N1312" s="4">
        <f>IF(COUNT(D1312:I1312)=0,"",INDEX($D$1:$I$1,MATCH(MIN(D1312:I1312),D1312:I1312,0)))</f>
        <v/>
      </c>
      <c r="O1312" s="10" t="n">
        <v>481.5</v>
      </c>
      <c r="P1312" s="12" t="n">
        <v>1</v>
      </c>
    </row>
    <row r="1313">
      <c r="A1313" s="4" t="inlineStr">
        <is>
          <t>MAT-32-360</t>
        </is>
      </c>
      <c r="B1313" s="5" t="inlineStr">
        <is>
          <t>Rejilla de piso 6"</t>
        </is>
      </c>
      <c r="C1313" s="4" t="inlineStr">
        <is>
          <t>unidad</t>
        </is>
      </c>
      <c r="D1313" s="10" t="n"/>
      <c r="E1313" s="10" t="n">
        <v>2403</v>
      </c>
      <c r="F1313" s="10" t="n"/>
      <c r="G1313" s="10" t="n"/>
      <c r="H1313" s="10" t="n"/>
      <c r="I1313" s="10" t="n"/>
      <c r="J1313" s="10">
        <f>IF(COUNT(D1313:I1313)=0,"",MIN(D1313:I1313))</f>
        <v/>
      </c>
      <c r="K1313" s="10">
        <f>IF(COUNT(D1313:I1313)=0,"",MEDIAN(D1313:I1313))</f>
        <v/>
      </c>
      <c r="L1313" s="10">
        <f>IF(COUNT(D1313:I1313)=0,"",MAX(D1313:I1313))</f>
        <v/>
      </c>
      <c r="M1313" s="11">
        <f>IF(OR(J1313="",J1313=0),"",(L1313-J1313)/J1313)</f>
        <v/>
      </c>
      <c r="N1313" s="4">
        <f>IF(COUNT(D1313:I1313)=0,"",INDEX($D$1:$I$1,MATCH(MIN(D1313:I1313),D1313:I1313,0)))</f>
        <v/>
      </c>
      <c r="O1313" s="10" t="n">
        <v>2403</v>
      </c>
      <c r="P1313" s="12" t="n">
        <v>1</v>
      </c>
    </row>
    <row r="1314">
      <c r="A1314" s="4" t="inlineStr">
        <is>
          <t>MAT-32-361</t>
        </is>
      </c>
      <c r="B1314" s="5" t="inlineStr">
        <is>
          <t>Rejilla de piso 80 x 80 cm</t>
        </is>
      </c>
      <c r="C1314" s="4" t="inlineStr">
        <is>
          <t>unidad</t>
        </is>
      </c>
      <c r="D1314" s="10" t="n"/>
      <c r="E1314" s="10" t="n">
        <v>865</v>
      </c>
      <c r="F1314" s="10" t="n"/>
      <c r="G1314" s="10" t="n"/>
      <c r="H1314" s="10" t="n"/>
      <c r="I1314" s="10" t="n"/>
      <c r="J1314" s="10">
        <f>IF(COUNT(D1314:I1314)=0,"",MIN(D1314:I1314))</f>
        <v/>
      </c>
      <c r="K1314" s="10">
        <f>IF(COUNT(D1314:I1314)=0,"",MEDIAN(D1314:I1314))</f>
        <v/>
      </c>
      <c r="L1314" s="10">
        <f>IF(COUNT(D1314:I1314)=0,"",MAX(D1314:I1314))</f>
        <v/>
      </c>
      <c r="M1314" s="11">
        <f>IF(OR(J1314="",J1314=0),"",(L1314-J1314)/J1314)</f>
        <v/>
      </c>
      <c r="N1314" s="4">
        <f>IF(COUNT(D1314:I1314)=0,"",INDEX($D$1:$I$1,MATCH(MIN(D1314:I1314),D1314:I1314,0)))</f>
        <v/>
      </c>
      <c r="O1314" s="10" t="n">
        <v>865</v>
      </c>
      <c r="P1314" s="12" t="n">
        <v>1</v>
      </c>
    </row>
    <row r="1315">
      <c r="A1315" s="4" t="inlineStr">
        <is>
          <t>MAT-32-362</t>
        </is>
      </c>
      <c r="B1315" s="5" t="inlineStr">
        <is>
          <t>Sifón de metal cromado para desagüe 1 1/4"</t>
        </is>
      </c>
      <c r="C1315" s="4" t="inlineStr">
        <is>
          <t>unidad</t>
        </is>
      </c>
      <c r="D1315" s="10" t="n"/>
      <c r="E1315" s="10" t="n">
        <v>1425</v>
      </c>
      <c r="F1315" s="10" t="n"/>
      <c r="G1315" s="10" t="n"/>
      <c r="H1315" s="10" t="n"/>
      <c r="I1315" s="10" t="n"/>
      <c r="J1315" s="10">
        <f>IF(COUNT(D1315:I1315)=0,"",MIN(D1315:I1315))</f>
        <v/>
      </c>
      <c r="K1315" s="10">
        <f>IF(COUNT(D1315:I1315)=0,"",MEDIAN(D1315:I1315))</f>
        <v/>
      </c>
      <c r="L1315" s="10">
        <f>IF(COUNT(D1315:I1315)=0,"",MAX(D1315:I1315))</f>
        <v/>
      </c>
      <c r="M1315" s="11">
        <f>IF(OR(J1315="",J1315=0),"",(L1315-J1315)/J1315)</f>
        <v/>
      </c>
      <c r="N1315" s="4">
        <f>IF(COUNT(D1315:I1315)=0,"",INDEX($D$1:$I$1,MATCH(MIN(D1315:I1315),D1315:I1315,0)))</f>
        <v/>
      </c>
      <c r="O1315" s="10" t="n">
        <v>1425</v>
      </c>
      <c r="P1315" s="12" t="n">
        <v>1</v>
      </c>
    </row>
    <row r="1316">
      <c r="A1316" s="4" t="inlineStr">
        <is>
          <t>MAT-32-363</t>
        </is>
      </c>
      <c r="B1316" s="5" t="inlineStr">
        <is>
          <t>Sifón de PVC para desagüe 1 1/2"</t>
        </is>
      </c>
      <c r="C1316" s="4" t="inlineStr">
        <is>
          <t>unidad</t>
        </is>
      </c>
      <c r="D1316" s="10" t="n"/>
      <c r="E1316" s="10" t="n">
        <v>356</v>
      </c>
      <c r="F1316" s="10" t="n"/>
      <c r="G1316" s="10" t="n"/>
      <c r="H1316" s="10" t="n"/>
      <c r="I1316" s="10" t="n"/>
      <c r="J1316" s="10">
        <f>IF(COUNT(D1316:I1316)=0,"",MIN(D1316:I1316))</f>
        <v/>
      </c>
      <c r="K1316" s="10">
        <f>IF(COUNT(D1316:I1316)=0,"",MEDIAN(D1316:I1316))</f>
        <v/>
      </c>
      <c r="L1316" s="10">
        <f>IF(COUNT(D1316:I1316)=0,"",MAX(D1316:I1316))</f>
        <v/>
      </c>
      <c r="M1316" s="11">
        <f>IF(OR(J1316="",J1316=0),"",(L1316-J1316)/J1316)</f>
        <v/>
      </c>
      <c r="N1316" s="4">
        <f>IF(COUNT(D1316:I1316)=0,"",INDEX($D$1:$I$1,MATCH(MIN(D1316:I1316),D1316:I1316,0)))</f>
        <v/>
      </c>
      <c r="O1316" s="10" t="n">
        <v>501.5</v>
      </c>
      <c r="P1316" s="12" t="n">
        <v>1</v>
      </c>
    </row>
    <row r="1317">
      <c r="A1317" s="4" t="inlineStr">
        <is>
          <t>MAT-32-364</t>
        </is>
      </c>
      <c r="B1317" s="5" t="inlineStr">
        <is>
          <t>Sifón de PVC para desagüe 2"</t>
        </is>
      </c>
      <c r="C1317" s="4" t="inlineStr">
        <is>
          <t>unidad</t>
        </is>
      </c>
      <c r="D1317" s="10" t="n"/>
      <c r="E1317" s="10" t="n">
        <v>225</v>
      </c>
      <c r="F1317" s="10" t="n"/>
      <c r="G1317" s="10" t="n"/>
      <c r="H1317" s="10" t="n"/>
      <c r="I1317" s="10" t="n"/>
      <c r="J1317" s="10">
        <f>IF(COUNT(D1317:I1317)=0,"",MIN(D1317:I1317))</f>
        <v/>
      </c>
      <c r="K1317" s="10">
        <f>IF(COUNT(D1317:I1317)=0,"",MEDIAN(D1317:I1317))</f>
        <v/>
      </c>
      <c r="L1317" s="10">
        <f>IF(COUNT(D1317:I1317)=0,"",MAX(D1317:I1317))</f>
        <v/>
      </c>
      <c r="M1317" s="11">
        <f>IF(OR(J1317="",J1317=0),"",(L1317-J1317)/J1317)</f>
        <v/>
      </c>
      <c r="N1317" s="4">
        <f>IF(COUNT(D1317:I1317)=0,"",INDEX($D$1:$I$1,MATCH(MIN(D1317:I1317),D1317:I1317,0)))</f>
        <v/>
      </c>
      <c r="O1317" s="10" t="n">
        <v>225</v>
      </c>
      <c r="P1317" s="12" t="n">
        <v>1</v>
      </c>
    </row>
    <row r="1318">
      <c r="A1318" s="4" t="inlineStr">
        <is>
          <t>MAT-32-365</t>
        </is>
      </c>
      <c r="B1318" s="5" t="inlineStr">
        <is>
          <t>Sifón de PVC para desagüe 35376"</t>
        </is>
      </c>
      <c r="C1318" s="4" t="inlineStr">
        <is>
          <t>unidad</t>
        </is>
      </c>
      <c r="D1318" s="10" t="n"/>
      <c r="E1318" s="10" t="n">
        <v>220</v>
      </c>
      <c r="F1318" s="10" t="n"/>
      <c r="G1318" s="10" t="n"/>
      <c r="H1318" s="10" t="n"/>
      <c r="I1318" s="10" t="n"/>
      <c r="J1318" s="10">
        <f>IF(COUNT(D1318:I1318)=0,"",MIN(D1318:I1318))</f>
        <v/>
      </c>
      <c r="K1318" s="10">
        <f>IF(COUNT(D1318:I1318)=0,"",MEDIAN(D1318:I1318))</f>
        <v/>
      </c>
      <c r="L1318" s="10">
        <f>IF(COUNT(D1318:I1318)=0,"",MAX(D1318:I1318))</f>
        <v/>
      </c>
      <c r="M1318" s="11">
        <f>IF(OR(J1318="",J1318=0),"",(L1318-J1318)/J1318)</f>
        <v/>
      </c>
      <c r="N1318" s="4">
        <f>IF(COUNT(D1318:I1318)=0,"",INDEX($D$1:$I$1,MATCH(MIN(D1318:I1318),D1318:I1318,0)))</f>
        <v/>
      </c>
      <c r="O1318" s="10" t="n">
        <v>220</v>
      </c>
      <c r="P1318" s="12" t="n">
        <v>1</v>
      </c>
    </row>
    <row r="1319">
      <c r="A1319" s="4" t="inlineStr">
        <is>
          <t>MAT-32-366</t>
        </is>
      </c>
      <c r="B1319" s="5" t="inlineStr">
        <is>
          <t>Sifón de PVC para fregadero 1 1/2"</t>
        </is>
      </c>
      <c r="C1319" s="4" t="inlineStr">
        <is>
          <t>unidad</t>
        </is>
      </c>
      <c r="D1319" s="10" t="n"/>
      <c r="E1319" s="10" t="n">
        <v>475</v>
      </c>
      <c r="F1319" s="10" t="n"/>
      <c r="G1319" s="10" t="n"/>
      <c r="H1319" s="10" t="n"/>
      <c r="I1319" s="10" t="n"/>
      <c r="J1319" s="10">
        <f>IF(COUNT(D1319:I1319)=0,"",MIN(D1319:I1319))</f>
        <v/>
      </c>
      <c r="K1319" s="10">
        <f>IF(COUNT(D1319:I1319)=0,"",MEDIAN(D1319:I1319))</f>
        <v/>
      </c>
      <c r="L1319" s="10">
        <f>IF(COUNT(D1319:I1319)=0,"",MAX(D1319:I1319))</f>
        <v/>
      </c>
      <c r="M1319" s="11">
        <f>IF(OR(J1319="",J1319=0),"",(L1319-J1319)/J1319)</f>
        <v/>
      </c>
      <c r="N1319" s="4">
        <f>IF(COUNT(D1319:I1319)=0,"",INDEX($D$1:$I$1,MATCH(MIN(D1319:I1319),D1319:I1319,0)))</f>
        <v/>
      </c>
      <c r="O1319" s="10" t="n">
        <v>475</v>
      </c>
      <c r="P1319" s="12" t="n">
        <v>1</v>
      </c>
    </row>
    <row r="1320">
      <c r="A1320" s="4" t="inlineStr">
        <is>
          <t>MAT-32-367</t>
        </is>
      </c>
      <c r="B1320" s="5" t="inlineStr">
        <is>
          <t>Sifón de PVC para fregadero 1 1/4"</t>
        </is>
      </c>
      <c r="C1320" s="4" t="inlineStr">
        <is>
          <t>unidad</t>
        </is>
      </c>
      <c r="D1320" s="10" t="n"/>
      <c r="E1320" s="10" t="n">
        <v>585</v>
      </c>
      <c r="F1320" s="10" t="n"/>
      <c r="G1320" s="10" t="n"/>
      <c r="H1320" s="10" t="n"/>
      <c r="I1320" s="10" t="n"/>
      <c r="J1320" s="10">
        <f>IF(COUNT(D1320:I1320)=0,"",MIN(D1320:I1320))</f>
        <v/>
      </c>
      <c r="K1320" s="10">
        <f>IF(COUNT(D1320:I1320)=0,"",MEDIAN(D1320:I1320))</f>
        <v/>
      </c>
      <c r="L1320" s="10">
        <f>IF(COUNT(D1320:I1320)=0,"",MAX(D1320:I1320))</f>
        <v/>
      </c>
      <c r="M1320" s="11">
        <f>IF(OR(J1320="",J1320=0),"",(L1320-J1320)/J1320)</f>
        <v/>
      </c>
      <c r="N1320" s="4">
        <f>IF(COUNT(D1320:I1320)=0,"",INDEX($D$1:$I$1,MATCH(MIN(D1320:I1320),D1320:I1320,0)))</f>
        <v/>
      </c>
      <c r="O1320" s="10" t="n">
        <v>585</v>
      </c>
      <c r="P1320" s="12" t="n">
        <v>1</v>
      </c>
    </row>
    <row r="1321">
      <c r="A1321" s="4" t="inlineStr">
        <is>
          <t>MAT-32-368</t>
        </is>
      </c>
      <c r="B1321" s="5" t="inlineStr">
        <is>
          <t>Boquilla de desagüe de metal para fregadero</t>
        </is>
      </c>
      <c r="C1321" s="4" t="inlineStr">
        <is>
          <t>unidad</t>
        </is>
      </c>
      <c r="D1321" s="10" t="n"/>
      <c r="E1321" s="10" t="n">
        <v>470</v>
      </c>
      <c r="F1321" s="10" t="n"/>
      <c r="G1321" s="10" t="n"/>
      <c r="H1321" s="10" t="n"/>
      <c r="I1321" s="10" t="n"/>
      <c r="J1321" s="10">
        <f>IF(COUNT(D1321:I1321)=0,"",MIN(D1321:I1321))</f>
        <v/>
      </c>
      <c r="K1321" s="10">
        <f>IF(COUNT(D1321:I1321)=0,"",MEDIAN(D1321:I1321))</f>
        <v/>
      </c>
      <c r="L1321" s="10">
        <f>IF(COUNT(D1321:I1321)=0,"",MAX(D1321:I1321))</f>
        <v/>
      </c>
      <c r="M1321" s="11">
        <f>IF(OR(J1321="",J1321=0),"",(L1321-J1321)/J1321)</f>
        <v/>
      </c>
      <c r="N1321" s="4">
        <f>IF(COUNT(D1321:I1321)=0,"",INDEX($D$1:$I$1,MATCH(MIN(D1321:I1321),D1321:I1321,0)))</f>
        <v/>
      </c>
      <c r="O1321" s="10" t="n">
        <v>470</v>
      </c>
      <c r="P1321" s="12" t="n">
        <v>1</v>
      </c>
    </row>
    <row r="1322">
      <c r="A1322" s="4" t="inlineStr">
        <is>
          <t>MAT-32-369</t>
        </is>
      </c>
      <c r="B1322" s="5" t="inlineStr">
        <is>
          <t>Boquilla de desagüe de plástico para fregadero</t>
        </is>
      </c>
      <c r="C1322" s="4" t="inlineStr">
        <is>
          <t>unidad</t>
        </is>
      </c>
      <c r="D1322" s="10" t="n"/>
      <c r="E1322" s="10" t="n">
        <v>285</v>
      </c>
      <c r="F1322" s="10" t="n"/>
      <c r="G1322" s="10" t="n"/>
      <c r="H1322" s="10" t="n"/>
      <c r="I1322" s="10" t="n"/>
      <c r="J1322" s="10">
        <f>IF(COUNT(D1322:I1322)=0,"",MIN(D1322:I1322))</f>
        <v/>
      </c>
      <c r="K1322" s="10">
        <f>IF(COUNT(D1322:I1322)=0,"",MEDIAN(D1322:I1322))</f>
        <v/>
      </c>
      <c r="L1322" s="10">
        <f>IF(COUNT(D1322:I1322)=0,"",MAX(D1322:I1322))</f>
        <v/>
      </c>
      <c r="M1322" s="11">
        <f>IF(OR(J1322="",J1322=0),"",(L1322-J1322)/J1322)</f>
        <v/>
      </c>
      <c r="N1322" s="4">
        <f>IF(COUNT(D1322:I1322)=0,"",INDEX($D$1:$I$1,MATCH(MIN(D1322:I1322),D1322:I1322,0)))</f>
        <v/>
      </c>
      <c r="O1322" s="10" t="n">
        <v>285</v>
      </c>
      <c r="P1322" s="12" t="n">
        <v>1</v>
      </c>
    </row>
    <row r="1323">
      <c r="A1323" s="4" t="inlineStr">
        <is>
          <t>MAT-32-370</t>
        </is>
      </c>
      <c r="B1323" s="5" t="inlineStr">
        <is>
          <t>Boquilla de desagüe de metal para lavadero</t>
        </is>
      </c>
      <c r="C1323" s="4" t="inlineStr">
        <is>
          <t>unidad</t>
        </is>
      </c>
      <c r="D1323" s="10" t="n"/>
      <c r="E1323" s="10" t="n">
        <v>429</v>
      </c>
      <c r="F1323" s="10" t="n"/>
      <c r="G1323" s="10" t="n"/>
      <c r="H1323" s="10" t="n"/>
      <c r="I1323" s="10" t="n"/>
      <c r="J1323" s="10">
        <f>IF(COUNT(D1323:I1323)=0,"",MIN(D1323:I1323))</f>
        <v/>
      </c>
      <c r="K1323" s="10">
        <f>IF(COUNT(D1323:I1323)=0,"",MEDIAN(D1323:I1323))</f>
        <v/>
      </c>
      <c r="L1323" s="10">
        <f>IF(COUNT(D1323:I1323)=0,"",MAX(D1323:I1323))</f>
        <v/>
      </c>
      <c r="M1323" s="11">
        <f>IF(OR(J1323="",J1323=0),"",(L1323-J1323)/J1323)</f>
        <v/>
      </c>
      <c r="N1323" s="4">
        <f>IF(COUNT(D1323:I1323)=0,"",INDEX($D$1:$I$1,MATCH(MIN(D1323:I1323),D1323:I1323,0)))</f>
        <v/>
      </c>
      <c r="O1323" s="10" t="n">
        <v>429</v>
      </c>
      <c r="P1323" s="12" t="n">
        <v>1</v>
      </c>
    </row>
    <row r="1324">
      <c r="A1324" s="4" t="inlineStr">
        <is>
          <t>MAT-32-371</t>
        </is>
      </c>
      <c r="B1324" s="5" t="inlineStr">
        <is>
          <t>Boquilla de desagüe de metal para lavamanos</t>
        </is>
      </c>
      <c r="C1324" s="4" t="inlineStr">
        <is>
          <t>unidad</t>
        </is>
      </c>
      <c r="D1324" s="10" t="n"/>
      <c r="E1324" s="10" t="n">
        <v>255</v>
      </c>
      <c r="F1324" s="10" t="n"/>
      <c r="G1324" s="10" t="n"/>
      <c r="H1324" s="10" t="n"/>
      <c r="I1324" s="10" t="n"/>
      <c r="J1324" s="10">
        <f>IF(COUNT(D1324:I1324)=0,"",MIN(D1324:I1324))</f>
        <v/>
      </c>
      <c r="K1324" s="10">
        <f>IF(COUNT(D1324:I1324)=0,"",MEDIAN(D1324:I1324))</f>
        <v/>
      </c>
      <c r="L1324" s="10">
        <f>IF(COUNT(D1324:I1324)=0,"",MAX(D1324:I1324))</f>
        <v/>
      </c>
      <c r="M1324" s="11">
        <f>IF(OR(J1324="",J1324=0),"",(L1324-J1324)/J1324)</f>
        <v/>
      </c>
      <c r="N1324" s="4">
        <f>IF(COUNT(D1324:I1324)=0,"",INDEX($D$1:$I$1,MATCH(MIN(D1324:I1324),D1324:I1324,0)))</f>
        <v/>
      </c>
      <c r="O1324" s="10" t="n">
        <v>597.5</v>
      </c>
      <c r="P1324" s="12" t="n">
        <v>1</v>
      </c>
    </row>
    <row r="1325">
      <c r="A1325" s="4" t="inlineStr">
        <is>
          <t>MAT-32-372</t>
        </is>
      </c>
      <c r="B1325" s="5" t="inlineStr">
        <is>
          <t>Manguera para bomba 24"</t>
        </is>
      </c>
      <c r="C1325" s="4" t="inlineStr">
        <is>
          <t>unidad</t>
        </is>
      </c>
      <c r="D1325" s="10" t="n"/>
      <c r="E1325" s="10" t="n">
        <v>970</v>
      </c>
      <c r="F1325" s="10" t="n"/>
      <c r="G1325" s="10" t="n"/>
      <c r="H1325" s="10" t="n"/>
      <c r="I1325" s="10" t="n"/>
      <c r="J1325" s="10">
        <f>IF(COUNT(D1325:I1325)=0,"",MIN(D1325:I1325))</f>
        <v/>
      </c>
      <c r="K1325" s="10">
        <f>IF(COUNT(D1325:I1325)=0,"",MEDIAN(D1325:I1325))</f>
        <v/>
      </c>
      <c r="L1325" s="10">
        <f>IF(COUNT(D1325:I1325)=0,"",MAX(D1325:I1325))</f>
        <v/>
      </c>
      <c r="M1325" s="11">
        <f>IF(OR(J1325="",J1325=0),"",(L1325-J1325)/J1325)</f>
        <v/>
      </c>
      <c r="N1325" s="4">
        <f>IF(COUNT(D1325:I1325)=0,"",INDEX($D$1:$I$1,MATCH(MIN(D1325:I1325),D1325:I1325,0)))</f>
        <v/>
      </c>
      <c r="O1325" s="10" t="n">
        <v>970</v>
      </c>
      <c r="P1325" s="12" t="n">
        <v>1</v>
      </c>
    </row>
    <row r="1326">
      <c r="A1326" s="4" t="inlineStr">
        <is>
          <t>MAT-32-373</t>
        </is>
      </c>
      <c r="B1326" s="5" t="inlineStr">
        <is>
          <t>Manguera para bomba 36"</t>
        </is>
      </c>
      <c r="C1326" s="4" t="inlineStr">
        <is>
          <t>unidad</t>
        </is>
      </c>
      <c r="D1326" s="10" t="n"/>
      <c r="E1326" s="10" t="n">
        <v>475</v>
      </c>
      <c r="F1326" s="10" t="n"/>
      <c r="G1326" s="10" t="n"/>
      <c r="H1326" s="10" t="n"/>
      <c r="I1326" s="10" t="n"/>
      <c r="J1326" s="10">
        <f>IF(COUNT(D1326:I1326)=0,"",MIN(D1326:I1326))</f>
        <v/>
      </c>
      <c r="K1326" s="10">
        <f>IF(COUNT(D1326:I1326)=0,"",MEDIAN(D1326:I1326))</f>
        <v/>
      </c>
      <c r="L1326" s="10">
        <f>IF(COUNT(D1326:I1326)=0,"",MAX(D1326:I1326))</f>
        <v/>
      </c>
      <c r="M1326" s="11">
        <f>IF(OR(J1326="",J1326=0),"",(L1326-J1326)/J1326)</f>
        <v/>
      </c>
      <c r="N1326" s="4">
        <f>IF(COUNT(D1326:I1326)=0,"",INDEX($D$1:$I$1,MATCH(MIN(D1326:I1326),D1326:I1326,0)))</f>
        <v/>
      </c>
      <c r="O1326" s="10" t="n">
        <v>475</v>
      </c>
      <c r="P1326" s="12" t="n">
        <v>1</v>
      </c>
    </row>
    <row r="1327">
      <c r="A1327" s="4" t="inlineStr">
        <is>
          <t>MAT-32-374</t>
        </is>
      </c>
      <c r="B1327" s="5" t="inlineStr">
        <is>
          <t>Manguera para calentador 24"</t>
        </is>
      </c>
      <c r="C1327" s="4" t="inlineStr">
        <is>
          <t>unidad</t>
        </is>
      </c>
      <c r="D1327" s="10" t="n"/>
      <c r="E1327" s="10" t="n">
        <v>895</v>
      </c>
      <c r="F1327" s="10" t="n"/>
      <c r="G1327" s="10" t="n"/>
      <c r="H1327" s="10" t="n"/>
      <c r="I1327" s="10" t="n"/>
      <c r="J1327" s="10">
        <f>IF(COUNT(D1327:I1327)=0,"",MIN(D1327:I1327))</f>
        <v/>
      </c>
      <c r="K1327" s="10">
        <f>IF(COUNT(D1327:I1327)=0,"",MEDIAN(D1327:I1327))</f>
        <v/>
      </c>
      <c r="L1327" s="10">
        <f>IF(COUNT(D1327:I1327)=0,"",MAX(D1327:I1327))</f>
        <v/>
      </c>
      <c r="M1327" s="11">
        <f>IF(OR(J1327="",J1327=0),"",(L1327-J1327)/J1327)</f>
        <v/>
      </c>
      <c r="N1327" s="4">
        <f>IF(COUNT(D1327:I1327)=0,"",INDEX($D$1:$I$1,MATCH(MIN(D1327:I1327),D1327:I1327,0)))</f>
        <v/>
      </c>
      <c r="O1327" s="10" t="n">
        <v>895</v>
      </c>
      <c r="P1327" s="12" t="n">
        <v>1</v>
      </c>
    </row>
    <row r="1328">
      <c r="A1328" s="4" t="inlineStr">
        <is>
          <t>MAT-32-375</t>
        </is>
      </c>
      <c r="B1328" s="5" t="inlineStr">
        <is>
          <t>Manguera para calentador 3/4" x 1 pulgadas</t>
        </is>
      </c>
      <c r="C1328" s="4" t="inlineStr">
        <is>
          <t>unidad</t>
        </is>
      </c>
      <c r="D1328" s="10" t="n"/>
      <c r="E1328" s="10" t="n">
        <v>620</v>
      </c>
      <c r="F1328" s="10" t="n"/>
      <c r="G1328" s="10" t="n"/>
      <c r="H1328" s="10" t="n"/>
      <c r="I1328" s="10" t="n"/>
      <c r="J1328" s="10">
        <f>IF(COUNT(D1328:I1328)=0,"",MIN(D1328:I1328))</f>
        <v/>
      </c>
      <c r="K1328" s="10">
        <f>IF(COUNT(D1328:I1328)=0,"",MEDIAN(D1328:I1328))</f>
        <v/>
      </c>
      <c r="L1328" s="10">
        <f>IF(COUNT(D1328:I1328)=0,"",MAX(D1328:I1328))</f>
        <v/>
      </c>
      <c r="M1328" s="11">
        <f>IF(OR(J1328="",J1328=0),"",(L1328-J1328)/J1328)</f>
        <v/>
      </c>
      <c r="N1328" s="4">
        <f>IF(COUNT(D1328:I1328)=0,"",INDEX($D$1:$I$1,MATCH(MIN(D1328:I1328),D1328:I1328,0)))</f>
        <v/>
      </c>
      <c r="O1328" s="10" t="n">
        <v>620</v>
      </c>
      <c r="P1328" s="12" t="n">
        <v>1</v>
      </c>
    </row>
    <row r="1329">
      <c r="A1329" s="4" t="inlineStr">
        <is>
          <t>MAT-32-376</t>
        </is>
      </c>
      <c r="B1329" s="5" t="inlineStr">
        <is>
          <t>Manguera para calentador 3/4" x 2 pulgadas</t>
        </is>
      </c>
      <c r="C1329" s="4" t="inlineStr">
        <is>
          <t>unidad</t>
        </is>
      </c>
      <c r="D1329" s="10" t="n"/>
      <c r="E1329" s="10" t="n">
        <v>685</v>
      </c>
      <c r="F1329" s="10" t="n"/>
      <c r="G1329" s="10" t="n"/>
      <c r="H1329" s="10" t="n"/>
      <c r="I1329" s="10" t="n"/>
      <c r="J1329" s="10">
        <f>IF(COUNT(D1329:I1329)=0,"",MIN(D1329:I1329))</f>
        <v/>
      </c>
      <c r="K1329" s="10">
        <f>IF(COUNT(D1329:I1329)=0,"",MEDIAN(D1329:I1329))</f>
        <v/>
      </c>
      <c r="L1329" s="10">
        <f>IF(COUNT(D1329:I1329)=0,"",MAX(D1329:I1329))</f>
        <v/>
      </c>
      <c r="M1329" s="11">
        <f>IF(OR(J1329="",J1329=0),"",(L1329-J1329)/J1329)</f>
        <v/>
      </c>
      <c r="N1329" s="4">
        <f>IF(COUNT(D1329:I1329)=0,"",INDEX($D$1:$I$1,MATCH(MIN(D1329:I1329),D1329:I1329,0)))</f>
        <v/>
      </c>
      <c r="O1329" s="10" t="n">
        <v>878</v>
      </c>
      <c r="P1329" s="12" t="n">
        <v>1</v>
      </c>
    </row>
    <row r="1330">
      <c r="A1330" s="4" t="inlineStr">
        <is>
          <t>MAT-32-377</t>
        </is>
      </c>
      <c r="B1330" s="5" t="inlineStr">
        <is>
          <t>Manguera para calentador 60"</t>
        </is>
      </c>
      <c r="C1330" s="4" t="inlineStr">
        <is>
          <t>unidad</t>
        </is>
      </c>
      <c r="D1330" s="10" t="n"/>
      <c r="E1330" s="10" t="n">
        <v>1094</v>
      </c>
      <c r="F1330" s="10" t="n"/>
      <c r="G1330" s="10" t="n"/>
      <c r="H1330" s="10" t="n"/>
      <c r="I1330" s="10" t="n"/>
      <c r="J1330" s="10">
        <f>IF(COUNT(D1330:I1330)=0,"",MIN(D1330:I1330))</f>
        <v/>
      </c>
      <c r="K1330" s="10">
        <f>IF(COUNT(D1330:I1330)=0,"",MEDIAN(D1330:I1330))</f>
        <v/>
      </c>
      <c r="L1330" s="10">
        <f>IF(COUNT(D1330:I1330)=0,"",MAX(D1330:I1330))</f>
        <v/>
      </c>
      <c r="M1330" s="11">
        <f>IF(OR(J1330="",J1330=0),"",(L1330-J1330)/J1330)</f>
        <v/>
      </c>
      <c r="N1330" s="4">
        <f>IF(COUNT(D1330:I1330)=0,"",INDEX($D$1:$I$1,MATCH(MIN(D1330:I1330),D1330:I1330,0)))</f>
        <v/>
      </c>
      <c r="O1330" s="10" t="n">
        <v>1094</v>
      </c>
      <c r="P1330" s="12" t="n">
        <v>1</v>
      </c>
    </row>
    <row r="1331">
      <c r="A1331" s="4" t="inlineStr">
        <is>
          <t>MAT-32-378</t>
        </is>
      </c>
      <c r="B1331" s="5" t="inlineStr">
        <is>
          <t>Manguera para gas 12"</t>
        </is>
      </c>
      <c r="C1331" s="4" t="inlineStr">
        <is>
          <t>unidad</t>
        </is>
      </c>
      <c r="D1331" s="10" t="n"/>
      <c r="E1331" s="10" t="n">
        <v>50</v>
      </c>
      <c r="F1331" s="10" t="n"/>
      <c r="G1331" s="10" t="n"/>
      <c r="H1331" s="10" t="n"/>
      <c r="I1331" s="10" t="n"/>
      <c r="J1331" s="10">
        <f>IF(COUNT(D1331:I1331)=0,"",MIN(D1331:I1331))</f>
        <v/>
      </c>
      <c r="K1331" s="10">
        <f>IF(COUNT(D1331:I1331)=0,"",MEDIAN(D1331:I1331))</f>
        <v/>
      </c>
      <c r="L1331" s="10">
        <f>IF(COUNT(D1331:I1331)=0,"",MAX(D1331:I1331))</f>
        <v/>
      </c>
      <c r="M1331" s="11">
        <f>IF(OR(J1331="",J1331=0),"",(L1331-J1331)/J1331)</f>
        <v/>
      </c>
      <c r="N1331" s="4">
        <f>IF(COUNT(D1331:I1331)=0,"",INDEX($D$1:$I$1,MATCH(MIN(D1331:I1331),D1331:I1331,0)))</f>
        <v/>
      </c>
      <c r="O1331" s="10" t="n">
        <v>50</v>
      </c>
      <c r="P1331" s="12" t="n">
        <v>1</v>
      </c>
    </row>
    <row r="1332">
      <c r="A1332" s="4" t="inlineStr">
        <is>
          <t>MAT-32-379</t>
        </is>
      </c>
      <c r="B1332" s="5" t="inlineStr">
        <is>
          <t>Manguera para gas 18"</t>
        </is>
      </c>
      <c r="C1332" s="4" t="inlineStr">
        <is>
          <t>unidad</t>
        </is>
      </c>
      <c r="D1332" s="10" t="n"/>
      <c r="E1332" s="10" t="n">
        <v>65</v>
      </c>
      <c r="F1332" s="10" t="n"/>
      <c r="G1332" s="10" t="n"/>
      <c r="H1332" s="10" t="n"/>
      <c r="I1332" s="10" t="n"/>
      <c r="J1332" s="10">
        <f>IF(COUNT(D1332:I1332)=0,"",MIN(D1332:I1332))</f>
        <v/>
      </c>
      <c r="K1332" s="10">
        <f>IF(COUNT(D1332:I1332)=0,"",MEDIAN(D1332:I1332))</f>
        <v/>
      </c>
      <c r="L1332" s="10">
        <f>IF(COUNT(D1332:I1332)=0,"",MAX(D1332:I1332))</f>
        <v/>
      </c>
      <c r="M1332" s="11">
        <f>IF(OR(J1332="",J1332=0),"",(L1332-J1332)/J1332)</f>
        <v/>
      </c>
      <c r="N1332" s="4">
        <f>IF(COUNT(D1332:I1332)=0,"",INDEX($D$1:$I$1,MATCH(MIN(D1332:I1332),D1332:I1332,0)))</f>
        <v/>
      </c>
      <c r="O1332" s="10" t="n">
        <v>65</v>
      </c>
      <c r="P1332" s="12" t="n">
        <v>1</v>
      </c>
    </row>
    <row r="1333">
      <c r="A1333" s="4" t="inlineStr">
        <is>
          <t>MAT-32-380</t>
        </is>
      </c>
      <c r="B1333" s="5" t="inlineStr">
        <is>
          <t>Manguera para inodoro 16"</t>
        </is>
      </c>
      <c r="C1333" s="4" t="inlineStr">
        <is>
          <t>unidad</t>
        </is>
      </c>
      <c r="D1333" s="10" t="n"/>
      <c r="E1333" s="10" t="n">
        <v>250</v>
      </c>
      <c r="F1333" s="10" t="n"/>
      <c r="G1333" s="10" t="n"/>
      <c r="H1333" s="10" t="n"/>
      <c r="I1333" s="10" t="n"/>
      <c r="J1333" s="10">
        <f>IF(COUNT(D1333:I1333)=0,"",MIN(D1333:I1333))</f>
        <v/>
      </c>
      <c r="K1333" s="10">
        <f>IF(COUNT(D1333:I1333)=0,"",MEDIAN(D1333:I1333))</f>
        <v/>
      </c>
      <c r="L1333" s="10">
        <f>IF(COUNT(D1333:I1333)=0,"",MAX(D1333:I1333))</f>
        <v/>
      </c>
      <c r="M1333" s="11">
        <f>IF(OR(J1333="",J1333=0),"",(L1333-J1333)/J1333)</f>
        <v/>
      </c>
      <c r="N1333" s="4">
        <f>IF(COUNT(D1333:I1333)=0,"",INDEX($D$1:$I$1,MATCH(MIN(D1333:I1333),D1333:I1333,0)))</f>
        <v/>
      </c>
      <c r="O1333" s="10" t="n">
        <v>250</v>
      </c>
      <c r="P1333" s="12" t="n">
        <v>1</v>
      </c>
    </row>
    <row r="1334">
      <c r="A1334" s="4" t="inlineStr">
        <is>
          <t>MAT-32-381</t>
        </is>
      </c>
      <c r="B1334" s="5" t="inlineStr">
        <is>
          <t>Manguera para jardín 1/2"</t>
        </is>
      </c>
      <c r="C1334" s="4" t="inlineStr">
        <is>
          <t>unidad</t>
        </is>
      </c>
      <c r="D1334" s="10" t="n"/>
      <c r="E1334" s="10" t="n">
        <v>535</v>
      </c>
      <c r="F1334" s="10" t="n"/>
      <c r="G1334" s="10" t="n"/>
      <c r="H1334" s="10" t="n"/>
      <c r="I1334" s="10" t="n"/>
      <c r="J1334" s="10">
        <f>IF(COUNT(D1334:I1334)=0,"",MIN(D1334:I1334))</f>
        <v/>
      </c>
      <c r="K1334" s="10">
        <f>IF(COUNT(D1334:I1334)=0,"",MEDIAN(D1334:I1334))</f>
        <v/>
      </c>
      <c r="L1334" s="10">
        <f>IF(COUNT(D1334:I1334)=0,"",MAX(D1334:I1334))</f>
        <v/>
      </c>
      <c r="M1334" s="11">
        <f>IF(OR(J1334="",J1334=0),"",(L1334-J1334)/J1334)</f>
        <v/>
      </c>
      <c r="N1334" s="4">
        <f>IF(COUNT(D1334:I1334)=0,"",INDEX($D$1:$I$1,MATCH(MIN(D1334:I1334),D1334:I1334,0)))</f>
        <v/>
      </c>
      <c r="O1334" s="10" t="n">
        <v>1288</v>
      </c>
      <c r="P1334" s="12" t="n">
        <v>1</v>
      </c>
    </row>
    <row r="1335">
      <c r="A1335" s="4" t="inlineStr">
        <is>
          <t>MAT-32-382</t>
        </is>
      </c>
      <c r="B1335" s="5" t="inlineStr">
        <is>
          <t>Manguera para jardín 1/2" x 100 pies</t>
        </is>
      </c>
      <c r="C1335" s="4" t="inlineStr">
        <is>
          <t>unidad</t>
        </is>
      </c>
      <c r="D1335" s="10" t="n"/>
      <c r="E1335" s="10" t="n">
        <v>1475</v>
      </c>
      <c r="F1335" s="10" t="n"/>
      <c r="G1335" s="10" t="n"/>
      <c r="H1335" s="10" t="n"/>
      <c r="I1335" s="10" t="n"/>
      <c r="J1335" s="10">
        <f>IF(COUNT(D1335:I1335)=0,"",MIN(D1335:I1335))</f>
        <v/>
      </c>
      <c r="K1335" s="10">
        <f>IF(COUNT(D1335:I1335)=0,"",MEDIAN(D1335:I1335))</f>
        <v/>
      </c>
      <c r="L1335" s="10">
        <f>IF(COUNT(D1335:I1335)=0,"",MAX(D1335:I1335))</f>
        <v/>
      </c>
      <c r="M1335" s="11">
        <f>IF(OR(J1335="",J1335=0),"",(L1335-J1335)/J1335)</f>
        <v/>
      </c>
      <c r="N1335" s="4">
        <f>IF(COUNT(D1335:I1335)=0,"",INDEX($D$1:$I$1,MATCH(MIN(D1335:I1335),D1335:I1335,0)))</f>
        <v/>
      </c>
      <c r="O1335" s="10" t="n">
        <v>1475</v>
      </c>
      <c r="P1335" s="12" t="n">
        <v>1</v>
      </c>
    </row>
    <row r="1336">
      <c r="A1336" s="4" t="inlineStr">
        <is>
          <t>MAT-32-383</t>
        </is>
      </c>
      <c r="B1336" s="5" t="inlineStr">
        <is>
          <t>Manguera para jardín 1/2" x 25 pies</t>
        </is>
      </c>
      <c r="C1336" s="4" t="inlineStr">
        <is>
          <t>unidad</t>
        </is>
      </c>
      <c r="D1336" s="10" t="n"/>
      <c r="E1336" s="10" t="n">
        <v>544</v>
      </c>
      <c r="F1336" s="10" t="n"/>
      <c r="G1336" s="10" t="n"/>
      <c r="H1336" s="10" t="n"/>
      <c r="I1336" s="10" t="n"/>
      <c r="J1336" s="10">
        <f>IF(COUNT(D1336:I1336)=0,"",MIN(D1336:I1336))</f>
        <v/>
      </c>
      <c r="K1336" s="10">
        <f>IF(COUNT(D1336:I1336)=0,"",MEDIAN(D1336:I1336))</f>
        <v/>
      </c>
      <c r="L1336" s="10">
        <f>IF(COUNT(D1336:I1336)=0,"",MAX(D1336:I1336))</f>
        <v/>
      </c>
      <c r="M1336" s="11">
        <f>IF(OR(J1336="",J1336=0),"",(L1336-J1336)/J1336)</f>
        <v/>
      </c>
      <c r="N1336" s="4">
        <f>IF(COUNT(D1336:I1336)=0,"",INDEX($D$1:$I$1,MATCH(MIN(D1336:I1336),D1336:I1336,0)))</f>
        <v/>
      </c>
      <c r="O1336" s="10" t="n">
        <v>544</v>
      </c>
      <c r="P1336" s="12" t="n">
        <v>1</v>
      </c>
    </row>
    <row r="1337">
      <c r="A1337" s="4" t="inlineStr">
        <is>
          <t>MAT-32-384</t>
        </is>
      </c>
      <c r="B1337" s="5" t="inlineStr">
        <is>
          <t>Manguera para jardín 1/2" x 50 pies</t>
        </is>
      </c>
      <c r="C1337" s="4" t="inlineStr">
        <is>
          <t>unidad</t>
        </is>
      </c>
      <c r="D1337" s="10" t="n"/>
      <c r="E1337" s="10" t="n">
        <v>1042</v>
      </c>
      <c r="F1337" s="10" t="n"/>
      <c r="G1337" s="10" t="n"/>
      <c r="H1337" s="10" t="n"/>
      <c r="I1337" s="10" t="n"/>
      <c r="J1337" s="10">
        <f>IF(COUNT(D1337:I1337)=0,"",MIN(D1337:I1337))</f>
        <v/>
      </c>
      <c r="K1337" s="10">
        <f>IF(COUNT(D1337:I1337)=0,"",MEDIAN(D1337:I1337))</f>
        <v/>
      </c>
      <c r="L1337" s="10">
        <f>IF(COUNT(D1337:I1337)=0,"",MAX(D1337:I1337))</f>
        <v/>
      </c>
      <c r="M1337" s="11">
        <f>IF(OR(J1337="",J1337=0),"",(L1337-J1337)/J1337)</f>
        <v/>
      </c>
      <c r="N1337" s="4">
        <f>IF(COUNT(D1337:I1337)=0,"",INDEX($D$1:$I$1,MATCH(MIN(D1337:I1337),D1337:I1337,0)))</f>
        <v/>
      </c>
      <c r="O1337" s="10" t="n">
        <v>1042</v>
      </c>
      <c r="P1337" s="12" t="n">
        <v>1</v>
      </c>
    </row>
    <row r="1338">
      <c r="A1338" s="4" t="inlineStr">
        <is>
          <t>MAT-32-385</t>
        </is>
      </c>
      <c r="B1338" s="5" t="inlineStr">
        <is>
          <t>Manguera para jardín 5/8"</t>
        </is>
      </c>
      <c r="C1338" s="4" t="inlineStr">
        <is>
          <t>unidad</t>
        </is>
      </c>
      <c r="D1338" s="10" t="n"/>
      <c r="E1338" s="10" t="n">
        <v>2054</v>
      </c>
      <c r="F1338" s="10" t="n"/>
      <c r="G1338" s="10" t="n"/>
      <c r="H1338" s="10" t="n"/>
      <c r="I1338" s="10" t="n"/>
      <c r="J1338" s="10">
        <f>IF(COUNT(D1338:I1338)=0,"",MIN(D1338:I1338))</f>
        <v/>
      </c>
      <c r="K1338" s="10">
        <f>IF(COUNT(D1338:I1338)=0,"",MEDIAN(D1338:I1338))</f>
        <v/>
      </c>
      <c r="L1338" s="10">
        <f>IF(COUNT(D1338:I1338)=0,"",MAX(D1338:I1338))</f>
        <v/>
      </c>
      <c r="M1338" s="11">
        <f>IF(OR(J1338="",J1338=0),"",(L1338-J1338)/J1338)</f>
        <v/>
      </c>
      <c r="N1338" s="4">
        <f>IF(COUNT(D1338:I1338)=0,"",INDEX($D$1:$I$1,MATCH(MIN(D1338:I1338),D1338:I1338,0)))</f>
        <v/>
      </c>
      <c r="O1338" s="10" t="n">
        <v>2397</v>
      </c>
      <c r="P1338" s="12" t="n">
        <v>1</v>
      </c>
    </row>
    <row r="1339">
      <c r="A1339" s="4" t="inlineStr">
        <is>
          <t>MAT-32-386</t>
        </is>
      </c>
      <c r="B1339" s="5" t="inlineStr">
        <is>
          <t>Manguera para jardín 5/8" x 75 pies</t>
        </is>
      </c>
      <c r="C1339" s="4" t="inlineStr">
        <is>
          <t>unidad</t>
        </is>
      </c>
      <c r="D1339" s="10" t="n"/>
      <c r="E1339" s="10" t="n">
        <v>1365</v>
      </c>
      <c r="F1339" s="10" t="n"/>
      <c r="G1339" s="10" t="n"/>
      <c r="H1339" s="10" t="n"/>
      <c r="I1339" s="10" t="n"/>
      <c r="J1339" s="10">
        <f>IF(COUNT(D1339:I1339)=0,"",MIN(D1339:I1339))</f>
        <v/>
      </c>
      <c r="K1339" s="10">
        <f>IF(COUNT(D1339:I1339)=0,"",MEDIAN(D1339:I1339))</f>
        <v/>
      </c>
      <c r="L1339" s="10">
        <f>IF(COUNT(D1339:I1339)=0,"",MAX(D1339:I1339))</f>
        <v/>
      </c>
      <c r="M1339" s="11">
        <f>IF(OR(J1339="",J1339=0),"",(L1339-J1339)/J1339)</f>
        <v/>
      </c>
      <c r="N1339" s="4">
        <f>IF(COUNT(D1339:I1339)=0,"",INDEX($D$1:$I$1,MATCH(MIN(D1339:I1339),D1339:I1339,0)))</f>
        <v/>
      </c>
      <c r="O1339" s="10" t="n">
        <v>1365</v>
      </c>
      <c r="P1339" s="12" t="n">
        <v>1</v>
      </c>
    </row>
    <row r="1340">
      <c r="A1340" s="4" t="inlineStr">
        <is>
          <t>MAT-32-387</t>
        </is>
      </c>
      <c r="B1340" s="5" t="inlineStr">
        <is>
          <t>Manguera para lavadora 48"</t>
        </is>
      </c>
      <c r="C1340" s="4" t="inlineStr">
        <is>
          <t>unidad</t>
        </is>
      </c>
      <c r="D1340" s="10" t="n"/>
      <c r="E1340" s="10" t="n">
        <v>556</v>
      </c>
      <c r="F1340" s="10" t="n"/>
      <c r="G1340" s="10" t="n"/>
      <c r="H1340" s="10" t="n"/>
      <c r="I1340" s="10" t="n"/>
      <c r="J1340" s="10">
        <f>IF(COUNT(D1340:I1340)=0,"",MIN(D1340:I1340))</f>
        <v/>
      </c>
      <c r="K1340" s="10">
        <f>IF(COUNT(D1340:I1340)=0,"",MEDIAN(D1340:I1340))</f>
        <v/>
      </c>
      <c r="L1340" s="10">
        <f>IF(COUNT(D1340:I1340)=0,"",MAX(D1340:I1340))</f>
        <v/>
      </c>
      <c r="M1340" s="11">
        <f>IF(OR(J1340="",J1340=0),"",(L1340-J1340)/J1340)</f>
        <v/>
      </c>
      <c r="N1340" s="4">
        <f>IF(COUNT(D1340:I1340)=0,"",INDEX($D$1:$I$1,MATCH(MIN(D1340:I1340),D1340:I1340,0)))</f>
        <v/>
      </c>
      <c r="O1340" s="10" t="n">
        <v>556</v>
      </c>
      <c r="P1340" s="12" t="n">
        <v>1</v>
      </c>
    </row>
    <row r="1341">
      <c r="A1341" s="4" t="inlineStr">
        <is>
          <t>MAT-32-388</t>
        </is>
      </c>
      <c r="B1341" s="5" t="inlineStr">
        <is>
          <t>Manguera para lavadora 60"</t>
        </is>
      </c>
      <c r="C1341" s="4" t="inlineStr">
        <is>
          <t>unidad</t>
        </is>
      </c>
      <c r="D1341" s="10" t="n"/>
      <c r="E1341" s="10" t="n">
        <v>410</v>
      </c>
      <c r="F1341" s="10" t="n"/>
      <c r="G1341" s="10" t="n"/>
      <c r="H1341" s="10" t="n"/>
      <c r="I1341" s="10" t="n"/>
      <c r="J1341" s="10">
        <f>IF(COUNT(D1341:I1341)=0,"",MIN(D1341:I1341))</f>
        <v/>
      </c>
      <c r="K1341" s="10">
        <f>IF(COUNT(D1341:I1341)=0,"",MEDIAN(D1341:I1341))</f>
        <v/>
      </c>
      <c r="L1341" s="10">
        <f>IF(COUNT(D1341:I1341)=0,"",MAX(D1341:I1341))</f>
        <v/>
      </c>
      <c r="M1341" s="11">
        <f>IF(OR(J1341="",J1341=0),"",(L1341-J1341)/J1341)</f>
        <v/>
      </c>
      <c r="N1341" s="4">
        <f>IF(COUNT(D1341:I1341)=0,"",INDEX($D$1:$I$1,MATCH(MIN(D1341:I1341),D1341:I1341,0)))</f>
        <v/>
      </c>
      <c r="O1341" s="10" t="n">
        <v>410</v>
      </c>
      <c r="P1341" s="12" t="n">
        <v>1</v>
      </c>
    </row>
    <row r="1342">
      <c r="A1342" s="4" t="inlineStr">
        <is>
          <t>MAT-32-389</t>
        </is>
      </c>
      <c r="B1342" s="5" t="inlineStr">
        <is>
          <t>Manguera para lavadora 72"</t>
        </is>
      </c>
      <c r="C1342" s="4" t="inlineStr">
        <is>
          <t>unidad</t>
        </is>
      </c>
      <c r="D1342" s="10" t="n"/>
      <c r="E1342" s="10" t="n">
        <v>375</v>
      </c>
      <c r="F1342" s="10" t="n"/>
      <c r="G1342" s="10" t="n"/>
      <c r="H1342" s="10" t="n"/>
      <c r="I1342" s="10" t="n"/>
      <c r="J1342" s="10">
        <f>IF(COUNT(D1342:I1342)=0,"",MIN(D1342:I1342))</f>
        <v/>
      </c>
      <c r="K1342" s="10">
        <f>IF(COUNT(D1342:I1342)=0,"",MEDIAN(D1342:I1342))</f>
        <v/>
      </c>
      <c r="L1342" s="10">
        <f>IF(COUNT(D1342:I1342)=0,"",MAX(D1342:I1342))</f>
        <v/>
      </c>
      <c r="M1342" s="11">
        <f>IF(OR(J1342="",J1342=0),"",(L1342-J1342)/J1342)</f>
        <v/>
      </c>
      <c r="N1342" s="4">
        <f>IF(COUNT(D1342:I1342)=0,"",INDEX($D$1:$I$1,MATCH(MIN(D1342:I1342),D1342:I1342,0)))</f>
        <v/>
      </c>
      <c r="O1342" s="10" t="n">
        <v>375</v>
      </c>
      <c r="P1342" s="12" t="n">
        <v>1</v>
      </c>
    </row>
    <row r="1343">
      <c r="A1343" s="4" t="inlineStr">
        <is>
          <t>MAT-32-390</t>
        </is>
      </c>
      <c r="B1343" s="5" t="inlineStr">
        <is>
          <t>Manguera para lavamanos 1/2"</t>
        </is>
      </c>
      <c r="C1343" s="4" t="inlineStr">
        <is>
          <t>unidad</t>
        </is>
      </c>
      <c r="D1343" s="10" t="n"/>
      <c r="E1343" s="10" t="n">
        <v>295</v>
      </c>
      <c r="F1343" s="10" t="n"/>
      <c r="G1343" s="10" t="n"/>
      <c r="H1343" s="10" t="n"/>
      <c r="I1343" s="10" t="n"/>
      <c r="J1343" s="10">
        <f>IF(COUNT(D1343:I1343)=0,"",MIN(D1343:I1343))</f>
        <v/>
      </c>
      <c r="K1343" s="10">
        <f>IF(COUNT(D1343:I1343)=0,"",MEDIAN(D1343:I1343))</f>
        <v/>
      </c>
      <c r="L1343" s="10">
        <f>IF(COUNT(D1343:I1343)=0,"",MAX(D1343:I1343))</f>
        <v/>
      </c>
      <c r="M1343" s="11">
        <f>IF(OR(J1343="",J1343=0),"",(L1343-J1343)/J1343)</f>
        <v/>
      </c>
      <c r="N1343" s="4">
        <f>IF(COUNT(D1343:I1343)=0,"",INDEX($D$1:$I$1,MATCH(MIN(D1343:I1343),D1343:I1343,0)))</f>
        <v/>
      </c>
      <c r="O1343" s="10" t="n">
        <v>384</v>
      </c>
      <c r="P1343" s="12" t="n">
        <v>1</v>
      </c>
    </row>
    <row r="1344">
      <c r="A1344" s="4" t="inlineStr">
        <is>
          <t>MAT-32-391</t>
        </is>
      </c>
      <c r="B1344" s="5" t="inlineStr">
        <is>
          <t>Manguera para lavamanos 16"</t>
        </is>
      </c>
      <c r="C1344" s="4" t="inlineStr">
        <is>
          <t>unidad</t>
        </is>
      </c>
      <c r="D1344" s="10" t="n"/>
      <c r="E1344" s="10" t="n">
        <v>265</v>
      </c>
      <c r="F1344" s="10" t="n"/>
      <c r="G1344" s="10" t="n"/>
      <c r="H1344" s="10" t="n"/>
      <c r="I1344" s="10" t="n"/>
      <c r="J1344" s="10">
        <f>IF(COUNT(D1344:I1344)=0,"",MIN(D1344:I1344))</f>
        <v/>
      </c>
      <c r="K1344" s="10">
        <f>IF(COUNT(D1344:I1344)=0,"",MEDIAN(D1344:I1344))</f>
        <v/>
      </c>
      <c r="L1344" s="10">
        <f>IF(COUNT(D1344:I1344)=0,"",MAX(D1344:I1344))</f>
        <v/>
      </c>
      <c r="M1344" s="11">
        <f>IF(OR(J1344="",J1344=0),"",(L1344-J1344)/J1344)</f>
        <v/>
      </c>
      <c r="N1344" s="4">
        <f>IF(COUNT(D1344:I1344)=0,"",INDEX($D$1:$I$1,MATCH(MIN(D1344:I1344),D1344:I1344,0)))</f>
        <v/>
      </c>
      <c r="O1344" s="10" t="n">
        <v>265</v>
      </c>
      <c r="P1344" s="12" t="n">
        <v>1</v>
      </c>
    </row>
    <row r="1345">
      <c r="A1345" s="4" t="inlineStr">
        <is>
          <t>MAT-32-392</t>
        </is>
      </c>
      <c r="B1345" s="5" t="inlineStr">
        <is>
          <t>Manguera para lavamanos 20"</t>
        </is>
      </c>
      <c r="C1345" s="4" t="inlineStr">
        <is>
          <t>unidad</t>
        </is>
      </c>
      <c r="D1345" s="10" t="n"/>
      <c r="E1345" s="10" t="n">
        <v>325</v>
      </c>
      <c r="F1345" s="10" t="n"/>
      <c r="G1345" s="10" t="n"/>
      <c r="H1345" s="10" t="n"/>
      <c r="I1345" s="10" t="n"/>
      <c r="J1345" s="10">
        <f>IF(COUNT(D1345:I1345)=0,"",MIN(D1345:I1345))</f>
        <v/>
      </c>
      <c r="K1345" s="10">
        <f>IF(COUNT(D1345:I1345)=0,"",MEDIAN(D1345:I1345))</f>
        <v/>
      </c>
      <c r="L1345" s="10">
        <f>IF(COUNT(D1345:I1345)=0,"",MAX(D1345:I1345))</f>
        <v/>
      </c>
      <c r="M1345" s="11">
        <f>IF(OR(J1345="",J1345=0),"",(L1345-J1345)/J1345)</f>
        <v/>
      </c>
      <c r="N1345" s="4">
        <f>IF(COUNT(D1345:I1345)=0,"",INDEX($D$1:$I$1,MATCH(MIN(D1345:I1345),D1345:I1345,0)))</f>
        <v/>
      </c>
      <c r="O1345" s="10" t="n">
        <v>325</v>
      </c>
      <c r="P1345" s="12" t="n">
        <v>1</v>
      </c>
    </row>
    <row r="1346">
      <c r="A1346" s="4" t="inlineStr">
        <is>
          <t>MAT-32-393</t>
        </is>
      </c>
      <c r="B1346" s="5" t="inlineStr">
        <is>
          <t>Manguera para lavamanos 22"</t>
        </is>
      </c>
      <c r="C1346" s="4" t="inlineStr">
        <is>
          <t>unidad</t>
        </is>
      </c>
      <c r="D1346" s="10" t="n"/>
      <c r="E1346" s="10" t="n">
        <v>365</v>
      </c>
      <c r="F1346" s="10" t="n"/>
      <c r="G1346" s="10" t="n"/>
      <c r="H1346" s="10" t="n"/>
      <c r="I1346" s="10" t="n"/>
      <c r="J1346" s="10">
        <f>IF(COUNT(D1346:I1346)=0,"",MIN(D1346:I1346))</f>
        <v/>
      </c>
      <c r="K1346" s="10">
        <f>IF(COUNT(D1346:I1346)=0,"",MEDIAN(D1346:I1346))</f>
        <v/>
      </c>
      <c r="L1346" s="10">
        <f>IF(COUNT(D1346:I1346)=0,"",MAX(D1346:I1346))</f>
        <v/>
      </c>
      <c r="M1346" s="11">
        <f>IF(OR(J1346="",J1346=0),"",(L1346-J1346)/J1346)</f>
        <v/>
      </c>
      <c r="N1346" s="4">
        <f>IF(COUNT(D1346:I1346)=0,"",INDEX($D$1:$I$1,MATCH(MIN(D1346:I1346),D1346:I1346,0)))</f>
        <v/>
      </c>
      <c r="O1346" s="10" t="n">
        <v>425</v>
      </c>
      <c r="P1346" s="12" t="n">
        <v>1</v>
      </c>
    </row>
    <row r="1347">
      <c r="A1347" s="4" t="inlineStr">
        <is>
          <t>MAT-32-394</t>
        </is>
      </c>
      <c r="B1347" s="5" t="inlineStr">
        <is>
          <t>Manguera para lavamanos 24"</t>
        </is>
      </c>
      <c r="C1347" s="4" t="inlineStr">
        <is>
          <t>unidad</t>
        </is>
      </c>
      <c r="D1347" s="10" t="n"/>
      <c r="E1347" s="10" t="n">
        <v>265</v>
      </c>
      <c r="F1347" s="10" t="n"/>
      <c r="G1347" s="10" t="n"/>
      <c r="H1347" s="10" t="n"/>
      <c r="I1347" s="10" t="n"/>
      <c r="J1347" s="10">
        <f>IF(COUNT(D1347:I1347)=0,"",MIN(D1347:I1347))</f>
        <v/>
      </c>
      <c r="K1347" s="10">
        <f>IF(COUNT(D1347:I1347)=0,"",MEDIAN(D1347:I1347))</f>
        <v/>
      </c>
      <c r="L1347" s="10">
        <f>IF(COUNT(D1347:I1347)=0,"",MAX(D1347:I1347))</f>
        <v/>
      </c>
      <c r="M1347" s="11">
        <f>IF(OR(J1347="",J1347=0),"",(L1347-J1347)/J1347)</f>
        <v/>
      </c>
      <c r="N1347" s="4">
        <f>IF(COUNT(D1347:I1347)=0,"",INDEX($D$1:$I$1,MATCH(MIN(D1347:I1347),D1347:I1347,0)))</f>
        <v/>
      </c>
      <c r="O1347" s="10" t="n">
        <v>279</v>
      </c>
      <c r="P1347" s="12" t="n">
        <v>1</v>
      </c>
    </row>
    <row r="1348">
      <c r="A1348" s="4" t="inlineStr">
        <is>
          <t>MAT-32-395</t>
        </is>
      </c>
      <c r="B1348" s="5" t="inlineStr">
        <is>
          <t>Manguera para lavamanos 3/8"</t>
        </is>
      </c>
      <c r="C1348" s="4" t="inlineStr">
        <is>
          <t>unidad</t>
        </is>
      </c>
      <c r="D1348" s="10" t="n"/>
      <c r="E1348" s="10" t="n">
        <v>505</v>
      </c>
      <c r="F1348" s="10" t="n"/>
      <c r="G1348" s="10" t="n"/>
      <c r="H1348" s="10" t="n"/>
      <c r="I1348" s="10" t="n"/>
      <c r="J1348" s="10">
        <f>IF(COUNT(D1348:I1348)=0,"",MIN(D1348:I1348))</f>
        <v/>
      </c>
      <c r="K1348" s="10">
        <f>IF(COUNT(D1348:I1348)=0,"",MEDIAN(D1348:I1348))</f>
        <v/>
      </c>
      <c r="L1348" s="10">
        <f>IF(COUNT(D1348:I1348)=0,"",MAX(D1348:I1348))</f>
        <v/>
      </c>
      <c r="M1348" s="11">
        <f>IF(OR(J1348="",J1348=0),"",(L1348-J1348)/J1348)</f>
        <v/>
      </c>
      <c r="N1348" s="4">
        <f>IF(COUNT(D1348:I1348)=0,"",INDEX($D$1:$I$1,MATCH(MIN(D1348:I1348),D1348:I1348,0)))</f>
        <v/>
      </c>
      <c r="O1348" s="10" t="n">
        <v>505</v>
      </c>
      <c r="P1348" s="12" t="n">
        <v>1</v>
      </c>
    </row>
    <row r="1349">
      <c r="A1349" s="4" t="inlineStr">
        <is>
          <t>MAT-32-396</t>
        </is>
      </c>
      <c r="B1349" s="5" t="inlineStr">
        <is>
          <t>Manguera para lavamanos 3/8" x 32 pulgadas</t>
        </is>
      </c>
      <c r="C1349" s="4" t="inlineStr">
        <is>
          <t>unidad</t>
        </is>
      </c>
      <c r="D1349" s="10" t="n"/>
      <c r="E1349" s="10" t="n">
        <v>198</v>
      </c>
      <c r="F1349" s="10" t="n"/>
      <c r="G1349" s="10" t="n"/>
      <c r="H1349" s="10" t="n"/>
      <c r="I1349" s="10" t="n"/>
      <c r="J1349" s="10">
        <f>IF(COUNT(D1349:I1349)=0,"",MIN(D1349:I1349))</f>
        <v/>
      </c>
      <c r="K1349" s="10">
        <f>IF(COUNT(D1349:I1349)=0,"",MEDIAN(D1349:I1349))</f>
        <v/>
      </c>
      <c r="L1349" s="10">
        <f>IF(COUNT(D1349:I1349)=0,"",MAX(D1349:I1349))</f>
        <v/>
      </c>
      <c r="M1349" s="11">
        <f>IF(OR(J1349="",J1349=0),"",(L1349-J1349)/J1349)</f>
        <v/>
      </c>
      <c r="N1349" s="4">
        <f>IF(COUNT(D1349:I1349)=0,"",INDEX($D$1:$I$1,MATCH(MIN(D1349:I1349),D1349:I1349,0)))</f>
        <v/>
      </c>
      <c r="O1349" s="10" t="n">
        <v>198</v>
      </c>
      <c r="P1349" s="12" t="n">
        <v>1</v>
      </c>
    </row>
    <row r="1350">
      <c r="A1350" s="4" t="inlineStr">
        <is>
          <t>MAT-32-397</t>
        </is>
      </c>
      <c r="B1350" s="5" t="inlineStr">
        <is>
          <t>Manguera para lavamanos 30"</t>
        </is>
      </c>
      <c r="C1350" s="4" t="inlineStr">
        <is>
          <t>unidad</t>
        </is>
      </c>
      <c r="D1350" s="10" t="n"/>
      <c r="E1350" s="10" t="n">
        <v>330</v>
      </c>
      <c r="F1350" s="10" t="n"/>
      <c r="G1350" s="10" t="n"/>
      <c r="H1350" s="10" t="n"/>
      <c r="I1350" s="10" t="n"/>
      <c r="J1350" s="10">
        <f>IF(COUNT(D1350:I1350)=0,"",MIN(D1350:I1350))</f>
        <v/>
      </c>
      <c r="K1350" s="10">
        <f>IF(COUNT(D1350:I1350)=0,"",MEDIAN(D1350:I1350))</f>
        <v/>
      </c>
      <c r="L1350" s="10">
        <f>IF(COUNT(D1350:I1350)=0,"",MAX(D1350:I1350))</f>
        <v/>
      </c>
      <c r="M1350" s="11">
        <f>IF(OR(J1350="",J1350=0),"",(L1350-J1350)/J1350)</f>
        <v/>
      </c>
      <c r="N1350" s="4">
        <f>IF(COUNT(D1350:I1350)=0,"",INDEX($D$1:$I$1,MATCH(MIN(D1350:I1350),D1350:I1350,0)))</f>
        <v/>
      </c>
      <c r="O1350" s="10" t="n">
        <v>330</v>
      </c>
      <c r="P1350" s="12" t="n">
        <v>1</v>
      </c>
    </row>
    <row r="1351">
      <c r="A1351" s="4" t="inlineStr">
        <is>
          <t>MAT-32-398</t>
        </is>
      </c>
      <c r="B1351" s="5" t="inlineStr">
        <is>
          <t>Manguera para lavamanos 36"</t>
        </is>
      </c>
      <c r="C1351" s="4" t="inlineStr">
        <is>
          <t>unidad</t>
        </is>
      </c>
      <c r="D1351" s="10" t="n"/>
      <c r="E1351" s="10" t="n">
        <v>319</v>
      </c>
      <c r="F1351" s="10" t="n"/>
      <c r="G1351" s="10" t="n"/>
      <c r="H1351" s="10" t="n"/>
      <c r="I1351" s="10" t="n"/>
      <c r="J1351" s="10">
        <f>IF(COUNT(D1351:I1351)=0,"",MIN(D1351:I1351))</f>
        <v/>
      </c>
      <c r="K1351" s="10">
        <f>IF(COUNT(D1351:I1351)=0,"",MEDIAN(D1351:I1351))</f>
        <v/>
      </c>
      <c r="L1351" s="10">
        <f>IF(COUNT(D1351:I1351)=0,"",MAX(D1351:I1351))</f>
        <v/>
      </c>
      <c r="M1351" s="11">
        <f>IF(OR(J1351="",J1351=0),"",(L1351-J1351)/J1351)</f>
        <v/>
      </c>
      <c r="N1351" s="4">
        <f>IF(COUNT(D1351:I1351)=0,"",INDEX($D$1:$I$1,MATCH(MIN(D1351:I1351),D1351:I1351,0)))</f>
        <v/>
      </c>
      <c r="O1351" s="10" t="n">
        <v>319</v>
      </c>
      <c r="P1351" s="12" t="n">
        <v>1</v>
      </c>
    </row>
    <row r="1352">
      <c r="A1352" s="4" t="inlineStr">
        <is>
          <t>MAT-32-399</t>
        </is>
      </c>
      <c r="B1352" s="5" t="inlineStr">
        <is>
          <t>Manguera para mezcladora 3/8" x 20 pulgadas</t>
        </is>
      </c>
      <c r="C1352" s="4" t="inlineStr">
        <is>
          <t>unidad</t>
        </is>
      </c>
      <c r="D1352" s="10" t="n"/>
      <c r="E1352" s="10" t="n">
        <v>195</v>
      </c>
      <c r="F1352" s="10" t="n"/>
      <c r="G1352" s="10" t="n"/>
      <c r="H1352" s="10" t="n"/>
      <c r="I1352" s="10" t="n"/>
      <c r="J1352" s="10">
        <f>IF(COUNT(D1352:I1352)=0,"",MIN(D1352:I1352))</f>
        <v/>
      </c>
      <c r="K1352" s="10">
        <f>IF(COUNT(D1352:I1352)=0,"",MEDIAN(D1352:I1352))</f>
        <v/>
      </c>
      <c r="L1352" s="10">
        <f>IF(COUNT(D1352:I1352)=0,"",MAX(D1352:I1352))</f>
        <v/>
      </c>
      <c r="M1352" s="11">
        <f>IF(OR(J1352="",J1352=0),"",(L1352-J1352)/J1352)</f>
        <v/>
      </c>
      <c r="N1352" s="4">
        <f>IF(COUNT(D1352:I1352)=0,"",INDEX($D$1:$I$1,MATCH(MIN(D1352:I1352),D1352:I1352,0)))</f>
        <v/>
      </c>
      <c r="O1352" s="10" t="n">
        <v>195</v>
      </c>
      <c r="P1352" s="12" t="n">
        <v>1</v>
      </c>
    </row>
    <row r="1353">
      <c r="A1353" s="4" t="inlineStr">
        <is>
          <t>MAT-32-400</t>
        </is>
      </c>
      <c r="B1353" s="5" t="inlineStr">
        <is>
          <t>Manguera para mezcladora 32"</t>
        </is>
      </c>
      <c r="C1353" s="4" t="inlineStr">
        <is>
          <t>unidad</t>
        </is>
      </c>
      <c r="D1353" s="10" t="n"/>
      <c r="E1353" s="10" t="n">
        <v>297</v>
      </c>
      <c r="F1353" s="10" t="n"/>
      <c r="G1353" s="10" t="n"/>
      <c r="H1353" s="10" t="n"/>
      <c r="I1353" s="10" t="n"/>
      <c r="J1353" s="10">
        <f>IF(COUNT(D1353:I1353)=0,"",MIN(D1353:I1353))</f>
        <v/>
      </c>
      <c r="K1353" s="10">
        <f>IF(COUNT(D1353:I1353)=0,"",MEDIAN(D1353:I1353))</f>
        <v/>
      </c>
      <c r="L1353" s="10">
        <f>IF(COUNT(D1353:I1353)=0,"",MAX(D1353:I1353))</f>
        <v/>
      </c>
      <c r="M1353" s="11">
        <f>IF(OR(J1353="",J1353=0),"",(L1353-J1353)/J1353)</f>
        <v/>
      </c>
      <c r="N1353" s="4">
        <f>IF(COUNT(D1353:I1353)=0,"",INDEX($D$1:$I$1,MATCH(MIN(D1353:I1353),D1353:I1353,0)))</f>
        <v/>
      </c>
      <c r="O1353" s="10" t="n">
        <v>297</v>
      </c>
      <c r="P1353" s="12" t="n">
        <v>1</v>
      </c>
    </row>
    <row r="1354">
      <c r="A1354" s="4" t="inlineStr">
        <is>
          <t>MAT-32-401</t>
        </is>
      </c>
      <c r="B1354" s="5" t="inlineStr">
        <is>
          <t>Manguera para uso general, transparente 0.31"</t>
        </is>
      </c>
      <c r="C1354" s="4" t="inlineStr">
        <is>
          <t>unidad</t>
        </is>
      </c>
      <c r="D1354" s="10" t="n"/>
      <c r="E1354" s="10" t="n">
        <v>25</v>
      </c>
      <c r="F1354" s="10" t="n"/>
      <c r="G1354" s="10" t="n"/>
      <c r="H1354" s="10" t="n"/>
      <c r="I1354" s="10" t="n"/>
      <c r="J1354" s="10">
        <f>IF(COUNT(D1354:I1354)=0,"",MIN(D1354:I1354))</f>
        <v/>
      </c>
      <c r="K1354" s="10">
        <f>IF(COUNT(D1354:I1354)=0,"",MEDIAN(D1354:I1354))</f>
        <v/>
      </c>
      <c r="L1354" s="10">
        <f>IF(COUNT(D1354:I1354)=0,"",MAX(D1354:I1354))</f>
        <v/>
      </c>
      <c r="M1354" s="11">
        <f>IF(OR(J1354="",J1354=0),"",(L1354-J1354)/J1354)</f>
        <v/>
      </c>
      <c r="N1354" s="4">
        <f>IF(COUNT(D1354:I1354)=0,"",INDEX($D$1:$I$1,MATCH(MIN(D1354:I1354),D1354:I1354,0)))</f>
        <v/>
      </c>
      <c r="O1354" s="10" t="n">
        <v>25</v>
      </c>
      <c r="P1354" s="12" t="n">
        <v>1</v>
      </c>
    </row>
    <row r="1355">
      <c r="A1355" s="4" t="inlineStr">
        <is>
          <t>MAT-32-402</t>
        </is>
      </c>
      <c r="B1355" s="5" t="inlineStr">
        <is>
          <t>Manguera para uso general, transparente 1/2"</t>
        </is>
      </c>
      <c r="C1355" s="4" t="inlineStr">
        <is>
          <t>unidad</t>
        </is>
      </c>
      <c r="D1355" s="10" t="n"/>
      <c r="E1355" s="10" t="n">
        <v>40</v>
      </c>
      <c r="F1355" s="10" t="n"/>
      <c r="G1355" s="10" t="n"/>
      <c r="H1355" s="10" t="n"/>
      <c r="I1355" s="10" t="n"/>
      <c r="J1355" s="10">
        <f>IF(COUNT(D1355:I1355)=0,"",MIN(D1355:I1355))</f>
        <v/>
      </c>
      <c r="K1355" s="10">
        <f>IF(COUNT(D1355:I1355)=0,"",MEDIAN(D1355:I1355))</f>
        <v/>
      </c>
      <c r="L1355" s="10">
        <f>IF(COUNT(D1355:I1355)=0,"",MAX(D1355:I1355))</f>
        <v/>
      </c>
      <c r="M1355" s="11">
        <f>IF(OR(J1355="",J1355=0),"",(L1355-J1355)/J1355)</f>
        <v/>
      </c>
      <c r="N1355" s="4">
        <f>IF(COUNT(D1355:I1355)=0,"",INDEX($D$1:$I$1,MATCH(MIN(D1355:I1355),D1355:I1355,0)))</f>
        <v/>
      </c>
      <c r="O1355" s="10" t="n">
        <v>43.5</v>
      </c>
      <c r="P1355" s="12" t="n">
        <v>1</v>
      </c>
    </row>
    <row r="1356">
      <c r="A1356" s="4" t="inlineStr">
        <is>
          <t>MAT-32-403</t>
        </is>
      </c>
      <c r="B1356" s="5" t="inlineStr">
        <is>
          <t>Manguera para uso general, transparente 1/4"</t>
        </is>
      </c>
      <c r="C1356" s="4" t="inlineStr">
        <is>
          <t>unidad</t>
        </is>
      </c>
      <c r="D1356" s="10" t="n"/>
      <c r="E1356" s="10" t="n">
        <v>35</v>
      </c>
      <c r="F1356" s="10" t="n"/>
      <c r="G1356" s="10" t="n"/>
      <c r="H1356" s="10" t="n"/>
      <c r="I1356" s="10" t="n"/>
      <c r="J1356" s="10">
        <f>IF(COUNT(D1356:I1356)=0,"",MIN(D1356:I1356))</f>
        <v/>
      </c>
      <c r="K1356" s="10">
        <f>IF(COUNT(D1356:I1356)=0,"",MEDIAN(D1356:I1356))</f>
        <v/>
      </c>
      <c r="L1356" s="10">
        <f>IF(COUNT(D1356:I1356)=0,"",MAX(D1356:I1356))</f>
        <v/>
      </c>
      <c r="M1356" s="11">
        <f>IF(OR(J1356="",J1356=0),"",(L1356-J1356)/J1356)</f>
        <v/>
      </c>
      <c r="N1356" s="4">
        <f>IF(COUNT(D1356:I1356)=0,"",INDEX($D$1:$I$1,MATCH(MIN(D1356:I1356),D1356:I1356,0)))</f>
        <v/>
      </c>
      <c r="O1356" s="10" t="n">
        <v>35</v>
      </c>
      <c r="P1356" s="12" t="n">
        <v>1</v>
      </c>
    </row>
    <row r="1357">
      <c r="A1357" s="4" t="inlineStr">
        <is>
          <t>MAT-32-404</t>
        </is>
      </c>
      <c r="B1357" s="5" t="inlineStr">
        <is>
          <t>Manguera para uso general, transparente 1"</t>
        </is>
      </c>
      <c r="C1357" s="4" t="inlineStr">
        <is>
          <t>unidad</t>
        </is>
      </c>
      <c r="D1357" s="10" t="n"/>
      <c r="E1357" s="10" t="n">
        <v>100</v>
      </c>
      <c r="F1357" s="10" t="n"/>
      <c r="G1357" s="10" t="n"/>
      <c r="H1357" s="10" t="n"/>
      <c r="I1357" s="10" t="n"/>
      <c r="J1357" s="10">
        <f>IF(COUNT(D1357:I1357)=0,"",MIN(D1357:I1357))</f>
        <v/>
      </c>
      <c r="K1357" s="10">
        <f>IF(COUNT(D1357:I1357)=0,"",MEDIAN(D1357:I1357))</f>
        <v/>
      </c>
      <c r="L1357" s="10">
        <f>IF(COUNT(D1357:I1357)=0,"",MAX(D1357:I1357))</f>
        <v/>
      </c>
      <c r="M1357" s="11">
        <f>IF(OR(J1357="",J1357=0),"",(L1357-J1357)/J1357)</f>
        <v/>
      </c>
      <c r="N1357" s="4">
        <f>IF(COUNT(D1357:I1357)=0,"",INDEX($D$1:$I$1,MATCH(MIN(D1357:I1357),D1357:I1357,0)))</f>
        <v/>
      </c>
      <c r="O1357" s="10" t="n">
        <v>100</v>
      </c>
      <c r="P1357" s="12" t="n">
        <v>1</v>
      </c>
    </row>
    <row r="1358">
      <c r="A1358" s="4" t="inlineStr">
        <is>
          <t>MAT-32-405</t>
        </is>
      </c>
      <c r="B1358" s="5" t="inlineStr">
        <is>
          <t>Manguera para uso general, transparente 3/4"</t>
        </is>
      </c>
      <c r="C1358" s="4" t="inlineStr">
        <is>
          <t>unidad</t>
        </is>
      </c>
      <c r="D1358" s="10" t="n"/>
      <c r="E1358" s="10" t="n">
        <v>36</v>
      </c>
      <c r="F1358" s="10" t="n"/>
      <c r="G1358" s="10" t="n"/>
      <c r="H1358" s="10" t="n"/>
      <c r="I1358" s="10" t="n"/>
      <c r="J1358" s="10">
        <f>IF(COUNT(D1358:I1358)=0,"",MIN(D1358:I1358))</f>
        <v/>
      </c>
      <c r="K1358" s="10">
        <f>IF(COUNT(D1358:I1358)=0,"",MEDIAN(D1358:I1358))</f>
        <v/>
      </c>
      <c r="L1358" s="10">
        <f>IF(COUNT(D1358:I1358)=0,"",MAX(D1358:I1358))</f>
        <v/>
      </c>
      <c r="M1358" s="11">
        <f>IF(OR(J1358="",J1358=0),"",(L1358-J1358)/J1358)</f>
        <v/>
      </c>
      <c r="N1358" s="4">
        <f>IF(COUNT(D1358:I1358)=0,"",INDEX($D$1:$I$1,MATCH(MIN(D1358:I1358),D1358:I1358,0)))</f>
        <v/>
      </c>
      <c r="O1358" s="10" t="n">
        <v>36</v>
      </c>
      <c r="P1358" s="12" t="n">
        <v>1</v>
      </c>
    </row>
    <row r="1359">
      <c r="A1359" s="4" t="inlineStr">
        <is>
          <t>MAT-32-406</t>
        </is>
      </c>
      <c r="B1359" s="5" t="inlineStr">
        <is>
          <t>Manguera para uso general, transparente 3/8"</t>
        </is>
      </c>
      <c r="C1359" s="4" t="inlineStr">
        <is>
          <t>unidad</t>
        </is>
      </c>
      <c r="D1359" s="10" t="n"/>
      <c r="E1359" s="10" t="n">
        <v>32</v>
      </c>
      <c r="F1359" s="10" t="n"/>
      <c r="G1359" s="10" t="n"/>
      <c r="H1359" s="10" t="n"/>
      <c r="I1359" s="10" t="n"/>
      <c r="J1359" s="10">
        <f>IF(COUNT(D1359:I1359)=0,"",MIN(D1359:I1359))</f>
        <v/>
      </c>
      <c r="K1359" s="10">
        <f>IF(COUNT(D1359:I1359)=0,"",MEDIAN(D1359:I1359))</f>
        <v/>
      </c>
      <c r="L1359" s="10">
        <f>IF(COUNT(D1359:I1359)=0,"",MAX(D1359:I1359))</f>
        <v/>
      </c>
      <c r="M1359" s="11">
        <f>IF(OR(J1359="",J1359=0),"",(L1359-J1359)/J1359)</f>
        <v/>
      </c>
      <c r="N1359" s="4">
        <f>IF(COUNT(D1359:I1359)=0,"",INDEX($D$1:$I$1,MATCH(MIN(D1359:I1359),D1359:I1359,0)))</f>
        <v/>
      </c>
      <c r="O1359" s="10" t="n">
        <v>32</v>
      </c>
      <c r="P1359" s="12" t="n">
        <v>1</v>
      </c>
    </row>
    <row r="1360">
      <c r="A1360" s="4" t="inlineStr">
        <is>
          <t>MAT-32-407</t>
        </is>
      </c>
      <c r="B1360" s="5" t="inlineStr">
        <is>
          <t>Cinta de teflón 12520"</t>
        </is>
      </c>
      <c r="C1360" s="4" t="inlineStr">
        <is>
          <t>rollo</t>
        </is>
      </c>
      <c r="D1360" s="10" t="n"/>
      <c r="E1360" s="10" t="n">
        <v>45</v>
      </c>
      <c r="F1360" s="10" t="n"/>
      <c r="G1360" s="10" t="n"/>
      <c r="H1360" s="10" t="n"/>
      <c r="I1360" s="10" t="n"/>
      <c r="J1360" s="10">
        <f>IF(COUNT(D1360:I1360)=0,"",MIN(D1360:I1360))</f>
        <v/>
      </c>
      <c r="K1360" s="10">
        <f>IF(COUNT(D1360:I1360)=0,"",MEDIAN(D1360:I1360))</f>
        <v/>
      </c>
      <c r="L1360" s="10">
        <f>IF(COUNT(D1360:I1360)=0,"",MAX(D1360:I1360))</f>
        <v/>
      </c>
      <c r="M1360" s="11">
        <f>IF(OR(J1360="",J1360=0),"",(L1360-J1360)/J1360)</f>
        <v/>
      </c>
      <c r="N1360" s="4">
        <f>IF(COUNT(D1360:I1360)=0,"",INDEX($D$1:$I$1,MATCH(MIN(D1360:I1360),D1360:I1360,0)))</f>
        <v/>
      </c>
      <c r="O1360" s="10" t="n">
        <v>45</v>
      </c>
      <c r="P1360" s="12" t="n">
        <v>1</v>
      </c>
    </row>
    <row r="1361">
      <c r="A1361" s="4" t="inlineStr">
        <is>
          <t>MAT-32-408</t>
        </is>
      </c>
      <c r="B1361" s="5" t="inlineStr">
        <is>
          <t>Cinta de teflón 1"</t>
        </is>
      </c>
      <c r="C1361" s="4" t="inlineStr">
        <is>
          <t>rollo</t>
        </is>
      </c>
      <c r="D1361" s="10" t="n"/>
      <c r="E1361" s="10" t="n">
        <v>75</v>
      </c>
      <c r="F1361" s="10" t="n"/>
      <c r="G1361" s="10" t="n"/>
      <c r="H1361" s="10" t="n"/>
      <c r="I1361" s="10" t="n"/>
      <c r="J1361" s="10">
        <f>IF(COUNT(D1361:I1361)=0,"",MIN(D1361:I1361))</f>
        <v/>
      </c>
      <c r="K1361" s="10">
        <f>IF(COUNT(D1361:I1361)=0,"",MEDIAN(D1361:I1361))</f>
        <v/>
      </c>
      <c r="L1361" s="10">
        <f>IF(COUNT(D1361:I1361)=0,"",MAX(D1361:I1361))</f>
        <v/>
      </c>
      <c r="M1361" s="11">
        <f>IF(OR(J1361="",J1361=0),"",(L1361-J1361)/J1361)</f>
        <v/>
      </c>
      <c r="N1361" s="4">
        <f>IF(COUNT(D1361:I1361)=0,"",INDEX($D$1:$I$1,MATCH(MIN(D1361:I1361),D1361:I1361,0)))</f>
        <v/>
      </c>
      <c r="O1361" s="10" t="n">
        <v>75</v>
      </c>
      <c r="P1361" s="12" t="n">
        <v>1</v>
      </c>
    </row>
    <row r="1362">
      <c r="A1362" s="4" t="inlineStr">
        <is>
          <t>MAT-32-409</t>
        </is>
      </c>
      <c r="B1362" s="5" t="inlineStr">
        <is>
          <t>Cinta de teflón 3/4"</t>
        </is>
      </c>
      <c r="C1362" s="4" t="inlineStr">
        <is>
          <t>rollo</t>
        </is>
      </c>
      <c r="D1362" s="10" t="n"/>
      <c r="E1362" s="10" t="n">
        <v>60</v>
      </c>
      <c r="F1362" s="10" t="n"/>
      <c r="G1362" s="10" t="n"/>
      <c r="H1362" s="10" t="n"/>
      <c r="I1362" s="10" t="n"/>
      <c r="J1362" s="10">
        <f>IF(COUNT(D1362:I1362)=0,"",MIN(D1362:I1362))</f>
        <v/>
      </c>
      <c r="K1362" s="10">
        <f>IF(COUNT(D1362:I1362)=0,"",MEDIAN(D1362:I1362))</f>
        <v/>
      </c>
      <c r="L1362" s="10">
        <f>IF(COUNT(D1362:I1362)=0,"",MAX(D1362:I1362))</f>
        <v/>
      </c>
      <c r="M1362" s="11">
        <f>IF(OR(J1362="",J1362=0),"",(L1362-J1362)/J1362)</f>
        <v/>
      </c>
      <c r="N1362" s="4">
        <f>IF(COUNT(D1362:I1362)=0,"",INDEX($D$1:$I$1,MATCH(MIN(D1362:I1362),D1362:I1362,0)))</f>
        <v/>
      </c>
      <c r="O1362" s="10" t="n">
        <v>117.5</v>
      </c>
      <c r="P1362" s="12" t="n">
        <v>1</v>
      </c>
    </row>
    <row r="1363">
      <c r="A1363" s="4" t="inlineStr">
        <is>
          <t>MAT-32-410</t>
        </is>
      </c>
      <c r="B1363" s="5" t="inlineStr">
        <is>
          <t>Cinta de plomero 0.19" x 15 pies</t>
        </is>
      </c>
      <c r="C1363" s="4" t="inlineStr">
        <is>
          <t>rollo</t>
        </is>
      </c>
      <c r="D1363" s="10" t="n"/>
      <c r="E1363" s="10" t="n">
        <v>304</v>
      </c>
      <c r="F1363" s="10" t="n"/>
      <c r="G1363" s="10" t="n"/>
      <c r="H1363" s="10" t="n"/>
      <c r="I1363" s="10" t="n"/>
      <c r="J1363" s="10">
        <f>IF(COUNT(D1363:I1363)=0,"",MIN(D1363:I1363))</f>
        <v/>
      </c>
      <c r="K1363" s="10">
        <f>IF(COUNT(D1363:I1363)=0,"",MEDIAN(D1363:I1363))</f>
        <v/>
      </c>
      <c r="L1363" s="10">
        <f>IF(COUNT(D1363:I1363)=0,"",MAX(D1363:I1363))</f>
        <v/>
      </c>
      <c r="M1363" s="11">
        <f>IF(OR(J1363="",J1363=0),"",(L1363-J1363)/J1363)</f>
        <v/>
      </c>
      <c r="N1363" s="4">
        <f>IF(COUNT(D1363:I1363)=0,"",INDEX($D$1:$I$1,MATCH(MIN(D1363:I1363),D1363:I1363,0)))</f>
        <v/>
      </c>
      <c r="O1363" s="10" t="n">
        <v>304</v>
      </c>
      <c r="P1363" s="12" t="n">
        <v>1</v>
      </c>
    </row>
    <row r="1364">
      <c r="A1364" s="4" t="inlineStr">
        <is>
          <t>MAT-32-411</t>
        </is>
      </c>
      <c r="B1364" s="5" t="inlineStr">
        <is>
          <t>Cinta de plomero 1/2" x 50 pies</t>
        </is>
      </c>
      <c r="C1364" s="4" t="inlineStr">
        <is>
          <t>rollo</t>
        </is>
      </c>
      <c r="D1364" s="10" t="n"/>
      <c r="E1364" s="10" t="n">
        <v>2525</v>
      </c>
      <c r="F1364" s="10" t="n"/>
      <c r="G1364" s="10" t="n"/>
      <c r="H1364" s="10" t="n"/>
      <c r="I1364" s="10" t="n"/>
      <c r="J1364" s="10">
        <f>IF(COUNT(D1364:I1364)=0,"",MIN(D1364:I1364))</f>
        <v/>
      </c>
      <c r="K1364" s="10">
        <f>IF(COUNT(D1364:I1364)=0,"",MEDIAN(D1364:I1364))</f>
        <v/>
      </c>
      <c r="L1364" s="10">
        <f>IF(COUNT(D1364:I1364)=0,"",MAX(D1364:I1364))</f>
        <v/>
      </c>
      <c r="M1364" s="11">
        <f>IF(OR(J1364="",J1364=0),"",(L1364-J1364)/J1364)</f>
        <v/>
      </c>
      <c r="N1364" s="4">
        <f>IF(COUNT(D1364:I1364)=0,"",INDEX($D$1:$I$1,MATCH(MIN(D1364:I1364),D1364:I1364,0)))</f>
        <v/>
      </c>
      <c r="O1364" s="10" t="n">
        <v>2525</v>
      </c>
      <c r="P1364" s="12" t="n">
        <v>1</v>
      </c>
    </row>
    <row r="1365">
      <c r="A1365" s="4" t="inlineStr">
        <is>
          <t>MAT-32-412</t>
        </is>
      </c>
      <c r="B1365" s="5" t="inlineStr">
        <is>
          <t>Cinta de plomero 1/8" x 25 pies</t>
        </is>
      </c>
      <c r="C1365" s="4" t="inlineStr">
        <is>
          <t>rollo</t>
        </is>
      </c>
      <c r="D1365" s="10" t="n"/>
      <c r="E1365" s="10" t="n">
        <v>412</v>
      </c>
      <c r="F1365" s="10" t="n"/>
      <c r="G1365" s="10" t="n"/>
      <c r="H1365" s="10" t="n"/>
      <c r="I1365" s="10" t="n"/>
      <c r="J1365" s="10">
        <f>IF(COUNT(D1365:I1365)=0,"",MIN(D1365:I1365))</f>
        <v/>
      </c>
      <c r="K1365" s="10">
        <f>IF(COUNT(D1365:I1365)=0,"",MEDIAN(D1365:I1365))</f>
        <v/>
      </c>
      <c r="L1365" s="10">
        <f>IF(COUNT(D1365:I1365)=0,"",MAX(D1365:I1365))</f>
        <v/>
      </c>
      <c r="M1365" s="11">
        <f>IF(OR(J1365="",J1365=0),"",(L1365-J1365)/J1365)</f>
        <v/>
      </c>
      <c r="N1365" s="4">
        <f>IF(COUNT(D1365:I1365)=0,"",INDEX($D$1:$I$1,MATCH(MIN(D1365:I1365),D1365:I1365,0)))</f>
        <v/>
      </c>
      <c r="O1365" s="10" t="n">
        <v>412</v>
      </c>
      <c r="P1365" s="12" t="n">
        <v>1</v>
      </c>
    </row>
    <row r="1366">
      <c r="A1366" s="4" t="inlineStr">
        <is>
          <t>MAT-32-413</t>
        </is>
      </c>
      <c r="B1366" s="5" t="inlineStr">
        <is>
          <t>Cemento solvente para PVC, 16 oz</t>
        </is>
      </c>
      <c r="C1366" s="4" t="inlineStr">
        <is>
          <t>envase</t>
        </is>
      </c>
      <c r="D1366" s="10" t="n"/>
      <c r="E1366" s="10" t="n">
        <v>979</v>
      </c>
      <c r="F1366" s="10" t="n"/>
      <c r="G1366" s="10" t="n"/>
      <c r="H1366" s="10" t="n"/>
      <c r="I1366" s="10" t="n"/>
      <c r="J1366" s="10">
        <f>IF(COUNT(D1366:I1366)=0,"",MIN(D1366:I1366))</f>
        <v/>
      </c>
      <c r="K1366" s="10">
        <f>IF(COUNT(D1366:I1366)=0,"",MEDIAN(D1366:I1366))</f>
        <v/>
      </c>
      <c r="L1366" s="10">
        <f>IF(COUNT(D1366:I1366)=0,"",MAX(D1366:I1366))</f>
        <v/>
      </c>
      <c r="M1366" s="11">
        <f>IF(OR(J1366="",J1366=0),"",(L1366-J1366)/J1366)</f>
        <v/>
      </c>
      <c r="N1366" s="4">
        <f>IF(COUNT(D1366:I1366)=0,"",INDEX($D$1:$I$1,MATCH(MIN(D1366:I1366),D1366:I1366,0)))</f>
        <v/>
      </c>
      <c r="O1366" s="10" t="n">
        <v>979</v>
      </c>
      <c r="P1366" s="12" t="n">
        <v>1</v>
      </c>
    </row>
    <row r="1367">
      <c r="A1367" s="4" t="inlineStr">
        <is>
          <t>MAT-32-414</t>
        </is>
      </c>
      <c r="B1367" s="5" t="inlineStr">
        <is>
          <t>Cemento solvente para PVC, 32 oz</t>
        </is>
      </c>
      <c r="C1367" s="4" t="inlineStr">
        <is>
          <t>envase</t>
        </is>
      </c>
      <c r="D1367" s="10" t="n"/>
      <c r="E1367" s="10" t="n">
        <v>1765</v>
      </c>
      <c r="F1367" s="10" t="n"/>
      <c r="G1367" s="10" t="n"/>
      <c r="H1367" s="10" t="n"/>
      <c r="I1367" s="10" t="n"/>
      <c r="J1367" s="10">
        <f>IF(COUNT(D1367:I1367)=0,"",MIN(D1367:I1367))</f>
        <v/>
      </c>
      <c r="K1367" s="10">
        <f>IF(COUNT(D1367:I1367)=0,"",MEDIAN(D1367:I1367))</f>
        <v/>
      </c>
      <c r="L1367" s="10">
        <f>IF(COUNT(D1367:I1367)=0,"",MAX(D1367:I1367))</f>
        <v/>
      </c>
      <c r="M1367" s="11">
        <f>IF(OR(J1367="",J1367=0),"",(L1367-J1367)/J1367)</f>
        <v/>
      </c>
      <c r="N1367" s="4">
        <f>IF(COUNT(D1367:I1367)=0,"",INDEX($D$1:$I$1,MATCH(MIN(D1367:I1367),D1367:I1367,0)))</f>
        <v/>
      </c>
      <c r="O1367" s="10" t="n">
        <v>1765</v>
      </c>
      <c r="P1367" s="12" t="n">
        <v>1</v>
      </c>
    </row>
    <row r="1368">
      <c r="A1368" s="4" t="inlineStr">
        <is>
          <t>MAT-32-415</t>
        </is>
      </c>
      <c r="B1368" s="5" t="inlineStr">
        <is>
          <t>Cemento solvente para PVC, 4 oz</t>
        </is>
      </c>
      <c r="C1368" s="4" t="inlineStr">
        <is>
          <t>envase</t>
        </is>
      </c>
      <c r="D1368" s="10" t="n"/>
      <c r="E1368" s="10" t="n">
        <v>335</v>
      </c>
      <c r="F1368" s="10" t="n"/>
      <c r="G1368" s="10" t="n"/>
      <c r="H1368" s="10" t="n"/>
      <c r="I1368" s="10" t="n"/>
      <c r="J1368" s="10">
        <f>IF(COUNT(D1368:I1368)=0,"",MIN(D1368:I1368))</f>
        <v/>
      </c>
      <c r="K1368" s="10">
        <f>IF(COUNT(D1368:I1368)=0,"",MEDIAN(D1368:I1368))</f>
        <v/>
      </c>
      <c r="L1368" s="10">
        <f>IF(COUNT(D1368:I1368)=0,"",MAX(D1368:I1368))</f>
        <v/>
      </c>
      <c r="M1368" s="11">
        <f>IF(OR(J1368="",J1368=0),"",(L1368-J1368)/J1368)</f>
        <v/>
      </c>
      <c r="N1368" s="4">
        <f>IF(COUNT(D1368:I1368)=0,"",INDEX($D$1:$I$1,MATCH(MIN(D1368:I1368),D1368:I1368,0)))</f>
        <v/>
      </c>
      <c r="O1368" s="10" t="n">
        <v>391.5</v>
      </c>
      <c r="P1368" s="12" t="n">
        <v>1</v>
      </c>
    </row>
    <row r="1369">
      <c r="A1369" s="4" t="inlineStr">
        <is>
          <t>MAT-32-416</t>
        </is>
      </c>
      <c r="B1369" s="5" t="inlineStr">
        <is>
          <t>Cemento solvente para PVC, 50 ml</t>
        </is>
      </c>
      <c r="C1369" s="4" t="inlineStr">
        <is>
          <t>envase</t>
        </is>
      </c>
      <c r="D1369" s="10" t="n"/>
      <c r="E1369" s="10" t="n">
        <v>205</v>
      </c>
      <c r="F1369" s="10" t="n"/>
      <c r="G1369" s="10" t="n"/>
      <c r="H1369" s="10" t="n"/>
      <c r="I1369" s="10" t="n"/>
      <c r="J1369" s="10">
        <f>IF(COUNT(D1369:I1369)=0,"",MIN(D1369:I1369))</f>
        <v/>
      </c>
      <c r="K1369" s="10">
        <f>IF(COUNT(D1369:I1369)=0,"",MEDIAN(D1369:I1369))</f>
        <v/>
      </c>
      <c r="L1369" s="10">
        <f>IF(COUNT(D1369:I1369)=0,"",MAX(D1369:I1369))</f>
        <v/>
      </c>
      <c r="M1369" s="11">
        <f>IF(OR(J1369="",J1369=0),"",(L1369-J1369)/J1369)</f>
        <v/>
      </c>
      <c r="N1369" s="4">
        <f>IF(COUNT(D1369:I1369)=0,"",INDEX($D$1:$I$1,MATCH(MIN(D1369:I1369),D1369:I1369,0)))</f>
        <v/>
      </c>
      <c r="O1369" s="10" t="n">
        <v>205</v>
      </c>
      <c r="P1369" s="12" t="n">
        <v>1</v>
      </c>
    </row>
    <row r="1370">
      <c r="A1370" s="4" t="inlineStr">
        <is>
          <t>MAT-32-417</t>
        </is>
      </c>
      <c r="B1370" s="5" t="inlineStr">
        <is>
          <t>Cemento solvente para PVC, 8 oz</t>
        </is>
      </c>
      <c r="C1370" s="4" t="inlineStr">
        <is>
          <t>envase</t>
        </is>
      </c>
      <c r="D1370" s="10" t="n"/>
      <c r="E1370" s="10" t="n">
        <v>473</v>
      </c>
      <c r="F1370" s="10" t="n"/>
      <c r="G1370" s="10" t="n"/>
      <c r="H1370" s="10" t="n"/>
      <c r="I1370" s="10" t="n"/>
      <c r="J1370" s="10">
        <f>IF(COUNT(D1370:I1370)=0,"",MIN(D1370:I1370))</f>
        <v/>
      </c>
      <c r="K1370" s="10">
        <f>IF(COUNT(D1370:I1370)=0,"",MEDIAN(D1370:I1370))</f>
        <v/>
      </c>
      <c r="L1370" s="10">
        <f>IF(COUNT(D1370:I1370)=0,"",MAX(D1370:I1370))</f>
        <v/>
      </c>
      <c r="M1370" s="11">
        <f>IF(OR(J1370="",J1370=0),"",(L1370-J1370)/J1370)</f>
        <v/>
      </c>
      <c r="N1370" s="4">
        <f>IF(COUNT(D1370:I1370)=0,"",INDEX($D$1:$I$1,MATCH(MIN(D1370:I1370),D1370:I1370,0)))</f>
        <v/>
      </c>
      <c r="O1370" s="10" t="n">
        <v>520</v>
      </c>
      <c r="P1370" s="12" t="n">
        <v>1</v>
      </c>
    </row>
    <row r="1372">
      <c r="A1372" s="13" t="inlineStr">
        <is>
          <t>Cómo leer esta hoja. Cada celda de proveedor trae el precio tal como ese comercio lo publica; cuando tiene más de una cotización para el mismo ítem —dos marcas, dos presentaciones— se muestra la más baja, que es con la que se negocia. El mínimo, la mediana y el máximo se calculan sobre esas celdas. La referencia del sitio no: esa normaliza el ITBIS, promedia todas las cotizaciones y deja fuera las que vienen en otra presentación. Por eso las dos columnas pueden no coincidir, y cuando difieran la comparable es la del sitio.</t>
        </is>
      </c>
    </row>
    <row r="1373"/>
  </sheetData>
  <autoFilter ref="A1:P1370"/>
  <mergeCells count="1">
    <mergeCell ref="A1372:P137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320"/>
  <sheetViews>
    <sheetView showGridLines="0" workbookViewId="0">
      <pane ySplit="7" topLeftCell="A8" activePane="bottomLeft" state="frozen"/>
      <selection pane="bottomLeft" activeCell="A1" sqref="A1"/>
    </sheetView>
  </sheetViews>
  <sheetFormatPr baseColWidth="8" defaultRowHeight="15"/>
  <cols>
    <col width="13" customWidth="1" min="1" max="1"/>
    <col width="46" customWidth="1" min="2" max="2"/>
    <col width="12" customWidth="1" min="3" max="3"/>
    <col width="20" customWidth="1" min="4" max="4"/>
    <col width="12" customWidth="1" min="5" max="5"/>
    <col width="15" customWidth="1" min="6" max="6"/>
    <col width="15" customWidth="1" min="7" max="7"/>
    <col width="11" customWidth="1" min="8" max="8"/>
    <col width="16" customWidth="1" min="9" max="9"/>
    <col width="30" customWidth="1" min="10" max="10"/>
  </cols>
  <sheetData>
    <row r="1">
      <c r="A1" s="1" t="inlineStr">
        <is>
          <t>Presupuesto</t>
        </is>
      </c>
    </row>
    <row r="2">
      <c r="A2" s="4" t="inlineStr">
        <is>
          <t>Escriba el código del ítem en la columna A y la cantidad en la columna E. Las celdas amarillas son las únicas que se llenan a mano; todo lo demás se calcula.</t>
        </is>
      </c>
    </row>
    <row r="3">
      <c r="A3" s="2" t="inlineStr">
        <is>
          <t>Los códigos salen de la hoja Catálogo. La fila 8 va llena como ejemplo: bórrela y empiece ahí.</t>
        </is>
      </c>
    </row>
    <row r="7" ht="30" customHeight="1">
      <c r="A7" s="6" t="inlineStr">
        <is>
          <t>Código</t>
        </is>
      </c>
      <c r="B7" s="6" t="inlineStr">
        <is>
          <t>Descripción</t>
        </is>
      </c>
      <c r="C7" s="6" t="inlineStr">
        <is>
          <t>Unidad</t>
        </is>
      </c>
      <c r="D7" s="6" t="inlineStr">
        <is>
          <t>Etapa de obra</t>
        </is>
      </c>
      <c r="E7" s="6" t="inlineStr">
        <is>
          <t>Cantidad</t>
        </is>
      </c>
      <c r="F7" s="6" t="inlineStr">
        <is>
          <t>Precio unitario (RD$)</t>
        </is>
      </c>
      <c r="G7" s="6" t="inlineStr">
        <is>
          <t>Importe (RD$)</t>
        </is>
      </c>
      <c r="H7" s="6" t="inlineStr">
        <is>
          <t>Incluye ITBIS</t>
        </is>
      </c>
      <c r="I7" s="6" t="inlineStr">
        <is>
          <t>Importe sin ITBIS (RD$)</t>
        </is>
      </c>
      <c r="J7" s="6" t="inlineStr">
        <is>
          <t>Nota</t>
        </is>
      </c>
    </row>
    <row r="8">
      <c r="A8" s="14" t="inlineStr">
        <is>
          <t>MAT-02-001</t>
        </is>
      </c>
      <c r="B8" s="5">
        <f>IF($A8="","",IFERROR(INDEX('Catálogo'!$D$2:$D$1376,MATCH($A8,'Catálogo'!$A$2:$A$1376,0)),"código no encontrado"))</f>
        <v/>
      </c>
      <c r="C8" s="4">
        <f>IF($A8="","",IFERROR(INDEX('Catálogo'!$H$2:$H$1376,MATCH($A8,'Catálogo'!$A$2:$A$1376,0)),"código no encontrado"))</f>
        <v/>
      </c>
      <c r="D8" s="4">
        <f>IF($A8="","",IFERROR(INDEX('Catálogo'!$I$2:$I$1376,MATCH($A8,'Catálogo'!$A$2:$A$1376,0)),"código no encontrado"))</f>
        <v/>
      </c>
      <c r="E8" s="15" t="n">
        <v>100</v>
      </c>
      <c r="F8" s="10">
        <f>IF($A8="","",IFERROR(INDEX('Catálogo'!$N$2:$N$1376,MATCH($A8,'Catálogo'!$A$2:$A$1376,0)),"código no encontrado"))</f>
        <v/>
      </c>
      <c r="G8" s="10">
        <f>IF(OR($E8="",$F8="",NOT(ISNUMBER($F8))),"",$E8*$F8)</f>
        <v/>
      </c>
      <c r="H8" s="4">
        <f>IF($A8="","",IFERROR(INDEX('Catálogo'!$Q$2:$Q$1376,MATCH($A8,'Catálogo'!$A$2:$A$1376,0)),"código no encontrado"))</f>
        <v/>
      </c>
      <c r="I8" s="10">
        <f>IF($G8="","",IF($H8="Sí",ROUND($G8/1.18,2),$G8))</f>
        <v/>
      </c>
      <c r="J8" s="14" t="inlineStr">
        <is>
          <t>fila de ejemplo — bórrela</t>
        </is>
      </c>
    </row>
    <row r="9">
      <c r="A9" s="14" t="n"/>
      <c r="B9" s="5">
        <f>IF($A9="","",IFERROR(INDEX('Catálogo'!$D$2:$D$1376,MATCH($A9,'Catálogo'!$A$2:$A$1376,0)),"código no encontrado"))</f>
        <v/>
      </c>
      <c r="C9" s="4">
        <f>IF($A9="","",IFERROR(INDEX('Catálogo'!$H$2:$H$1376,MATCH($A9,'Catálogo'!$A$2:$A$1376,0)),"código no encontrado"))</f>
        <v/>
      </c>
      <c r="D9" s="4">
        <f>IF($A9="","",IFERROR(INDEX('Catálogo'!$I$2:$I$1376,MATCH($A9,'Catálogo'!$A$2:$A$1376,0)),"código no encontrado"))</f>
        <v/>
      </c>
      <c r="E9" s="15" t="n"/>
      <c r="F9" s="10">
        <f>IF($A9="","",IFERROR(INDEX('Catálogo'!$N$2:$N$1376,MATCH($A9,'Catálogo'!$A$2:$A$1376,0)),"código no encontrado"))</f>
        <v/>
      </c>
      <c r="G9" s="10">
        <f>IF(OR($E9="",$F9="",NOT(ISNUMBER($F9))),"",$E9*$F9)</f>
        <v/>
      </c>
      <c r="H9" s="4">
        <f>IF($A9="","",IFERROR(INDEX('Catálogo'!$Q$2:$Q$1376,MATCH($A9,'Catálogo'!$A$2:$A$1376,0)),"código no encontrado"))</f>
        <v/>
      </c>
      <c r="I9" s="10">
        <f>IF($G9="","",IF($H9="Sí",ROUND($G9/1.18,2),$G9))</f>
        <v/>
      </c>
      <c r="J9" s="14" t="n"/>
    </row>
    <row r="10">
      <c r="A10" s="14" t="n"/>
      <c r="B10" s="5">
        <f>IF($A10="","",IFERROR(INDEX('Catálogo'!$D$2:$D$1376,MATCH($A10,'Catálogo'!$A$2:$A$1376,0)),"código no encontrado"))</f>
        <v/>
      </c>
      <c r="C10" s="4">
        <f>IF($A10="","",IFERROR(INDEX('Catálogo'!$H$2:$H$1376,MATCH($A10,'Catálogo'!$A$2:$A$1376,0)),"código no encontrado"))</f>
        <v/>
      </c>
      <c r="D10" s="4">
        <f>IF($A10="","",IFERROR(INDEX('Catálogo'!$I$2:$I$1376,MATCH($A10,'Catálogo'!$A$2:$A$1376,0)),"código no encontrado"))</f>
        <v/>
      </c>
      <c r="E10" s="15" t="n"/>
      <c r="F10" s="10">
        <f>IF($A10="","",IFERROR(INDEX('Catálogo'!$N$2:$N$1376,MATCH($A10,'Catálogo'!$A$2:$A$1376,0)),"código no encontrado"))</f>
        <v/>
      </c>
      <c r="G10" s="10">
        <f>IF(OR($E10="",$F10="",NOT(ISNUMBER($F10))),"",$E10*$F10)</f>
        <v/>
      </c>
      <c r="H10" s="4">
        <f>IF($A10="","",IFERROR(INDEX('Catálogo'!$Q$2:$Q$1376,MATCH($A10,'Catálogo'!$A$2:$A$1376,0)),"código no encontrado"))</f>
        <v/>
      </c>
      <c r="I10" s="10">
        <f>IF($G10="","",IF($H10="Sí",ROUND($G10/1.18,2),$G10))</f>
        <v/>
      </c>
      <c r="J10" s="14" t="n"/>
    </row>
    <row r="11">
      <c r="A11" s="14" t="n"/>
      <c r="B11" s="5">
        <f>IF($A11="","",IFERROR(INDEX('Catálogo'!$D$2:$D$1376,MATCH($A11,'Catálogo'!$A$2:$A$1376,0)),"código no encontrado"))</f>
        <v/>
      </c>
      <c r="C11" s="4">
        <f>IF($A11="","",IFERROR(INDEX('Catálogo'!$H$2:$H$1376,MATCH($A11,'Catálogo'!$A$2:$A$1376,0)),"código no encontrado"))</f>
        <v/>
      </c>
      <c r="D11" s="4">
        <f>IF($A11="","",IFERROR(INDEX('Catálogo'!$I$2:$I$1376,MATCH($A11,'Catálogo'!$A$2:$A$1376,0)),"código no encontrado"))</f>
        <v/>
      </c>
      <c r="E11" s="15" t="n"/>
      <c r="F11" s="10">
        <f>IF($A11="","",IFERROR(INDEX('Catálogo'!$N$2:$N$1376,MATCH($A11,'Catálogo'!$A$2:$A$1376,0)),"código no encontrado"))</f>
        <v/>
      </c>
      <c r="G11" s="10">
        <f>IF(OR($E11="",$F11="",NOT(ISNUMBER($F11))),"",$E11*$F11)</f>
        <v/>
      </c>
      <c r="H11" s="4">
        <f>IF($A11="","",IFERROR(INDEX('Catálogo'!$Q$2:$Q$1376,MATCH($A11,'Catálogo'!$A$2:$A$1376,0)),"código no encontrado"))</f>
        <v/>
      </c>
      <c r="I11" s="10">
        <f>IF($G11="","",IF($H11="Sí",ROUND($G11/1.18,2),$G11))</f>
        <v/>
      </c>
      <c r="J11" s="14" t="n"/>
    </row>
    <row r="12">
      <c r="A12" s="14" t="n"/>
      <c r="B12" s="5">
        <f>IF($A12="","",IFERROR(INDEX('Catálogo'!$D$2:$D$1376,MATCH($A12,'Catálogo'!$A$2:$A$1376,0)),"código no encontrado"))</f>
        <v/>
      </c>
      <c r="C12" s="4">
        <f>IF($A12="","",IFERROR(INDEX('Catálogo'!$H$2:$H$1376,MATCH($A12,'Catálogo'!$A$2:$A$1376,0)),"código no encontrado"))</f>
        <v/>
      </c>
      <c r="D12" s="4">
        <f>IF($A12="","",IFERROR(INDEX('Catálogo'!$I$2:$I$1376,MATCH($A12,'Catálogo'!$A$2:$A$1376,0)),"código no encontrado"))</f>
        <v/>
      </c>
      <c r="E12" s="15" t="n"/>
      <c r="F12" s="10">
        <f>IF($A12="","",IFERROR(INDEX('Catálogo'!$N$2:$N$1376,MATCH($A12,'Catálogo'!$A$2:$A$1376,0)),"código no encontrado"))</f>
        <v/>
      </c>
      <c r="G12" s="10">
        <f>IF(OR($E12="",$F12="",NOT(ISNUMBER($F12))),"",$E12*$F12)</f>
        <v/>
      </c>
      <c r="H12" s="4">
        <f>IF($A12="","",IFERROR(INDEX('Catálogo'!$Q$2:$Q$1376,MATCH($A12,'Catálogo'!$A$2:$A$1376,0)),"código no encontrado"))</f>
        <v/>
      </c>
      <c r="I12" s="10">
        <f>IF($G12="","",IF($H12="Sí",ROUND($G12/1.18,2),$G12))</f>
        <v/>
      </c>
      <c r="J12" s="14" t="n"/>
    </row>
    <row r="13">
      <c r="A13" s="14" t="n"/>
      <c r="B13" s="5">
        <f>IF($A13="","",IFERROR(INDEX('Catálogo'!$D$2:$D$1376,MATCH($A13,'Catálogo'!$A$2:$A$1376,0)),"código no encontrado"))</f>
        <v/>
      </c>
      <c r="C13" s="4">
        <f>IF($A13="","",IFERROR(INDEX('Catálogo'!$H$2:$H$1376,MATCH($A13,'Catálogo'!$A$2:$A$1376,0)),"código no encontrado"))</f>
        <v/>
      </c>
      <c r="D13" s="4">
        <f>IF($A13="","",IFERROR(INDEX('Catálogo'!$I$2:$I$1376,MATCH($A13,'Catálogo'!$A$2:$A$1376,0)),"código no encontrado"))</f>
        <v/>
      </c>
      <c r="E13" s="15" t="n"/>
      <c r="F13" s="10">
        <f>IF($A13="","",IFERROR(INDEX('Catálogo'!$N$2:$N$1376,MATCH($A13,'Catálogo'!$A$2:$A$1376,0)),"código no encontrado"))</f>
        <v/>
      </c>
      <c r="G13" s="10">
        <f>IF(OR($E13="",$F13="",NOT(ISNUMBER($F13))),"",$E13*$F13)</f>
        <v/>
      </c>
      <c r="H13" s="4">
        <f>IF($A13="","",IFERROR(INDEX('Catálogo'!$Q$2:$Q$1376,MATCH($A13,'Catálogo'!$A$2:$A$1376,0)),"código no encontrado"))</f>
        <v/>
      </c>
      <c r="I13" s="10">
        <f>IF($G13="","",IF($H13="Sí",ROUND($G13/1.18,2),$G13))</f>
        <v/>
      </c>
      <c r="J13" s="14" t="n"/>
    </row>
    <row r="14">
      <c r="A14" s="14" t="n"/>
      <c r="B14" s="5">
        <f>IF($A14="","",IFERROR(INDEX('Catálogo'!$D$2:$D$1376,MATCH($A14,'Catálogo'!$A$2:$A$1376,0)),"código no encontrado"))</f>
        <v/>
      </c>
      <c r="C14" s="4">
        <f>IF($A14="","",IFERROR(INDEX('Catálogo'!$H$2:$H$1376,MATCH($A14,'Catálogo'!$A$2:$A$1376,0)),"código no encontrado"))</f>
        <v/>
      </c>
      <c r="D14" s="4">
        <f>IF($A14="","",IFERROR(INDEX('Catálogo'!$I$2:$I$1376,MATCH($A14,'Catálogo'!$A$2:$A$1376,0)),"código no encontrado"))</f>
        <v/>
      </c>
      <c r="E14" s="15" t="n"/>
      <c r="F14" s="10">
        <f>IF($A14="","",IFERROR(INDEX('Catálogo'!$N$2:$N$1376,MATCH($A14,'Catálogo'!$A$2:$A$1376,0)),"código no encontrado"))</f>
        <v/>
      </c>
      <c r="G14" s="10">
        <f>IF(OR($E14="",$F14="",NOT(ISNUMBER($F14))),"",$E14*$F14)</f>
        <v/>
      </c>
      <c r="H14" s="4">
        <f>IF($A14="","",IFERROR(INDEX('Catálogo'!$Q$2:$Q$1376,MATCH($A14,'Catálogo'!$A$2:$A$1376,0)),"código no encontrado"))</f>
        <v/>
      </c>
      <c r="I14" s="10">
        <f>IF($G14="","",IF($H14="Sí",ROUND($G14/1.18,2),$G14))</f>
        <v/>
      </c>
      <c r="J14" s="14" t="n"/>
    </row>
    <row r="15">
      <c r="A15" s="14" t="n"/>
      <c r="B15" s="5">
        <f>IF($A15="","",IFERROR(INDEX('Catálogo'!$D$2:$D$1376,MATCH($A15,'Catálogo'!$A$2:$A$1376,0)),"código no encontrado"))</f>
        <v/>
      </c>
      <c r="C15" s="4">
        <f>IF($A15="","",IFERROR(INDEX('Catálogo'!$H$2:$H$1376,MATCH($A15,'Catálogo'!$A$2:$A$1376,0)),"código no encontrado"))</f>
        <v/>
      </c>
      <c r="D15" s="4">
        <f>IF($A15="","",IFERROR(INDEX('Catálogo'!$I$2:$I$1376,MATCH($A15,'Catálogo'!$A$2:$A$1376,0)),"código no encontrado"))</f>
        <v/>
      </c>
      <c r="E15" s="15" t="n"/>
      <c r="F15" s="10">
        <f>IF($A15="","",IFERROR(INDEX('Catálogo'!$N$2:$N$1376,MATCH($A15,'Catálogo'!$A$2:$A$1376,0)),"código no encontrado"))</f>
        <v/>
      </c>
      <c r="G15" s="10">
        <f>IF(OR($E15="",$F15="",NOT(ISNUMBER($F15))),"",$E15*$F15)</f>
        <v/>
      </c>
      <c r="H15" s="4">
        <f>IF($A15="","",IFERROR(INDEX('Catálogo'!$Q$2:$Q$1376,MATCH($A15,'Catálogo'!$A$2:$A$1376,0)),"código no encontrado"))</f>
        <v/>
      </c>
      <c r="I15" s="10">
        <f>IF($G15="","",IF($H15="Sí",ROUND($G15/1.18,2),$G15))</f>
        <v/>
      </c>
      <c r="J15" s="14" t="n"/>
    </row>
    <row r="16">
      <c r="A16" s="14" t="n"/>
      <c r="B16" s="5">
        <f>IF($A16="","",IFERROR(INDEX('Catálogo'!$D$2:$D$1376,MATCH($A16,'Catálogo'!$A$2:$A$1376,0)),"código no encontrado"))</f>
        <v/>
      </c>
      <c r="C16" s="4">
        <f>IF($A16="","",IFERROR(INDEX('Catálogo'!$H$2:$H$1376,MATCH($A16,'Catálogo'!$A$2:$A$1376,0)),"código no encontrado"))</f>
        <v/>
      </c>
      <c r="D16" s="4">
        <f>IF($A16="","",IFERROR(INDEX('Catálogo'!$I$2:$I$1376,MATCH($A16,'Catálogo'!$A$2:$A$1376,0)),"código no encontrado"))</f>
        <v/>
      </c>
      <c r="E16" s="15" t="n"/>
      <c r="F16" s="10">
        <f>IF($A16="","",IFERROR(INDEX('Catálogo'!$N$2:$N$1376,MATCH($A16,'Catálogo'!$A$2:$A$1376,0)),"código no encontrado"))</f>
        <v/>
      </c>
      <c r="G16" s="10">
        <f>IF(OR($E16="",$F16="",NOT(ISNUMBER($F16))),"",$E16*$F16)</f>
        <v/>
      </c>
      <c r="H16" s="4">
        <f>IF($A16="","",IFERROR(INDEX('Catálogo'!$Q$2:$Q$1376,MATCH($A16,'Catálogo'!$A$2:$A$1376,0)),"código no encontrado"))</f>
        <v/>
      </c>
      <c r="I16" s="10">
        <f>IF($G16="","",IF($H16="Sí",ROUND($G16/1.18,2),$G16))</f>
        <v/>
      </c>
      <c r="J16" s="14" t="n"/>
    </row>
    <row r="17">
      <c r="A17" s="14" t="n"/>
      <c r="B17" s="5">
        <f>IF($A17="","",IFERROR(INDEX('Catálogo'!$D$2:$D$1376,MATCH($A17,'Catálogo'!$A$2:$A$1376,0)),"código no encontrado"))</f>
        <v/>
      </c>
      <c r="C17" s="4">
        <f>IF($A17="","",IFERROR(INDEX('Catálogo'!$H$2:$H$1376,MATCH($A17,'Catálogo'!$A$2:$A$1376,0)),"código no encontrado"))</f>
        <v/>
      </c>
      <c r="D17" s="4">
        <f>IF($A17="","",IFERROR(INDEX('Catálogo'!$I$2:$I$1376,MATCH($A17,'Catálogo'!$A$2:$A$1376,0)),"código no encontrado"))</f>
        <v/>
      </c>
      <c r="E17" s="15" t="n"/>
      <c r="F17" s="10">
        <f>IF($A17="","",IFERROR(INDEX('Catálogo'!$N$2:$N$1376,MATCH($A17,'Catálogo'!$A$2:$A$1376,0)),"código no encontrado"))</f>
        <v/>
      </c>
      <c r="G17" s="10">
        <f>IF(OR($E17="",$F17="",NOT(ISNUMBER($F17))),"",$E17*$F17)</f>
        <v/>
      </c>
      <c r="H17" s="4">
        <f>IF($A17="","",IFERROR(INDEX('Catálogo'!$Q$2:$Q$1376,MATCH($A17,'Catálogo'!$A$2:$A$1376,0)),"código no encontrado"))</f>
        <v/>
      </c>
      <c r="I17" s="10">
        <f>IF($G17="","",IF($H17="Sí",ROUND($G17/1.18,2),$G17))</f>
        <v/>
      </c>
      <c r="J17" s="14" t="n"/>
    </row>
    <row r="18">
      <c r="A18" s="14" t="n"/>
      <c r="B18" s="5">
        <f>IF($A18="","",IFERROR(INDEX('Catálogo'!$D$2:$D$1376,MATCH($A18,'Catálogo'!$A$2:$A$1376,0)),"código no encontrado"))</f>
        <v/>
      </c>
      <c r="C18" s="4">
        <f>IF($A18="","",IFERROR(INDEX('Catálogo'!$H$2:$H$1376,MATCH($A18,'Catálogo'!$A$2:$A$1376,0)),"código no encontrado"))</f>
        <v/>
      </c>
      <c r="D18" s="4">
        <f>IF($A18="","",IFERROR(INDEX('Catálogo'!$I$2:$I$1376,MATCH($A18,'Catálogo'!$A$2:$A$1376,0)),"código no encontrado"))</f>
        <v/>
      </c>
      <c r="E18" s="15" t="n"/>
      <c r="F18" s="10">
        <f>IF($A18="","",IFERROR(INDEX('Catálogo'!$N$2:$N$1376,MATCH($A18,'Catálogo'!$A$2:$A$1376,0)),"código no encontrado"))</f>
        <v/>
      </c>
      <c r="G18" s="10">
        <f>IF(OR($E18="",$F18="",NOT(ISNUMBER($F18))),"",$E18*$F18)</f>
        <v/>
      </c>
      <c r="H18" s="4">
        <f>IF($A18="","",IFERROR(INDEX('Catálogo'!$Q$2:$Q$1376,MATCH($A18,'Catálogo'!$A$2:$A$1376,0)),"código no encontrado"))</f>
        <v/>
      </c>
      <c r="I18" s="10">
        <f>IF($G18="","",IF($H18="Sí",ROUND($G18/1.18,2),$G18))</f>
        <v/>
      </c>
      <c r="J18" s="14" t="n"/>
    </row>
    <row r="19">
      <c r="A19" s="14" t="n"/>
      <c r="B19" s="5">
        <f>IF($A19="","",IFERROR(INDEX('Catálogo'!$D$2:$D$1376,MATCH($A19,'Catálogo'!$A$2:$A$1376,0)),"código no encontrado"))</f>
        <v/>
      </c>
      <c r="C19" s="4">
        <f>IF($A19="","",IFERROR(INDEX('Catálogo'!$H$2:$H$1376,MATCH($A19,'Catálogo'!$A$2:$A$1376,0)),"código no encontrado"))</f>
        <v/>
      </c>
      <c r="D19" s="4">
        <f>IF($A19="","",IFERROR(INDEX('Catálogo'!$I$2:$I$1376,MATCH($A19,'Catálogo'!$A$2:$A$1376,0)),"código no encontrado"))</f>
        <v/>
      </c>
      <c r="E19" s="15" t="n"/>
      <c r="F19" s="10">
        <f>IF($A19="","",IFERROR(INDEX('Catálogo'!$N$2:$N$1376,MATCH($A19,'Catálogo'!$A$2:$A$1376,0)),"código no encontrado"))</f>
        <v/>
      </c>
      <c r="G19" s="10">
        <f>IF(OR($E19="",$F19="",NOT(ISNUMBER($F19))),"",$E19*$F19)</f>
        <v/>
      </c>
      <c r="H19" s="4">
        <f>IF($A19="","",IFERROR(INDEX('Catálogo'!$Q$2:$Q$1376,MATCH($A19,'Catálogo'!$A$2:$A$1376,0)),"código no encontrado"))</f>
        <v/>
      </c>
      <c r="I19" s="10">
        <f>IF($G19="","",IF($H19="Sí",ROUND($G19/1.18,2),$G19))</f>
        <v/>
      </c>
      <c r="J19" s="14" t="n"/>
    </row>
    <row r="20">
      <c r="A20" s="14" t="n"/>
      <c r="B20" s="5">
        <f>IF($A20="","",IFERROR(INDEX('Catálogo'!$D$2:$D$1376,MATCH($A20,'Catálogo'!$A$2:$A$1376,0)),"código no encontrado"))</f>
        <v/>
      </c>
      <c r="C20" s="4">
        <f>IF($A20="","",IFERROR(INDEX('Catálogo'!$H$2:$H$1376,MATCH($A20,'Catálogo'!$A$2:$A$1376,0)),"código no encontrado"))</f>
        <v/>
      </c>
      <c r="D20" s="4">
        <f>IF($A20="","",IFERROR(INDEX('Catálogo'!$I$2:$I$1376,MATCH($A20,'Catálogo'!$A$2:$A$1376,0)),"código no encontrado"))</f>
        <v/>
      </c>
      <c r="E20" s="15" t="n"/>
      <c r="F20" s="10">
        <f>IF($A20="","",IFERROR(INDEX('Catálogo'!$N$2:$N$1376,MATCH($A20,'Catálogo'!$A$2:$A$1376,0)),"código no encontrado"))</f>
        <v/>
      </c>
      <c r="G20" s="10">
        <f>IF(OR($E20="",$F20="",NOT(ISNUMBER($F20))),"",$E20*$F20)</f>
        <v/>
      </c>
      <c r="H20" s="4">
        <f>IF($A20="","",IFERROR(INDEX('Catálogo'!$Q$2:$Q$1376,MATCH($A20,'Catálogo'!$A$2:$A$1376,0)),"código no encontrado"))</f>
        <v/>
      </c>
      <c r="I20" s="10">
        <f>IF($G20="","",IF($H20="Sí",ROUND($G20/1.18,2),$G20))</f>
        <v/>
      </c>
      <c r="J20" s="14" t="n"/>
    </row>
    <row r="21">
      <c r="A21" s="14" t="n"/>
      <c r="B21" s="5">
        <f>IF($A21="","",IFERROR(INDEX('Catálogo'!$D$2:$D$1376,MATCH($A21,'Catálogo'!$A$2:$A$1376,0)),"código no encontrado"))</f>
        <v/>
      </c>
      <c r="C21" s="4">
        <f>IF($A21="","",IFERROR(INDEX('Catálogo'!$H$2:$H$1376,MATCH($A21,'Catálogo'!$A$2:$A$1376,0)),"código no encontrado"))</f>
        <v/>
      </c>
      <c r="D21" s="4">
        <f>IF($A21="","",IFERROR(INDEX('Catálogo'!$I$2:$I$1376,MATCH($A21,'Catálogo'!$A$2:$A$1376,0)),"código no encontrado"))</f>
        <v/>
      </c>
      <c r="E21" s="15" t="n"/>
      <c r="F21" s="10">
        <f>IF($A21="","",IFERROR(INDEX('Catálogo'!$N$2:$N$1376,MATCH($A21,'Catálogo'!$A$2:$A$1376,0)),"código no encontrado"))</f>
        <v/>
      </c>
      <c r="G21" s="10">
        <f>IF(OR($E21="",$F21="",NOT(ISNUMBER($F21))),"",$E21*$F21)</f>
        <v/>
      </c>
      <c r="H21" s="4">
        <f>IF($A21="","",IFERROR(INDEX('Catálogo'!$Q$2:$Q$1376,MATCH($A21,'Catálogo'!$A$2:$A$1376,0)),"código no encontrado"))</f>
        <v/>
      </c>
      <c r="I21" s="10">
        <f>IF($G21="","",IF($H21="Sí",ROUND($G21/1.18,2),$G21))</f>
        <v/>
      </c>
      <c r="J21" s="14" t="n"/>
    </row>
    <row r="22">
      <c r="A22" s="14" t="n"/>
      <c r="B22" s="5">
        <f>IF($A22="","",IFERROR(INDEX('Catálogo'!$D$2:$D$1376,MATCH($A22,'Catálogo'!$A$2:$A$1376,0)),"código no encontrado"))</f>
        <v/>
      </c>
      <c r="C22" s="4">
        <f>IF($A22="","",IFERROR(INDEX('Catálogo'!$H$2:$H$1376,MATCH($A22,'Catálogo'!$A$2:$A$1376,0)),"código no encontrado"))</f>
        <v/>
      </c>
      <c r="D22" s="4">
        <f>IF($A22="","",IFERROR(INDEX('Catálogo'!$I$2:$I$1376,MATCH($A22,'Catálogo'!$A$2:$A$1376,0)),"código no encontrado"))</f>
        <v/>
      </c>
      <c r="E22" s="15" t="n"/>
      <c r="F22" s="10">
        <f>IF($A22="","",IFERROR(INDEX('Catálogo'!$N$2:$N$1376,MATCH($A22,'Catálogo'!$A$2:$A$1376,0)),"código no encontrado"))</f>
        <v/>
      </c>
      <c r="G22" s="10">
        <f>IF(OR($E22="",$F22="",NOT(ISNUMBER($F22))),"",$E22*$F22)</f>
        <v/>
      </c>
      <c r="H22" s="4">
        <f>IF($A22="","",IFERROR(INDEX('Catálogo'!$Q$2:$Q$1376,MATCH($A22,'Catálogo'!$A$2:$A$1376,0)),"código no encontrado"))</f>
        <v/>
      </c>
      <c r="I22" s="10">
        <f>IF($G22="","",IF($H22="Sí",ROUND($G22/1.18,2),$G22))</f>
        <v/>
      </c>
      <c r="J22" s="14" t="n"/>
    </row>
    <row r="23">
      <c r="A23" s="14" t="n"/>
      <c r="B23" s="5">
        <f>IF($A23="","",IFERROR(INDEX('Catálogo'!$D$2:$D$1376,MATCH($A23,'Catálogo'!$A$2:$A$1376,0)),"código no encontrado"))</f>
        <v/>
      </c>
      <c r="C23" s="4">
        <f>IF($A23="","",IFERROR(INDEX('Catálogo'!$H$2:$H$1376,MATCH($A23,'Catálogo'!$A$2:$A$1376,0)),"código no encontrado"))</f>
        <v/>
      </c>
      <c r="D23" s="4">
        <f>IF($A23="","",IFERROR(INDEX('Catálogo'!$I$2:$I$1376,MATCH($A23,'Catálogo'!$A$2:$A$1376,0)),"código no encontrado"))</f>
        <v/>
      </c>
      <c r="E23" s="15" t="n"/>
      <c r="F23" s="10">
        <f>IF($A23="","",IFERROR(INDEX('Catálogo'!$N$2:$N$1376,MATCH($A23,'Catálogo'!$A$2:$A$1376,0)),"código no encontrado"))</f>
        <v/>
      </c>
      <c r="G23" s="10">
        <f>IF(OR($E23="",$F23="",NOT(ISNUMBER($F23))),"",$E23*$F23)</f>
        <v/>
      </c>
      <c r="H23" s="4">
        <f>IF($A23="","",IFERROR(INDEX('Catálogo'!$Q$2:$Q$1376,MATCH($A23,'Catálogo'!$A$2:$A$1376,0)),"código no encontrado"))</f>
        <v/>
      </c>
      <c r="I23" s="10">
        <f>IF($G23="","",IF($H23="Sí",ROUND($G23/1.18,2),$G23))</f>
        <v/>
      </c>
      <c r="J23" s="14" t="n"/>
    </row>
    <row r="24">
      <c r="A24" s="14" t="n"/>
      <c r="B24" s="5">
        <f>IF($A24="","",IFERROR(INDEX('Catálogo'!$D$2:$D$1376,MATCH($A24,'Catálogo'!$A$2:$A$1376,0)),"código no encontrado"))</f>
        <v/>
      </c>
      <c r="C24" s="4">
        <f>IF($A24="","",IFERROR(INDEX('Catálogo'!$H$2:$H$1376,MATCH($A24,'Catálogo'!$A$2:$A$1376,0)),"código no encontrado"))</f>
        <v/>
      </c>
      <c r="D24" s="4">
        <f>IF($A24="","",IFERROR(INDEX('Catálogo'!$I$2:$I$1376,MATCH($A24,'Catálogo'!$A$2:$A$1376,0)),"código no encontrado"))</f>
        <v/>
      </c>
      <c r="E24" s="15" t="n"/>
      <c r="F24" s="10">
        <f>IF($A24="","",IFERROR(INDEX('Catálogo'!$N$2:$N$1376,MATCH($A24,'Catálogo'!$A$2:$A$1376,0)),"código no encontrado"))</f>
        <v/>
      </c>
      <c r="G24" s="10">
        <f>IF(OR($E24="",$F24="",NOT(ISNUMBER($F24))),"",$E24*$F24)</f>
        <v/>
      </c>
      <c r="H24" s="4">
        <f>IF($A24="","",IFERROR(INDEX('Catálogo'!$Q$2:$Q$1376,MATCH($A24,'Catálogo'!$A$2:$A$1376,0)),"código no encontrado"))</f>
        <v/>
      </c>
      <c r="I24" s="10">
        <f>IF($G24="","",IF($H24="Sí",ROUND($G24/1.18,2),$G24))</f>
        <v/>
      </c>
      <c r="J24" s="14" t="n"/>
    </row>
    <row r="25">
      <c r="A25" s="14" t="n"/>
      <c r="B25" s="5">
        <f>IF($A25="","",IFERROR(INDEX('Catálogo'!$D$2:$D$1376,MATCH($A25,'Catálogo'!$A$2:$A$1376,0)),"código no encontrado"))</f>
        <v/>
      </c>
      <c r="C25" s="4">
        <f>IF($A25="","",IFERROR(INDEX('Catálogo'!$H$2:$H$1376,MATCH($A25,'Catálogo'!$A$2:$A$1376,0)),"código no encontrado"))</f>
        <v/>
      </c>
      <c r="D25" s="4">
        <f>IF($A25="","",IFERROR(INDEX('Catálogo'!$I$2:$I$1376,MATCH($A25,'Catálogo'!$A$2:$A$1376,0)),"código no encontrado"))</f>
        <v/>
      </c>
      <c r="E25" s="15" t="n"/>
      <c r="F25" s="10">
        <f>IF($A25="","",IFERROR(INDEX('Catálogo'!$N$2:$N$1376,MATCH($A25,'Catálogo'!$A$2:$A$1376,0)),"código no encontrado"))</f>
        <v/>
      </c>
      <c r="G25" s="10">
        <f>IF(OR($E25="",$F25="",NOT(ISNUMBER($F25))),"",$E25*$F25)</f>
        <v/>
      </c>
      <c r="H25" s="4">
        <f>IF($A25="","",IFERROR(INDEX('Catálogo'!$Q$2:$Q$1376,MATCH($A25,'Catálogo'!$A$2:$A$1376,0)),"código no encontrado"))</f>
        <v/>
      </c>
      <c r="I25" s="10">
        <f>IF($G25="","",IF($H25="Sí",ROUND($G25/1.18,2),$G25))</f>
        <v/>
      </c>
      <c r="J25" s="14" t="n"/>
    </row>
    <row r="26">
      <c r="A26" s="14" t="n"/>
      <c r="B26" s="5">
        <f>IF($A26="","",IFERROR(INDEX('Catálogo'!$D$2:$D$1376,MATCH($A26,'Catálogo'!$A$2:$A$1376,0)),"código no encontrado"))</f>
        <v/>
      </c>
      <c r="C26" s="4">
        <f>IF($A26="","",IFERROR(INDEX('Catálogo'!$H$2:$H$1376,MATCH($A26,'Catálogo'!$A$2:$A$1376,0)),"código no encontrado"))</f>
        <v/>
      </c>
      <c r="D26" s="4">
        <f>IF($A26="","",IFERROR(INDEX('Catálogo'!$I$2:$I$1376,MATCH($A26,'Catálogo'!$A$2:$A$1376,0)),"código no encontrado"))</f>
        <v/>
      </c>
      <c r="E26" s="15" t="n"/>
      <c r="F26" s="10">
        <f>IF($A26="","",IFERROR(INDEX('Catálogo'!$N$2:$N$1376,MATCH($A26,'Catálogo'!$A$2:$A$1376,0)),"código no encontrado"))</f>
        <v/>
      </c>
      <c r="G26" s="10">
        <f>IF(OR($E26="",$F26="",NOT(ISNUMBER($F26))),"",$E26*$F26)</f>
        <v/>
      </c>
      <c r="H26" s="4">
        <f>IF($A26="","",IFERROR(INDEX('Catálogo'!$Q$2:$Q$1376,MATCH($A26,'Catálogo'!$A$2:$A$1376,0)),"código no encontrado"))</f>
        <v/>
      </c>
      <c r="I26" s="10">
        <f>IF($G26="","",IF($H26="Sí",ROUND($G26/1.18,2),$G26))</f>
        <v/>
      </c>
      <c r="J26" s="14" t="n"/>
    </row>
    <row r="27">
      <c r="A27" s="14" t="n"/>
      <c r="B27" s="5">
        <f>IF($A27="","",IFERROR(INDEX('Catálogo'!$D$2:$D$1376,MATCH($A27,'Catálogo'!$A$2:$A$1376,0)),"código no encontrado"))</f>
        <v/>
      </c>
      <c r="C27" s="4">
        <f>IF($A27="","",IFERROR(INDEX('Catálogo'!$H$2:$H$1376,MATCH($A27,'Catálogo'!$A$2:$A$1376,0)),"código no encontrado"))</f>
        <v/>
      </c>
      <c r="D27" s="4">
        <f>IF($A27="","",IFERROR(INDEX('Catálogo'!$I$2:$I$1376,MATCH($A27,'Catálogo'!$A$2:$A$1376,0)),"código no encontrado"))</f>
        <v/>
      </c>
      <c r="E27" s="15" t="n"/>
      <c r="F27" s="10">
        <f>IF($A27="","",IFERROR(INDEX('Catálogo'!$N$2:$N$1376,MATCH($A27,'Catálogo'!$A$2:$A$1376,0)),"código no encontrado"))</f>
        <v/>
      </c>
      <c r="G27" s="10">
        <f>IF(OR($E27="",$F27="",NOT(ISNUMBER($F27))),"",$E27*$F27)</f>
        <v/>
      </c>
      <c r="H27" s="4">
        <f>IF($A27="","",IFERROR(INDEX('Catálogo'!$Q$2:$Q$1376,MATCH($A27,'Catálogo'!$A$2:$A$1376,0)),"código no encontrado"))</f>
        <v/>
      </c>
      <c r="I27" s="10">
        <f>IF($G27="","",IF($H27="Sí",ROUND($G27/1.18,2),$G27))</f>
        <v/>
      </c>
      <c r="J27" s="14" t="n"/>
    </row>
    <row r="28">
      <c r="A28" s="14" t="n"/>
      <c r="B28" s="5">
        <f>IF($A28="","",IFERROR(INDEX('Catálogo'!$D$2:$D$1376,MATCH($A28,'Catálogo'!$A$2:$A$1376,0)),"código no encontrado"))</f>
        <v/>
      </c>
      <c r="C28" s="4">
        <f>IF($A28="","",IFERROR(INDEX('Catálogo'!$H$2:$H$1376,MATCH($A28,'Catálogo'!$A$2:$A$1376,0)),"código no encontrado"))</f>
        <v/>
      </c>
      <c r="D28" s="4">
        <f>IF($A28="","",IFERROR(INDEX('Catálogo'!$I$2:$I$1376,MATCH($A28,'Catálogo'!$A$2:$A$1376,0)),"código no encontrado"))</f>
        <v/>
      </c>
      <c r="E28" s="15" t="n"/>
      <c r="F28" s="10">
        <f>IF($A28="","",IFERROR(INDEX('Catálogo'!$N$2:$N$1376,MATCH($A28,'Catálogo'!$A$2:$A$1376,0)),"código no encontrado"))</f>
        <v/>
      </c>
      <c r="G28" s="10">
        <f>IF(OR($E28="",$F28="",NOT(ISNUMBER($F28))),"",$E28*$F28)</f>
        <v/>
      </c>
      <c r="H28" s="4">
        <f>IF($A28="","",IFERROR(INDEX('Catálogo'!$Q$2:$Q$1376,MATCH($A28,'Catálogo'!$A$2:$A$1376,0)),"código no encontrado"))</f>
        <v/>
      </c>
      <c r="I28" s="10">
        <f>IF($G28="","",IF($H28="Sí",ROUND($G28/1.18,2),$G28))</f>
        <v/>
      </c>
      <c r="J28" s="14" t="n"/>
    </row>
    <row r="29">
      <c r="A29" s="14" t="n"/>
      <c r="B29" s="5">
        <f>IF($A29="","",IFERROR(INDEX('Catálogo'!$D$2:$D$1376,MATCH($A29,'Catálogo'!$A$2:$A$1376,0)),"código no encontrado"))</f>
        <v/>
      </c>
      <c r="C29" s="4">
        <f>IF($A29="","",IFERROR(INDEX('Catálogo'!$H$2:$H$1376,MATCH($A29,'Catálogo'!$A$2:$A$1376,0)),"código no encontrado"))</f>
        <v/>
      </c>
      <c r="D29" s="4">
        <f>IF($A29="","",IFERROR(INDEX('Catálogo'!$I$2:$I$1376,MATCH($A29,'Catálogo'!$A$2:$A$1376,0)),"código no encontrado"))</f>
        <v/>
      </c>
      <c r="E29" s="15" t="n"/>
      <c r="F29" s="10">
        <f>IF($A29="","",IFERROR(INDEX('Catálogo'!$N$2:$N$1376,MATCH($A29,'Catálogo'!$A$2:$A$1376,0)),"código no encontrado"))</f>
        <v/>
      </c>
      <c r="G29" s="10">
        <f>IF(OR($E29="",$F29="",NOT(ISNUMBER($F29))),"",$E29*$F29)</f>
        <v/>
      </c>
      <c r="H29" s="4">
        <f>IF($A29="","",IFERROR(INDEX('Catálogo'!$Q$2:$Q$1376,MATCH($A29,'Catálogo'!$A$2:$A$1376,0)),"código no encontrado"))</f>
        <v/>
      </c>
      <c r="I29" s="10">
        <f>IF($G29="","",IF($H29="Sí",ROUND($G29/1.18,2),$G29))</f>
        <v/>
      </c>
      <c r="J29" s="14" t="n"/>
    </row>
    <row r="30">
      <c r="A30" s="14" t="n"/>
      <c r="B30" s="5">
        <f>IF($A30="","",IFERROR(INDEX('Catálogo'!$D$2:$D$1376,MATCH($A30,'Catálogo'!$A$2:$A$1376,0)),"código no encontrado"))</f>
        <v/>
      </c>
      <c r="C30" s="4">
        <f>IF($A30="","",IFERROR(INDEX('Catálogo'!$H$2:$H$1376,MATCH($A30,'Catálogo'!$A$2:$A$1376,0)),"código no encontrado"))</f>
        <v/>
      </c>
      <c r="D30" s="4">
        <f>IF($A30="","",IFERROR(INDEX('Catálogo'!$I$2:$I$1376,MATCH($A30,'Catálogo'!$A$2:$A$1376,0)),"código no encontrado"))</f>
        <v/>
      </c>
      <c r="E30" s="15" t="n"/>
      <c r="F30" s="10">
        <f>IF($A30="","",IFERROR(INDEX('Catálogo'!$N$2:$N$1376,MATCH($A30,'Catálogo'!$A$2:$A$1376,0)),"código no encontrado"))</f>
        <v/>
      </c>
      <c r="G30" s="10">
        <f>IF(OR($E30="",$F30="",NOT(ISNUMBER($F30))),"",$E30*$F30)</f>
        <v/>
      </c>
      <c r="H30" s="4">
        <f>IF($A30="","",IFERROR(INDEX('Catálogo'!$Q$2:$Q$1376,MATCH($A30,'Catálogo'!$A$2:$A$1376,0)),"código no encontrado"))</f>
        <v/>
      </c>
      <c r="I30" s="10">
        <f>IF($G30="","",IF($H30="Sí",ROUND($G30/1.18,2),$G30))</f>
        <v/>
      </c>
      <c r="J30" s="14" t="n"/>
    </row>
    <row r="31">
      <c r="A31" s="14" t="n"/>
      <c r="B31" s="5">
        <f>IF($A31="","",IFERROR(INDEX('Catálogo'!$D$2:$D$1376,MATCH($A31,'Catálogo'!$A$2:$A$1376,0)),"código no encontrado"))</f>
        <v/>
      </c>
      <c r="C31" s="4">
        <f>IF($A31="","",IFERROR(INDEX('Catálogo'!$H$2:$H$1376,MATCH($A31,'Catálogo'!$A$2:$A$1376,0)),"código no encontrado"))</f>
        <v/>
      </c>
      <c r="D31" s="4">
        <f>IF($A31="","",IFERROR(INDEX('Catálogo'!$I$2:$I$1376,MATCH($A31,'Catálogo'!$A$2:$A$1376,0)),"código no encontrado"))</f>
        <v/>
      </c>
      <c r="E31" s="15" t="n"/>
      <c r="F31" s="10">
        <f>IF($A31="","",IFERROR(INDEX('Catálogo'!$N$2:$N$1376,MATCH($A31,'Catálogo'!$A$2:$A$1376,0)),"código no encontrado"))</f>
        <v/>
      </c>
      <c r="G31" s="10">
        <f>IF(OR($E31="",$F31="",NOT(ISNUMBER($F31))),"",$E31*$F31)</f>
        <v/>
      </c>
      <c r="H31" s="4">
        <f>IF($A31="","",IFERROR(INDEX('Catálogo'!$Q$2:$Q$1376,MATCH($A31,'Catálogo'!$A$2:$A$1376,0)),"código no encontrado"))</f>
        <v/>
      </c>
      <c r="I31" s="10">
        <f>IF($G31="","",IF($H31="Sí",ROUND($G31/1.18,2),$G31))</f>
        <v/>
      </c>
      <c r="J31" s="14" t="n"/>
    </row>
    <row r="32">
      <c r="A32" s="14" t="n"/>
      <c r="B32" s="5">
        <f>IF($A32="","",IFERROR(INDEX('Catálogo'!$D$2:$D$1376,MATCH($A32,'Catálogo'!$A$2:$A$1376,0)),"código no encontrado"))</f>
        <v/>
      </c>
      <c r="C32" s="4">
        <f>IF($A32="","",IFERROR(INDEX('Catálogo'!$H$2:$H$1376,MATCH($A32,'Catálogo'!$A$2:$A$1376,0)),"código no encontrado"))</f>
        <v/>
      </c>
      <c r="D32" s="4">
        <f>IF($A32="","",IFERROR(INDEX('Catálogo'!$I$2:$I$1376,MATCH($A32,'Catálogo'!$A$2:$A$1376,0)),"código no encontrado"))</f>
        <v/>
      </c>
      <c r="E32" s="15" t="n"/>
      <c r="F32" s="10">
        <f>IF($A32="","",IFERROR(INDEX('Catálogo'!$N$2:$N$1376,MATCH($A32,'Catálogo'!$A$2:$A$1376,0)),"código no encontrado"))</f>
        <v/>
      </c>
      <c r="G32" s="10">
        <f>IF(OR($E32="",$F32="",NOT(ISNUMBER($F32))),"",$E32*$F32)</f>
        <v/>
      </c>
      <c r="H32" s="4">
        <f>IF($A32="","",IFERROR(INDEX('Catálogo'!$Q$2:$Q$1376,MATCH($A32,'Catálogo'!$A$2:$A$1376,0)),"código no encontrado"))</f>
        <v/>
      </c>
      <c r="I32" s="10">
        <f>IF($G32="","",IF($H32="Sí",ROUND($G32/1.18,2),$G32))</f>
        <v/>
      </c>
      <c r="J32" s="14" t="n"/>
    </row>
    <row r="33">
      <c r="A33" s="14" t="n"/>
      <c r="B33" s="5">
        <f>IF($A33="","",IFERROR(INDEX('Catálogo'!$D$2:$D$1376,MATCH($A33,'Catálogo'!$A$2:$A$1376,0)),"código no encontrado"))</f>
        <v/>
      </c>
      <c r="C33" s="4">
        <f>IF($A33="","",IFERROR(INDEX('Catálogo'!$H$2:$H$1376,MATCH($A33,'Catálogo'!$A$2:$A$1376,0)),"código no encontrado"))</f>
        <v/>
      </c>
      <c r="D33" s="4">
        <f>IF($A33="","",IFERROR(INDEX('Catálogo'!$I$2:$I$1376,MATCH($A33,'Catálogo'!$A$2:$A$1376,0)),"código no encontrado"))</f>
        <v/>
      </c>
      <c r="E33" s="15" t="n"/>
      <c r="F33" s="10">
        <f>IF($A33="","",IFERROR(INDEX('Catálogo'!$N$2:$N$1376,MATCH($A33,'Catálogo'!$A$2:$A$1376,0)),"código no encontrado"))</f>
        <v/>
      </c>
      <c r="G33" s="10">
        <f>IF(OR($E33="",$F33="",NOT(ISNUMBER($F33))),"",$E33*$F33)</f>
        <v/>
      </c>
      <c r="H33" s="4">
        <f>IF($A33="","",IFERROR(INDEX('Catálogo'!$Q$2:$Q$1376,MATCH($A33,'Catálogo'!$A$2:$A$1376,0)),"código no encontrado"))</f>
        <v/>
      </c>
      <c r="I33" s="10">
        <f>IF($G33="","",IF($H33="Sí",ROUND($G33/1.18,2),$G33))</f>
        <v/>
      </c>
      <c r="J33" s="14" t="n"/>
    </row>
    <row r="34">
      <c r="A34" s="14" t="n"/>
      <c r="B34" s="5">
        <f>IF($A34="","",IFERROR(INDEX('Catálogo'!$D$2:$D$1376,MATCH($A34,'Catálogo'!$A$2:$A$1376,0)),"código no encontrado"))</f>
        <v/>
      </c>
      <c r="C34" s="4">
        <f>IF($A34="","",IFERROR(INDEX('Catálogo'!$H$2:$H$1376,MATCH($A34,'Catálogo'!$A$2:$A$1376,0)),"código no encontrado"))</f>
        <v/>
      </c>
      <c r="D34" s="4">
        <f>IF($A34="","",IFERROR(INDEX('Catálogo'!$I$2:$I$1376,MATCH($A34,'Catálogo'!$A$2:$A$1376,0)),"código no encontrado"))</f>
        <v/>
      </c>
      <c r="E34" s="15" t="n"/>
      <c r="F34" s="10">
        <f>IF($A34="","",IFERROR(INDEX('Catálogo'!$N$2:$N$1376,MATCH($A34,'Catálogo'!$A$2:$A$1376,0)),"código no encontrado"))</f>
        <v/>
      </c>
      <c r="G34" s="10">
        <f>IF(OR($E34="",$F34="",NOT(ISNUMBER($F34))),"",$E34*$F34)</f>
        <v/>
      </c>
      <c r="H34" s="4">
        <f>IF($A34="","",IFERROR(INDEX('Catálogo'!$Q$2:$Q$1376,MATCH($A34,'Catálogo'!$A$2:$A$1376,0)),"código no encontrado"))</f>
        <v/>
      </c>
      <c r="I34" s="10">
        <f>IF($G34="","",IF($H34="Sí",ROUND($G34/1.18,2),$G34))</f>
        <v/>
      </c>
      <c r="J34" s="14" t="n"/>
    </row>
    <row r="35">
      <c r="A35" s="14" t="n"/>
      <c r="B35" s="5">
        <f>IF($A35="","",IFERROR(INDEX('Catálogo'!$D$2:$D$1376,MATCH($A35,'Catálogo'!$A$2:$A$1376,0)),"código no encontrado"))</f>
        <v/>
      </c>
      <c r="C35" s="4">
        <f>IF($A35="","",IFERROR(INDEX('Catálogo'!$H$2:$H$1376,MATCH($A35,'Catálogo'!$A$2:$A$1376,0)),"código no encontrado"))</f>
        <v/>
      </c>
      <c r="D35" s="4">
        <f>IF($A35="","",IFERROR(INDEX('Catálogo'!$I$2:$I$1376,MATCH($A35,'Catálogo'!$A$2:$A$1376,0)),"código no encontrado"))</f>
        <v/>
      </c>
      <c r="E35" s="15" t="n"/>
      <c r="F35" s="10">
        <f>IF($A35="","",IFERROR(INDEX('Catálogo'!$N$2:$N$1376,MATCH($A35,'Catálogo'!$A$2:$A$1376,0)),"código no encontrado"))</f>
        <v/>
      </c>
      <c r="G35" s="10">
        <f>IF(OR($E35="",$F35="",NOT(ISNUMBER($F35))),"",$E35*$F35)</f>
        <v/>
      </c>
      <c r="H35" s="4">
        <f>IF($A35="","",IFERROR(INDEX('Catálogo'!$Q$2:$Q$1376,MATCH($A35,'Catálogo'!$A$2:$A$1376,0)),"código no encontrado"))</f>
        <v/>
      </c>
      <c r="I35" s="10">
        <f>IF($G35="","",IF($H35="Sí",ROUND($G35/1.18,2),$G35))</f>
        <v/>
      </c>
      <c r="J35" s="14" t="n"/>
    </row>
    <row r="36">
      <c r="A36" s="14" t="n"/>
      <c r="B36" s="5">
        <f>IF($A36="","",IFERROR(INDEX('Catálogo'!$D$2:$D$1376,MATCH($A36,'Catálogo'!$A$2:$A$1376,0)),"código no encontrado"))</f>
        <v/>
      </c>
      <c r="C36" s="4">
        <f>IF($A36="","",IFERROR(INDEX('Catálogo'!$H$2:$H$1376,MATCH($A36,'Catálogo'!$A$2:$A$1376,0)),"código no encontrado"))</f>
        <v/>
      </c>
      <c r="D36" s="4">
        <f>IF($A36="","",IFERROR(INDEX('Catálogo'!$I$2:$I$1376,MATCH($A36,'Catálogo'!$A$2:$A$1376,0)),"código no encontrado"))</f>
        <v/>
      </c>
      <c r="E36" s="15" t="n"/>
      <c r="F36" s="10">
        <f>IF($A36="","",IFERROR(INDEX('Catálogo'!$N$2:$N$1376,MATCH($A36,'Catálogo'!$A$2:$A$1376,0)),"código no encontrado"))</f>
        <v/>
      </c>
      <c r="G36" s="10">
        <f>IF(OR($E36="",$F36="",NOT(ISNUMBER($F36))),"",$E36*$F36)</f>
        <v/>
      </c>
      <c r="H36" s="4">
        <f>IF($A36="","",IFERROR(INDEX('Catálogo'!$Q$2:$Q$1376,MATCH($A36,'Catálogo'!$A$2:$A$1376,0)),"código no encontrado"))</f>
        <v/>
      </c>
      <c r="I36" s="10">
        <f>IF($G36="","",IF($H36="Sí",ROUND($G36/1.18,2),$G36))</f>
        <v/>
      </c>
      <c r="J36" s="14" t="n"/>
    </row>
    <row r="37">
      <c r="A37" s="14" t="n"/>
      <c r="B37" s="5">
        <f>IF($A37="","",IFERROR(INDEX('Catálogo'!$D$2:$D$1376,MATCH($A37,'Catálogo'!$A$2:$A$1376,0)),"código no encontrado"))</f>
        <v/>
      </c>
      <c r="C37" s="4">
        <f>IF($A37="","",IFERROR(INDEX('Catálogo'!$H$2:$H$1376,MATCH($A37,'Catálogo'!$A$2:$A$1376,0)),"código no encontrado"))</f>
        <v/>
      </c>
      <c r="D37" s="4">
        <f>IF($A37="","",IFERROR(INDEX('Catálogo'!$I$2:$I$1376,MATCH($A37,'Catálogo'!$A$2:$A$1376,0)),"código no encontrado"))</f>
        <v/>
      </c>
      <c r="E37" s="15" t="n"/>
      <c r="F37" s="10">
        <f>IF($A37="","",IFERROR(INDEX('Catálogo'!$N$2:$N$1376,MATCH($A37,'Catálogo'!$A$2:$A$1376,0)),"código no encontrado"))</f>
        <v/>
      </c>
      <c r="G37" s="10">
        <f>IF(OR($E37="",$F37="",NOT(ISNUMBER($F37))),"",$E37*$F37)</f>
        <v/>
      </c>
      <c r="H37" s="4">
        <f>IF($A37="","",IFERROR(INDEX('Catálogo'!$Q$2:$Q$1376,MATCH($A37,'Catálogo'!$A$2:$A$1376,0)),"código no encontrado"))</f>
        <v/>
      </c>
      <c r="I37" s="10">
        <f>IF($G37="","",IF($H37="Sí",ROUND($G37/1.18,2),$G37))</f>
        <v/>
      </c>
      <c r="J37" s="14" t="n"/>
    </row>
    <row r="38">
      <c r="A38" s="14" t="n"/>
      <c r="B38" s="5">
        <f>IF($A38="","",IFERROR(INDEX('Catálogo'!$D$2:$D$1376,MATCH($A38,'Catálogo'!$A$2:$A$1376,0)),"código no encontrado"))</f>
        <v/>
      </c>
      <c r="C38" s="4">
        <f>IF($A38="","",IFERROR(INDEX('Catálogo'!$H$2:$H$1376,MATCH($A38,'Catálogo'!$A$2:$A$1376,0)),"código no encontrado"))</f>
        <v/>
      </c>
      <c r="D38" s="4">
        <f>IF($A38="","",IFERROR(INDEX('Catálogo'!$I$2:$I$1376,MATCH($A38,'Catálogo'!$A$2:$A$1376,0)),"código no encontrado"))</f>
        <v/>
      </c>
      <c r="E38" s="15" t="n"/>
      <c r="F38" s="10">
        <f>IF($A38="","",IFERROR(INDEX('Catálogo'!$N$2:$N$1376,MATCH($A38,'Catálogo'!$A$2:$A$1376,0)),"código no encontrado"))</f>
        <v/>
      </c>
      <c r="G38" s="10">
        <f>IF(OR($E38="",$F38="",NOT(ISNUMBER($F38))),"",$E38*$F38)</f>
        <v/>
      </c>
      <c r="H38" s="4">
        <f>IF($A38="","",IFERROR(INDEX('Catálogo'!$Q$2:$Q$1376,MATCH($A38,'Catálogo'!$A$2:$A$1376,0)),"código no encontrado"))</f>
        <v/>
      </c>
      <c r="I38" s="10">
        <f>IF($G38="","",IF($H38="Sí",ROUND($G38/1.18,2),$G38))</f>
        <v/>
      </c>
      <c r="J38" s="14" t="n"/>
    </row>
    <row r="39">
      <c r="A39" s="14" t="n"/>
      <c r="B39" s="5">
        <f>IF($A39="","",IFERROR(INDEX('Catálogo'!$D$2:$D$1376,MATCH($A39,'Catálogo'!$A$2:$A$1376,0)),"código no encontrado"))</f>
        <v/>
      </c>
      <c r="C39" s="4">
        <f>IF($A39="","",IFERROR(INDEX('Catálogo'!$H$2:$H$1376,MATCH($A39,'Catálogo'!$A$2:$A$1376,0)),"código no encontrado"))</f>
        <v/>
      </c>
      <c r="D39" s="4">
        <f>IF($A39="","",IFERROR(INDEX('Catálogo'!$I$2:$I$1376,MATCH($A39,'Catálogo'!$A$2:$A$1376,0)),"código no encontrado"))</f>
        <v/>
      </c>
      <c r="E39" s="15" t="n"/>
      <c r="F39" s="10">
        <f>IF($A39="","",IFERROR(INDEX('Catálogo'!$N$2:$N$1376,MATCH($A39,'Catálogo'!$A$2:$A$1376,0)),"código no encontrado"))</f>
        <v/>
      </c>
      <c r="G39" s="10">
        <f>IF(OR($E39="",$F39="",NOT(ISNUMBER($F39))),"",$E39*$F39)</f>
        <v/>
      </c>
      <c r="H39" s="4">
        <f>IF($A39="","",IFERROR(INDEX('Catálogo'!$Q$2:$Q$1376,MATCH($A39,'Catálogo'!$A$2:$A$1376,0)),"código no encontrado"))</f>
        <v/>
      </c>
      <c r="I39" s="10">
        <f>IF($G39="","",IF($H39="Sí",ROUND($G39/1.18,2),$G39))</f>
        <v/>
      </c>
      <c r="J39" s="14" t="n"/>
    </row>
    <row r="40">
      <c r="A40" s="14" t="n"/>
      <c r="B40" s="5">
        <f>IF($A40="","",IFERROR(INDEX('Catálogo'!$D$2:$D$1376,MATCH($A40,'Catálogo'!$A$2:$A$1376,0)),"código no encontrado"))</f>
        <v/>
      </c>
      <c r="C40" s="4">
        <f>IF($A40="","",IFERROR(INDEX('Catálogo'!$H$2:$H$1376,MATCH($A40,'Catálogo'!$A$2:$A$1376,0)),"código no encontrado"))</f>
        <v/>
      </c>
      <c r="D40" s="4">
        <f>IF($A40="","",IFERROR(INDEX('Catálogo'!$I$2:$I$1376,MATCH($A40,'Catálogo'!$A$2:$A$1376,0)),"código no encontrado"))</f>
        <v/>
      </c>
      <c r="E40" s="15" t="n"/>
      <c r="F40" s="10">
        <f>IF($A40="","",IFERROR(INDEX('Catálogo'!$N$2:$N$1376,MATCH($A40,'Catálogo'!$A$2:$A$1376,0)),"código no encontrado"))</f>
        <v/>
      </c>
      <c r="G40" s="10">
        <f>IF(OR($E40="",$F40="",NOT(ISNUMBER($F40))),"",$E40*$F40)</f>
        <v/>
      </c>
      <c r="H40" s="4">
        <f>IF($A40="","",IFERROR(INDEX('Catálogo'!$Q$2:$Q$1376,MATCH($A40,'Catálogo'!$A$2:$A$1376,0)),"código no encontrado"))</f>
        <v/>
      </c>
      <c r="I40" s="10">
        <f>IF($G40="","",IF($H40="Sí",ROUND($G40/1.18,2),$G40))</f>
        <v/>
      </c>
      <c r="J40" s="14" t="n"/>
    </row>
    <row r="41">
      <c r="A41" s="14" t="n"/>
      <c r="B41" s="5">
        <f>IF($A41="","",IFERROR(INDEX('Catálogo'!$D$2:$D$1376,MATCH($A41,'Catálogo'!$A$2:$A$1376,0)),"código no encontrado"))</f>
        <v/>
      </c>
      <c r="C41" s="4">
        <f>IF($A41="","",IFERROR(INDEX('Catálogo'!$H$2:$H$1376,MATCH($A41,'Catálogo'!$A$2:$A$1376,0)),"código no encontrado"))</f>
        <v/>
      </c>
      <c r="D41" s="4">
        <f>IF($A41="","",IFERROR(INDEX('Catálogo'!$I$2:$I$1376,MATCH($A41,'Catálogo'!$A$2:$A$1376,0)),"código no encontrado"))</f>
        <v/>
      </c>
      <c r="E41" s="15" t="n"/>
      <c r="F41" s="10">
        <f>IF($A41="","",IFERROR(INDEX('Catálogo'!$N$2:$N$1376,MATCH($A41,'Catálogo'!$A$2:$A$1376,0)),"código no encontrado"))</f>
        <v/>
      </c>
      <c r="G41" s="10">
        <f>IF(OR($E41="",$F41="",NOT(ISNUMBER($F41))),"",$E41*$F41)</f>
        <v/>
      </c>
      <c r="H41" s="4">
        <f>IF($A41="","",IFERROR(INDEX('Catálogo'!$Q$2:$Q$1376,MATCH($A41,'Catálogo'!$A$2:$A$1376,0)),"código no encontrado"))</f>
        <v/>
      </c>
      <c r="I41" s="10">
        <f>IF($G41="","",IF($H41="Sí",ROUND($G41/1.18,2),$G41))</f>
        <v/>
      </c>
      <c r="J41" s="14" t="n"/>
    </row>
    <row r="42">
      <c r="A42" s="14" t="n"/>
      <c r="B42" s="5">
        <f>IF($A42="","",IFERROR(INDEX('Catálogo'!$D$2:$D$1376,MATCH($A42,'Catálogo'!$A$2:$A$1376,0)),"código no encontrado"))</f>
        <v/>
      </c>
      <c r="C42" s="4">
        <f>IF($A42="","",IFERROR(INDEX('Catálogo'!$H$2:$H$1376,MATCH($A42,'Catálogo'!$A$2:$A$1376,0)),"código no encontrado"))</f>
        <v/>
      </c>
      <c r="D42" s="4">
        <f>IF($A42="","",IFERROR(INDEX('Catálogo'!$I$2:$I$1376,MATCH($A42,'Catálogo'!$A$2:$A$1376,0)),"código no encontrado"))</f>
        <v/>
      </c>
      <c r="E42" s="15" t="n"/>
      <c r="F42" s="10">
        <f>IF($A42="","",IFERROR(INDEX('Catálogo'!$N$2:$N$1376,MATCH($A42,'Catálogo'!$A$2:$A$1376,0)),"código no encontrado"))</f>
        <v/>
      </c>
      <c r="G42" s="10">
        <f>IF(OR($E42="",$F42="",NOT(ISNUMBER($F42))),"",$E42*$F42)</f>
        <v/>
      </c>
      <c r="H42" s="4">
        <f>IF($A42="","",IFERROR(INDEX('Catálogo'!$Q$2:$Q$1376,MATCH($A42,'Catálogo'!$A$2:$A$1376,0)),"código no encontrado"))</f>
        <v/>
      </c>
      <c r="I42" s="10">
        <f>IF($G42="","",IF($H42="Sí",ROUND($G42/1.18,2),$G42))</f>
        <v/>
      </c>
      <c r="J42" s="14" t="n"/>
    </row>
    <row r="43">
      <c r="A43" s="14" t="n"/>
      <c r="B43" s="5">
        <f>IF($A43="","",IFERROR(INDEX('Catálogo'!$D$2:$D$1376,MATCH($A43,'Catálogo'!$A$2:$A$1376,0)),"código no encontrado"))</f>
        <v/>
      </c>
      <c r="C43" s="4">
        <f>IF($A43="","",IFERROR(INDEX('Catálogo'!$H$2:$H$1376,MATCH($A43,'Catálogo'!$A$2:$A$1376,0)),"código no encontrado"))</f>
        <v/>
      </c>
      <c r="D43" s="4">
        <f>IF($A43="","",IFERROR(INDEX('Catálogo'!$I$2:$I$1376,MATCH($A43,'Catálogo'!$A$2:$A$1376,0)),"código no encontrado"))</f>
        <v/>
      </c>
      <c r="E43" s="15" t="n"/>
      <c r="F43" s="10">
        <f>IF($A43="","",IFERROR(INDEX('Catálogo'!$N$2:$N$1376,MATCH($A43,'Catálogo'!$A$2:$A$1376,0)),"código no encontrado"))</f>
        <v/>
      </c>
      <c r="G43" s="10">
        <f>IF(OR($E43="",$F43="",NOT(ISNUMBER($F43))),"",$E43*$F43)</f>
        <v/>
      </c>
      <c r="H43" s="4">
        <f>IF($A43="","",IFERROR(INDEX('Catálogo'!$Q$2:$Q$1376,MATCH($A43,'Catálogo'!$A$2:$A$1376,0)),"código no encontrado"))</f>
        <v/>
      </c>
      <c r="I43" s="10">
        <f>IF($G43="","",IF($H43="Sí",ROUND($G43/1.18,2),$G43))</f>
        <v/>
      </c>
      <c r="J43" s="14" t="n"/>
    </row>
    <row r="44">
      <c r="A44" s="14" t="n"/>
      <c r="B44" s="5">
        <f>IF($A44="","",IFERROR(INDEX('Catálogo'!$D$2:$D$1376,MATCH($A44,'Catálogo'!$A$2:$A$1376,0)),"código no encontrado"))</f>
        <v/>
      </c>
      <c r="C44" s="4">
        <f>IF($A44="","",IFERROR(INDEX('Catálogo'!$H$2:$H$1376,MATCH($A44,'Catálogo'!$A$2:$A$1376,0)),"código no encontrado"))</f>
        <v/>
      </c>
      <c r="D44" s="4">
        <f>IF($A44="","",IFERROR(INDEX('Catálogo'!$I$2:$I$1376,MATCH($A44,'Catálogo'!$A$2:$A$1376,0)),"código no encontrado"))</f>
        <v/>
      </c>
      <c r="E44" s="15" t="n"/>
      <c r="F44" s="10">
        <f>IF($A44="","",IFERROR(INDEX('Catálogo'!$N$2:$N$1376,MATCH($A44,'Catálogo'!$A$2:$A$1376,0)),"código no encontrado"))</f>
        <v/>
      </c>
      <c r="G44" s="10">
        <f>IF(OR($E44="",$F44="",NOT(ISNUMBER($F44))),"",$E44*$F44)</f>
        <v/>
      </c>
      <c r="H44" s="4">
        <f>IF($A44="","",IFERROR(INDEX('Catálogo'!$Q$2:$Q$1376,MATCH($A44,'Catálogo'!$A$2:$A$1376,0)),"código no encontrado"))</f>
        <v/>
      </c>
      <c r="I44" s="10">
        <f>IF($G44="","",IF($H44="Sí",ROUND($G44/1.18,2),$G44))</f>
        <v/>
      </c>
      <c r="J44" s="14" t="n"/>
    </row>
    <row r="45">
      <c r="A45" s="14" t="n"/>
      <c r="B45" s="5">
        <f>IF($A45="","",IFERROR(INDEX('Catálogo'!$D$2:$D$1376,MATCH($A45,'Catálogo'!$A$2:$A$1376,0)),"código no encontrado"))</f>
        <v/>
      </c>
      <c r="C45" s="4">
        <f>IF($A45="","",IFERROR(INDEX('Catálogo'!$H$2:$H$1376,MATCH($A45,'Catálogo'!$A$2:$A$1376,0)),"código no encontrado"))</f>
        <v/>
      </c>
      <c r="D45" s="4">
        <f>IF($A45="","",IFERROR(INDEX('Catálogo'!$I$2:$I$1376,MATCH($A45,'Catálogo'!$A$2:$A$1376,0)),"código no encontrado"))</f>
        <v/>
      </c>
      <c r="E45" s="15" t="n"/>
      <c r="F45" s="10">
        <f>IF($A45="","",IFERROR(INDEX('Catálogo'!$N$2:$N$1376,MATCH($A45,'Catálogo'!$A$2:$A$1376,0)),"código no encontrado"))</f>
        <v/>
      </c>
      <c r="G45" s="10">
        <f>IF(OR($E45="",$F45="",NOT(ISNUMBER($F45))),"",$E45*$F45)</f>
        <v/>
      </c>
      <c r="H45" s="4">
        <f>IF($A45="","",IFERROR(INDEX('Catálogo'!$Q$2:$Q$1376,MATCH($A45,'Catálogo'!$A$2:$A$1376,0)),"código no encontrado"))</f>
        <v/>
      </c>
      <c r="I45" s="10">
        <f>IF($G45="","",IF($H45="Sí",ROUND($G45/1.18,2),$G45))</f>
        <v/>
      </c>
      <c r="J45" s="14" t="n"/>
    </row>
    <row r="46">
      <c r="A46" s="14" t="n"/>
      <c r="B46" s="5">
        <f>IF($A46="","",IFERROR(INDEX('Catálogo'!$D$2:$D$1376,MATCH($A46,'Catálogo'!$A$2:$A$1376,0)),"código no encontrado"))</f>
        <v/>
      </c>
      <c r="C46" s="4">
        <f>IF($A46="","",IFERROR(INDEX('Catálogo'!$H$2:$H$1376,MATCH($A46,'Catálogo'!$A$2:$A$1376,0)),"código no encontrado"))</f>
        <v/>
      </c>
      <c r="D46" s="4">
        <f>IF($A46="","",IFERROR(INDEX('Catálogo'!$I$2:$I$1376,MATCH($A46,'Catálogo'!$A$2:$A$1376,0)),"código no encontrado"))</f>
        <v/>
      </c>
      <c r="E46" s="15" t="n"/>
      <c r="F46" s="10">
        <f>IF($A46="","",IFERROR(INDEX('Catálogo'!$N$2:$N$1376,MATCH($A46,'Catálogo'!$A$2:$A$1376,0)),"código no encontrado"))</f>
        <v/>
      </c>
      <c r="G46" s="10">
        <f>IF(OR($E46="",$F46="",NOT(ISNUMBER($F46))),"",$E46*$F46)</f>
        <v/>
      </c>
      <c r="H46" s="4">
        <f>IF($A46="","",IFERROR(INDEX('Catálogo'!$Q$2:$Q$1376,MATCH($A46,'Catálogo'!$A$2:$A$1376,0)),"código no encontrado"))</f>
        <v/>
      </c>
      <c r="I46" s="10">
        <f>IF($G46="","",IF($H46="Sí",ROUND($G46/1.18,2),$G46))</f>
        <v/>
      </c>
      <c r="J46" s="14" t="n"/>
    </row>
    <row r="47">
      <c r="A47" s="14" t="n"/>
      <c r="B47" s="5">
        <f>IF($A47="","",IFERROR(INDEX('Catálogo'!$D$2:$D$1376,MATCH($A47,'Catálogo'!$A$2:$A$1376,0)),"código no encontrado"))</f>
        <v/>
      </c>
      <c r="C47" s="4">
        <f>IF($A47="","",IFERROR(INDEX('Catálogo'!$H$2:$H$1376,MATCH($A47,'Catálogo'!$A$2:$A$1376,0)),"código no encontrado"))</f>
        <v/>
      </c>
      <c r="D47" s="4">
        <f>IF($A47="","",IFERROR(INDEX('Catálogo'!$I$2:$I$1376,MATCH($A47,'Catálogo'!$A$2:$A$1376,0)),"código no encontrado"))</f>
        <v/>
      </c>
      <c r="E47" s="15" t="n"/>
      <c r="F47" s="10">
        <f>IF($A47="","",IFERROR(INDEX('Catálogo'!$N$2:$N$1376,MATCH($A47,'Catálogo'!$A$2:$A$1376,0)),"código no encontrado"))</f>
        <v/>
      </c>
      <c r="G47" s="10">
        <f>IF(OR($E47="",$F47="",NOT(ISNUMBER($F47))),"",$E47*$F47)</f>
        <v/>
      </c>
      <c r="H47" s="4">
        <f>IF($A47="","",IFERROR(INDEX('Catálogo'!$Q$2:$Q$1376,MATCH($A47,'Catálogo'!$A$2:$A$1376,0)),"código no encontrado"))</f>
        <v/>
      </c>
      <c r="I47" s="10">
        <f>IF($G47="","",IF($H47="Sí",ROUND($G47/1.18,2),$G47))</f>
        <v/>
      </c>
      <c r="J47" s="14" t="n"/>
    </row>
    <row r="48">
      <c r="A48" s="14" t="n"/>
      <c r="B48" s="5">
        <f>IF($A48="","",IFERROR(INDEX('Catálogo'!$D$2:$D$1376,MATCH($A48,'Catálogo'!$A$2:$A$1376,0)),"código no encontrado"))</f>
        <v/>
      </c>
      <c r="C48" s="4">
        <f>IF($A48="","",IFERROR(INDEX('Catálogo'!$H$2:$H$1376,MATCH($A48,'Catálogo'!$A$2:$A$1376,0)),"código no encontrado"))</f>
        <v/>
      </c>
      <c r="D48" s="4">
        <f>IF($A48="","",IFERROR(INDEX('Catálogo'!$I$2:$I$1376,MATCH($A48,'Catálogo'!$A$2:$A$1376,0)),"código no encontrado"))</f>
        <v/>
      </c>
      <c r="E48" s="15" t="n"/>
      <c r="F48" s="10">
        <f>IF($A48="","",IFERROR(INDEX('Catálogo'!$N$2:$N$1376,MATCH($A48,'Catálogo'!$A$2:$A$1376,0)),"código no encontrado"))</f>
        <v/>
      </c>
      <c r="G48" s="10">
        <f>IF(OR($E48="",$F48="",NOT(ISNUMBER($F48))),"",$E48*$F48)</f>
        <v/>
      </c>
      <c r="H48" s="4">
        <f>IF($A48="","",IFERROR(INDEX('Catálogo'!$Q$2:$Q$1376,MATCH($A48,'Catálogo'!$A$2:$A$1376,0)),"código no encontrado"))</f>
        <v/>
      </c>
      <c r="I48" s="10">
        <f>IF($G48="","",IF($H48="Sí",ROUND($G48/1.18,2),$G48))</f>
        <v/>
      </c>
      <c r="J48" s="14" t="n"/>
    </row>
    <row r="49">
      <c r="A49" s="14" t="n"/>
      <c r="B49" s="5">
        <f>IF($A49="","",IFERROR(INDEX('Catálogo'!$D$2:$D$1376,MATCH($A49,'Catálogo'!$A$2:$A$1376,0)),"código no encontrado"))</f>
        <v/>
      </c>
      <c r="C49" s="4">
        <f>IF($A49="","",IFERROR(INDEX('Catálogo'!$H$2:$H$1376,MATCH($A49,'Catálogo'!$A$2:$A$1376,0)),"código no encontrado"))</f>
        <v/>
      </c>
      <c r="D49" s="4">
        <f>IF($A49="","",IFERROR(INDEX('Catálogo'!$I$2:$I$1376,MATCH($A49,'Catálogo'!$A$2:$A$1376,0)),"código no encontrado"))</f>
        <v/>
      </c>
      <c r="E49" s="15" t="n"/>
      <c r="F49" s="10">
        <f>IF($A49="","",IFERROR(INDEX('Catálogo'!$N$2:$N$1376,MATCH($A49,'Catálogo'!$A$2:$A$1376,0)),"código no encontrado"))</f>
        <v/>
      </c>
      <c r="G49" s="10">
        <f>IF(OR($E49="",$F49="",NOT(ISNUMBER($F49))),"",$E49*$F49)</f>
        <v/>
      </c>
      <c r="H49" s="4">
        <f>IF($A49="","",IFERROR(INDEX('Catálogo'!$Q$2:$Q$1376,MATCH($A49,'Catálogo'!$A$2:$A$1376,0)),"código no encontrado"))</f>
        <v/>
      </c>
      <c r="I49" s="10">
        <f>IF($G49="","",IF($H49="Sí",ROUND($G49/1.18,2),$G49))</f>
        <v/>
      </c>
      <c r="J49" s="14" t="n"/>
    </row>
    <row r="50">
      <c r="A50" s="14" t="n"/>
      <c r="B50" s="5">
        <f>IF($A50="","",IFERROR(INDEX('Catálogo'!$D$2:$D$1376,MATCH($A50,'Catálogo'!$A$2:$A$1376,0)),"código no encontrado"))</f>
        <v/>
      </c>
      <c r="C50" s="4">
        <f>IF($A50="","",IFERROR(INDEX('Catálogo'!$H$2:$H$1376,MATCH($A50,'Catálogo'!$A$2:$A$1376,0)),"código no encontrado"))</f>
        <v/>
      </c>
      <c r="D50" s="4">
        <f>IF($A50="","",IFERROR(INDEX('Catálogo'!$I$2:$I$1376,MATCH($A50,'Catálogo'!$A$2:$A$1376,0)),"código no encontrado"))</f>
        <v/>
      </c>
      <c r="E50" s="15" t="n"/>
      <c r="F50" s="10">
        <f>IF($A50="","",IFERROR(INDEX('Catálogo'!$N$2:$N$1376,MATCH($A50,'Catálogo'!$A$2:$A$1376,0)),"código no encontrado"))</f>
        <v/>
      </c>
      <c r="G50" s="10">
        <f>IF(OR($E50="",$F50="",NOT(ISNUMBER($F50))),"",$E50*$F50)</f>
        <v/>
      </c>
      <c r="H50" s="4">
        <f>IF($A50="","",IFERROR(INDEX('Catálogo'!$Q$2:$Q$1376,MATCH($A50,'Catálogo'!$A$2:$A$1376,0)),"código no encontrado"))</f>
        <v/>
      </c>
      <c r="I50" s="10">
        <f>IF($G50="","",IF($H50="Sí",ROUND($G50/1.18,2),$G50))</f>
        <v/>
      </c>
      <c r="J50" s="14" t="n"/>
    </row>
    <row r="51">
      <c r="A51" s="14" t="n"/>
      <c r="B51" s="5">
        <f>IF($A51="","",IFERROR(INDEX('Catálogo'!$D$2:$D$1376,MATCH($A51,'Catálogo'!$A$2:$A$1376,0)),"código no encontrado"))</f>
        <v/>
      </c>
      <c r="C51" s="4">
        <f>IF($A51="","",IFERROR(INDEX('Catálogo'!$H$2:$H$1376,MATCH($A51,'Catálogo'!$A$2:$A$1376,0)),"código no encontrado"))</f>
        <v/>
      </c>
      <c r="D51" s="4">
        <f>IF($A51="","",IFERROR(INDEX('Catálogo'!$I$2:$I$1376,MATCH($A51,'Catálogo'!$A$2:$A$1376,0)),"código no encontrado"))</f>
        <v/>
      </c>
      <c r="E51" s="15" t="n"/>
      <c r="F51" s="10">
        <f>IF($A51="","",IFERROR(INDEX('Catálogo'!$N$2:$N$1376,MATCH($A51,'Catálogo'!$A$2:$A$1376,0)),"código no encontrado"))</f>
        <v/>
      </c>
      <c r="G51" s="10">
        <f>IF(OR($E51="",$F51="",NOT(ISNUMBER($F51))),"",$E51*$F51)</f>
        <v/>
      </c>
      <c r="H51" s="4">
        <f>IF($A51="","",IFERROR(INDEX('Catálogo'!$Q$2:$Q$1376,MATCH($A51,'Catálogo'!$A$2:$A$1376,0)),"código no encontrado"))</f>
        <v/>
      </c>
      <c r="I51" s="10">
        <f>IF($G51="","",IF($H51="Sí",ROUND($G51/1.18,2),$G51))</f>
        <v/>
      </c>
      <c r="J51" s="14" t="n"/>
    </row>
    <row r="52">
      <c r="A52" s="14" t="n"/>
      <c r="B52" s="5">
        <f>IF($A52="","",IFERROR(INDEX('Catálogo'!$D$2:$D$1376,MATCH($A52,'Catálogo'!$A$2:$A$1376,0)),"código no encontrado"))</f>
        <v/>
      </c>
      <c r="C52" s="4">
        <f>IF($A52="","",IFERROR(INDEX('Catálogo'!$H$2:$H$1376,MATCH($A52,'Catálogo'!$A$2:$A$1376,0)),"código no encontrado"))</f>
        <v/>
      </c>
      <c r="D52" s="4">
        <f>IF($A52="","",IFERROR(INDEX('Catálogo'!$I$2:$I$1376,MATCH($A52,'Catálogo'!$A$2:$A$1376,0)),"código no encontrado"))</f>
        <v/>
      </c>
      <c r="E52" s="15" t="n"/>
      <c r="F52" s="10">
        <f>IF($A52="","",IFERROR(INDEX('Catálogo'!$N$2:$N$1376,MATCH($A52,'Catálogo'!$A$2:$A$1376,0)),"código no encontrado"))</f>
        <v/>
      </c>
      <c r="G52" s="10">
        <f>IF(OR($E52="",$F52="",NOT(ISNUMBER($F52))),"",$E52*$F52)</f>
        <v/>
      </c>
      <c r="H52" s="4">
        <f>IF($A52="","",IFERROR(INDEX('Catálogo'!$Q$2:$Q$1376,MATCH($A52,'Catálogo'!$A$2:$A$1376,0)),"código no encontrado"))</f>
        <v/>
      </c>
      <c r="I52" s="10">
        <f>IF($G52="","",IF($H52="Sí",ROUND($G52/1.18,2),$G52))</f>
        <v/>
      </c>
      <c r="J52" s="14" t="n"/>
    </row>
    <row r="53">
      <c r="A53" s="14" t="n"/>
      <c r="B53" s="5">
        <f>IF($A53="","",IFERROR(INDEX('Catálogo'!$D$2:$D$1376,MATCH($A53,'Catálogo'!$A$2:$A$1376,0)),"código no encontrado"))</f>
        <v/>
      </c>
      <c r="C53" s="4">
        <f>IF($A53="","",IFERROR(INDEX('Catálogo'!$H$2:$H$1376,MATCH($A53,'Catálogo'!$A$2:$A$1376,0)),"código no encontrado"))</f>
        <v/>
      </c>
      <c r="D53" s="4">
        <f>IF($A53="","",IFERROR(INDEX('Catálogo'!$I$2:$I$1376,MATCH($A53,'Catálogo'!$A$2:$A$1376,0)),"código no encontrado"))</f>
        <v/>
      </c>
      <c r="E53" s="15" t="n"/>
      <c r="F53" s="10">
        <f>IF($A53="","",IFERROR(INDEX('Catálogo'!$N$2:$N$1376,MATCH($A53,'Catálogo'!$A$2:$A$1376,0)),"código no encontrado"))</f>
        <v/>
      </c>
      <c r="G53" s="10">
        <f>IF(OR($E53="",$F53="",NOT(ISNUMBER($F53))),"",$E53*$F53)</f>
        <v/>
      </c>
      <c r="H53" s="4">
        <f>IF($A53="","",IFERROR(INDEX('Catálogo'!$Q$2:$Q$1376,MATCH($A53,'Catálogo'!$A$2:$A$1376,0)),"código no encontrado"))</f>
        <v/>
      </c>
      <c r="I53" s="10">
        <f>IF($G53="","",IF($H53="Sí",ROUND($G53/1.18,2),$G53))</f>
        <v/>
      </c>
      <c r="J53" s="14" t="n"/>
    </row>
    <row r="54">
      <c r="A54" s="14" t="n"/>
      <c r="B54" s="5">
        <f>IF($A54="","",IFERROR(INDEX('Catálogo'!$D$2:$D$1376,MATCH($A54,'Catálogo'!$A$2:$A$1376,0)),"código no encontrado"))</f>
        <v/>
      </c>
      <c r="C54" s="4">
        <f>IF($A54="","",IFERROR(INDEX('Catálogo'!$H$2:$H$1376,MATCH($A54,'Catálogo'!$A$2:$A$1376,0)),"código no encontrado"))</f>
        <v/>
      </c>
      <c r="D54" s="4">
        <f>IF($A54="","",IFERROR(INDEX('Catálogo'!$I$2:$I$1376,MATCH($A54,'Catálogo'!$A$2:$A$1376,0)),"código no encontrado"))</f>
        <v/>
      </c>
      <c r="E54" s="15" t="n"/>
      <c r="F54" s="10">
        <f>IF($A54="","",IFERROR(INDEX('Catálogo'!$N$2:$N$1376,MATCH($A54,'Catálogo'!$A$2:$A$1376,0)),"código no encontrado"))</f>
        <v/>
      </c>
      <c r="G54" s="10">
        <f>IF(OR($E54="",$F54="",NOT(ISNUMBER($F54))),"",$E54*$F54)</f>
        <v/>
      </c>
      <c r="H54" s="4">
        <f>IF($A54="","",IFERROR(INDEX('Catálogo'!$Q$2:$Q$1376,MATCH($A54,'Catálogo'!$A$2:$A$1376,0)),"código no encontrado"))</f>
        <v/>
      </c>
      <c r="I54" s="10">
        <f>IF($G54="","",IF($H54="Sí",ROUND($G54/1.18,2),$G54))</f>
        <v/>
      </c>
      <c r="J54" s="14" t="n"/>
    </row>
    <row r="55">
      <c r="A55" s="14" t="n"/>
      <c r="B55" s="5">
        <f>IF($A55="","",IFERROR(INDEX('Catálogo'!$D$2:$D$1376,MATCH($A55,'Catálogo'!$A$2:$A$1376,0)),"código no encontrado"))</f>
        <v/>
      </c>
      <c r="C55" s="4">
        <f>IF($A55="","",IFERROR(INDEX('Catálogo'!$H$2:$H$1376,MATCH($A55,'Catálogo'!$A$2:$A$1376,0)),"código no encontrado"))</f>
        <v/>
      </c>
      <c r="D55" s="4">
        <f>IF($A55="","",IFERROR(INDEX('Catálogo'!$I$2:$I$1376,MATCH($A55,'Catálogo'!$A$2:$A$1376,0)),"código no encontrado"))</f>
        <v/>
      </c>
      <c r="E55" s="15" t="n"/>
      <c r="F55" s="10">
        <f>IF($A55="","",IFERROR(INDEX('Catálogo'!$N$2:$N$1376,MATCH($A55,'Catálogo'!$A$2:$A$1376,0)),"código no encontrado"))</f>
        <v/>
      </c>
      <c r="G55" s="10">
        <f>IF(OR($E55="",$F55="",NOT(ISNUMBER($F55))),"",$E55*$F55)</f>
        <v/>
      </c>
      <c r="H55" s="4">
        <f>IF($A55="","",IFERROR(INDEX('Catálogo'!$Q$2:$Q$1376,MATCH($A55,'Catálogo'!$A$2:$A$1376,0)),"código no encontrado"))</f>
        <v/>
      </c>
      <c r="I55" s="10">
        <f>IF($G55="","",IF($H55="Sí",ROUND($G55/1.18,2),$G55))</f>
        <v/>
      </c>
      <c r="J55" s="14" t="n"/>
    </row>
    <row r="56">
      <c r="A56" s="14" t="n"/>
      <c r="B56" s="5">
        <f>IF($A56="","",IFERROR(INDEX('Catálogo'!$D$2:$D$1376,MATCH($A56,'Catálogo'!$A$2:$A$1376,0)),"código no encontrado"))</f>
        <v/>
      </c>
      <c r="C56" s="4">
        <f>IF($A56="","",IFERROR(INDEX('Catálogo'!$H$2:$H$1376,MATCH($A56,'Catálogo'!$A$2:$A$1376,0)),"código no encontrado"))</f>
        <v/>
      </c>
      <c r="D56" s="4">
        <f>IF($A56="","",IFERROR(INDEX('Catálogo'!$I$2:$I$1376,MATCH($A56,'Catálogo'!$A$2:$A$1376,0)),"código no encontrado"))</f>
        <v/>
      </c>
      <c r="E56" s="15" t="n"/>
      <c r="F56" s="10">
        <f>IF($A56="","",IFERROR(INDEX('Catálogo'!$N$2:$N$1376,MATCH($A56,'Catálogo'!$A$2:$A$1376,0)),"código no encontrado"))</f>
        <v/>
      </c>
      <c r="G56" s="10">
        <f>IF(OR($E56="",$F56="",NOT(ISNUMBER($F56))),"",$E56*$F56)</f>
        <v/>
      </c>
      <c r="H56" s="4">
        <f>IF($A56="","",IFERROR(INDEX('Catálogo'!$Q$2:$Q$1376,MATCH($A56,'Catálogo'!$A$2:$A$1376,0)),"código no encontrado"))</f>
        <v/>
      </c>
      <c r="I56" s="10">
        <f>IF($G56="","",IF($H56="Sí",ROUND($G56/1.18,2),$G56))</f>
        <v/>
      </c>
      <c r="J56" s="14" t="n"/>
    </row>
    <row r="57">
      <c r="A57" s="14" t="n"/>
      <c r="B57" s="5">
        <f>IF($A57="","",IFERROR(INDEX('Catálogo'!$D$2:$D$1376,MATCH($A57,'Catálogo'!$A$2:$A$1376,0)),"código no encontrado"))</f>
        <v/>
      </c>
      <c r="C57" s="4">
        <f>IF($A57="","",IFERROR(INDEX('Catálogo'!$H$2:$H$1376,MATCH($A57,'Catálogo'!$A$2:$A$1376,0)),"código no encontrado"))</f>
        <v/>
      </c>
      <c r="D57" s="4">
        <f>IF($A57="","",IFERROR(INDEX('Catálogo'!$I$2:$I$1376,MATCH($A57,'Catálogo'!$A$2:$A$1376,0)),"código no encontrado"))</f>
        <v/>
      </c>
      <c r="E57" s="15" t="n"/>
      <c r="F57" s="10">
        <f>IF($A57="","",IFERROR(INDEX('Catálogo'!$N$2:$N$1376,MATCH($A57,'Catálogo'!$A$2:$A$1376,0)),"código no encontrado"))</f>
        <v/>
      </c>
      <c r="G57" s="10">
        <f>IF(OR($E57="",$F57="",NOT(ISNUMBER($F57))),"",$E57*$F57)</f>
        <v/>
      </c>
      <c r="H57" s="4">
        <f>IF($A57="","",IFERROR(INDEX('Catálogo'!$Q$2:$Q$1376,MATCH($A57,'Catálogo'!$A$2:$A$1376,0)),"código no encontrado"))</f>
        <v/>
      </c>
      <c r="I57" s="10">
        <f>IF($G57="","",IF($H57="Sí",ROUND($G57/1.18,2),$G57))</f>
        <v/>
      </c>
      <c r="J57" s="14" t="n"/>
    </row>
    <row r="58">
      <c r="A58" s="14" t="n"/>
      <c r="B58" s="5">
        <f>IF($A58="","",IFERROR(INDEX('Catálogo'!$D$2:$D$1376,MATCH($A58,'Catálogo'!$A$2:$A$1376,0)),"código no encontrado"))</f>
        <v/>
      </c>
      <c r="C58" s="4">
        <f>IF($A58="","",IFERROR(INDEX('Catálogo'!$H$2:$H$1376,MATCH($A58,'Catálogo'!$A$2:$A$1376,0)),"código no encontrado"))</f>
        <v/>
      </c>
      <c r="D58" s="4">
        <f>IF($A58="","",IFERROR(INDEX('Catálogo'!$I$2:$I$1376,MATCH($A58,'Catálogo'!$A$2:$A$1376,0)),"código no encontrado"))</f>
        <v/>
      </c>
      <c r="E58" s="15" t="n"/>
      <c r="F58" s="10">
        <f>IF($A58="","",IFERROR(INDEX('Catálogo'!$N$2:$N$1376,MATCH($A58,'Catálogo'!$A$2:$A$1376,0)),"código no encontrado"))</f>
        <v/>
      </c>
      <c r="G58" s="10">
        <f>IF(OR($E58="",$F58="",NOT(ISNUMBER($F58))),"",$E58*$F58)</f>
        <v/>
      </c>
      <c r="H58" s="4">
        <f>IF($A58="","",IFERROR(INDEX('Catálogo'!$Q$2:$Q$1376,MATCH($A58,'Catálogo'!$A$2:$A$1376,0)),"código no encontrado"))</f>
        <v/>
      </c>
      <c r="I58" s="10">
        <f>IF($G58="","",IF($H58="Sí",ROUND($G58/1.18,2),$G58))</f>
        <v/>
      </c>
      <c r="J58" s="14" t="n"/>
    </row>
    <row r="59">
      <c r="A59" s="14" t="n"/>
      <c r="B59" s="5">
        <f>IF($A59="","",IFERROR(INDEX('Catálogo'!$D$2:$D$1376,MATCH($A59,'Catálogo'!$A$2:$A$1376,0)),"código no encontrado"))</f>
        <v/>
      </c>
      <c r="C59" s="4">
        <f>IF($A59="","",IFERROR(INDEX('Catálogo'!$H$2:$H$1376,MATCH($A59,'Catálogo'!$A$2:$A$1376,0)),"código no encontrado"))</f>
        <v/>
      </c>
      <c r="D59" s="4">
        <f>IF($A59="","",IFERROR(INDEX('Catálogo'!$I$2:$I$1376,MATCH($A59,'Catálogo'!$A$2:$A$1376,0)),"código no encontrado"))</f>
        <v/>
      </c>
      <c r="E59" s="15" t="n"/>
      <c r="F59" s="10">
        <f>IF($A59="","",IFERROR(INDEX('Catálogo'!$N$2:$N$1376,MATCH($A59,'Catálogo'!$A$2:$A$1376,0)),"código no encontrado"))</f>
        <v/>
      </c>
      <c r="G59" s="10">
        <f>IF(OR($E59="",$F59="",NOT(ISNUMBER($F59))),"",$E59*$F59)</f>
        <v/>
      </c>
      <c r="H59" s="4">
        <f>IF($A59="","",IFERROR(INDEX('Catálogo'!$Q$2:$Q$1376,MATCH($A59,'Catálogo'!$A$2:$A$1376,0)),"código no encontrado"))</f>
        <v/>
      </c>
      <c r="I59" s="10">
        <f>IF($G59="","",IF($H59="Sí",ROUND($G59/1.18,2),$G59))</f>
        <v/>
      </c>
      <c r="J59" s="14" t="n"/>
    </row>
    <row r="60">
      <c r="A60" s="14" t="n"/>
      <c r="B60" s="5">
        <f>IF($A60="","",IFERROR(INDEX('Catálogo'!$D$2:$D$1376,MATCH($A60,'Catálogo'!$A$2:$A$1376,0)),"código no encontrado"))</f>
        <v/>
      </c>
      <c r="C60" s="4">
        <f>IF($A60="","",IFERROR(INDEX('Catálogo'!$H$2:$H$1376,MATCH($A60,'Catálogo'!$A$2:$A$1376,0)),"código no encontrado"))</f>
        <v/>
      </c>
      <c r="D60" s="4">
        <f>IF($A60="","",IFERROR(INDEX('Catálogo'!$I$2:$I$1376,MATCH($A60,'Catálogo'!$A$2:$A$1376,0)),"código no encontrado"))</f>
        <v/>
      </c>
      <c r="E60" s="15" t="n"/>
      <c r="F60" s="10">
        <f>IF($A60="","",IFERROR(INDEX('Catálogo'!$N$2:$N$1376,MATCH($A60,'Catálogo'!$A$2:$A$1376,0)),"código no encontrado"))</f>
        <v/>
      </c>
      <c r="G60" s="10">
        <f>IF(OR($E60="",$F60="",NOT(ISNUMBER($F60))),"",$E60*$F60)</f>
        <v/>
      </c>
      <c r="H60" s="4">
        <f>IF($A60="","",IFERROR(INDEX('Catálogo'!$Q$2:$Q$1376,MATCH($A60,'Catálogo'!$A$2:$A$1376,0)),"código no encontrado"))</f>
        <v/>
      </c>
      <c r="I60" s="10">
        <f>IF($G60="","",IF($H60="Sí",ROUND($G60/1.18,2),$G60))</f>
        <v/>
      </c>
      <c r="J60" s="14" t="n"/>
    </row>
    <row r="61">
      <c r="A61" s="14" t="n"/>
      <c r="B61" s="5">
        <f>IF($A61="","",IFERROR(INDEX('Catálogo'!$D$2:$D$1376,MATCH($A61,'Catálogo'!$A$2:$A$1376,0)),"código no encontrado"))</f>
        <v/>
      </c>
      <c r="C61" s="4">
        <f>IF($A61="","",IFERROR(INDEX('Catálogo'!$H$2:$H$1376,MATCH($A61,'Catálogo'!$A$2:$A$1376,0)),"código no encontrado"))</f>
        <v/>
      </c>
      <c r="D61" s="4">
        <f>IF($A61="","",IFERROR(INDEX('Catálogo'!$I$2:$I$1376,MATCH($A61,'Catálogo'!$A$2:$A$1376,0)),"código no encontrado"))</f>
        <v/>
      </c>
      <c r="E61" s="15" t="n"/>
      <c r="F61" s="10">
        <f>IF($A61="","",IFERROR(INDEX('Catálogo'!$N$2:$N$1376,MATCH($A61,'Catálogo'!$A$2:$A$1376,0)),"código no encontrado"))</f>
        <v/>
      </c>
      <c r="G61" s="10">
        <f>IF(OR($E61="",$F61="",NOT(ISNUMBER($F61))),"",$E61*$F61)</f>
        <v/>
      </c>
      <c r="H61" s="4">
        <f>IF($A61="","",IFERROR(INDEX('Catálogo'!$Q$2:$Q$1376,MATCH($A61,'Catálogo'!$A$2:$A$1376,0)),"código no encontrado"))</f>
        <v/>
      </c>
      <c r="I61" s="10">
        <f>IF($G61="","",IF($H61="Sí",ROUND($G61/1.18,2),$G61))</f>
        <v/>
      </c>
      <c r="J61" s="14" t="n"/>
    </row>
    <row r="62">
      <c r="A62" s="14" t="n"/>
      <c r="B62" s="5">
        <f>IF($A62="","",IFERROR(INDEX('Catálogo'!$D$2:$D$1376,MATCH($A62,'Catálogo'!$A$2:$A$1376,0)),"código no encontrado"))</f>
        <v/>
      </c>
      <c r="C62" s="4">
        <f>IF($A62="","",IFERROR(INDEX('Catálogo'!$H$2:$H$1376,MATCH($A62,'Catálogo'!$A$2:$A$1376,0)),"código no encontrado"))</f>
        <v/>
      </c>
      <c r="D62" s="4">
        <f>IF($A62="","",IFERROR(INDEX('Catálogo'!$I$2:$I$1376,MATCH($A62,'Catálogo'!$A$2:$A$1376,0)),"código no encontrado"))</f>
        <v/>
      </c>
      <c r="E62" s="15" t="n"/>
      <c r="F62" s="10">
        <f>IF($A62="","",IFERROR(INDEX('Catálogo'!$N$2:$N$1376,MATCH($A62,'Catálogo'!$A$2:$A$1376,0)),"código no encontrado"))</f>
        <v/>
      </c>
      <c r="G62" s="10">
        <f>IF(OR($E62="",$F62="",NOT(ISNUMBER($F62))),"",$E62*$F62)</f>
        <v/>
      </c>
      <c r="H62" s="4">
        <f>IF($A62="","",IFERROR(INDEX('Catálogo'!$Q$2:$Q$1376,MATCH($A62,'Catálogo'!$A$2:$A$1376,0)),"código no encontrado"))</f>
        <v/>
      </c>
      <c r="I62" s="10">
        <f>IF($G62="","",IF($H62="Sí",ROUND($G62/1.18,2),$G62))</f>
        <v/>
      </c>
      <c r="J62" s="14" t="n"/>
    </row>
    <row r="63">
      <c r="A63" s="14" t="n"/>
      <c r="B63" s="5">
        <f>IF($A63="","",IFERROR(INDEX('Catálogo'!$D$2:$D$1376,MATCH($A63,'Catálogo'!$A$2:$A$1376,0)),"código no encontrado"))</f>
        <v/>
      </c>
      <c r="C63" s="4">
        <f>IF($A63="","",IFERROR(INDEX('Catálogo'!$H$2:$H$1376,MATCH($A63,'Catálogo'!$A$2:$A$1376,0)),"código no encontrado"))</f>
        <v/>
      </c>
      <c r="D63" s="4">
        <f>IF($A63="","",IFERROR(INDEX('Catálogo'!$I$2:$I$1376,MATCH($A63,'Catálogo'!$A$2:$A$1376,0)),"código no encontrado"))</f>
        <v/>
      </c>
      <c r="E63" s="15" t="n"/>
      <c r="F63" s="10">
        <f>IF($A63="","",IFERROR(INDEX('Catálogo'!$N$2:$N$1376,MATCH($A63,'Catálogo'!$A$2:$A$1376,0)),"código no encontrado"))</f>
        <v/>
      </c>
      <c r="G63" s="10">
        <f>IF(OR($E63="",$F63="",NOT(ISNUMBER($F63))),"",$E63*$F63)</f>
        <v/>
      </c>
      <c r="H63" s="4">
        <f>IF($A63="","",IFERROR(INDEX('Catálogo'!$Q$2:$Q$1376,MATCH($A63,'Catálogo'!$A$2:$A$1376,0)),"código no encontrado"))</f>
        <v/>
      </c>
      <c r="I63" s="10">
        <f>IF($G63="","",IF($H63="Sí",ROUND($G63/1.18,2),$G63))</f>
        <v/>
      </c>
      <c r="J63" s="14" t="n"/>
    </row>
    <row r="64">
      <c r="A64" s="14" t="n"/>
      <c r="B64" s="5">
        <f>IF($A64="","",IFERROR(INDEX('Catálogo'!$D$2:$D$1376,MATCH($A64,'Catálogo'!$A$2:$A$1376,0)),"código no encontrado"))</f>
        <v/>
      </c>
      <c r="C64" s="4">
        <f>IF($A64="","",IFERROR(INDEX('Catálogo'!$H$2:$H$1376,MATCH($A64,'Catálogo'!$A$2:$A$1376,0)),"código no encontrado"))</f>
        <v/>
      </c>
      <c r="D64" s="4">
        <f>IF($A64="","",IFERROR(INDEX('Catálogo'!$I$2:$I$1376,MATCH($A64,'Catálogo'!$A$2:$A$1376,0)),"código no encontrado"))</f>
        <v/>
      </c>
      <c r="E64" s="15" t="n"/>
      <c r="F64" s="10">
        <f>IF($A64="","",IFERROR(INDEX('Catálogo'!$N$2:$N$1376,MATCH($A64,'Catálogo'!$A$2:$A$1376,0)),"código no encontrado"))</f>
        <v/>
      </c>
      <c r="G64" s="10">
        <f>IF(OR($E64="",$F64="",NOT(ISNUMBER($F64))),"",$E64*$F64)</f>
        <v/>
      </c>
      <c r="H64" s="4">
        <f>IF($A64="","",IFERROR(INDEX('Catálogo'!$Q$2:$Q$1376,MATCH($A64,'Catálogo'!$A$2:$A$1376,0)),"código no encontrado"))</f>
        <v/>
      </c>
      <c r="I64" s="10">
        <f>IF($G64="","",IF($H64="Sí",ROUND($G64/1.18,2),$G64))</f>
        <v/>
      </c>
      <c r="J64" s="14" t="n"/>
    </row>
    <row r="65">
      <c r="A65" s="14" t="n"/>
      <c r="B65" s="5">
        <f>IF($A65="","",IFERROR(INDEX('Catálogo'!$D$2:$D$1376,MATCH($A65,'Catálogo'!$A$2:$A$1376,0)),"código no encontrado"))</f>
        <v/>
      </c>
      <c r="C65" s="4">
        <f>IF($A65="","",IFERROR(INDEX('Catálogo'!$H$2:$H$1376,MATCH($A65,'Catálogo'!$A$2:$A$1376,0)),"código no encontrado"))</f>
        <v/>
      </c>
      <c r="D65" s="4">
        <f>IF($A65="","",IFERROR(INDEX('Catálogo'!$I$2:$I$1376,MATCH($A65,'Catálogo'!$A$2:$A$1376,0)),"código no encontrado"))</f>
        <v/>
      </c>
      <c r="E65" s="15" t="n"/>
      <c r="F65" s="10">
        <f>IF($A65="","",IFERROR(INDEX('Catálogo'!$N$2:$N$1376,MATCH($A65,'Catálogo'!$A$2:$A$1376,0)),"código no encontrado"))</f>
        <v/>
      </c>
      <c r="G65" s="10">
        <f>IF(OR($E65="",$F65="",NOT(ISNUMBER($F65))),"",$E65*$F65)</f>
        <v/>
      </c>
      <c r="H65" s="4">
        <f>IF($A65="","",IFERROR(INDEX('Catálogo'!$Q$2:$Q$1376,MATCH($A65,'Catálogo'!$A$2:$A$1376,0)),"código no encontrado"))</f>
        <v/>
      </c>
      <c r="I65" s="10">
        <f>IF($G65="","",IF($H65="Sí",ROUND($G65/1.18,2),$G65))</f>
        <v/>
      </c>
      <c r="J65" s="14" t="n"/>
    </row>
    <row r="66">
      <c r="A66" s="14" t="n"/>
      <c r="B66" s="5">
        <f>IF($A66="","",IFERROR(INDEX('Catálogo'!$D$2:$D$1376,MATCH($A66,'Catálogo'!$A$2:$A$1376,0)),"código no encontrado"))</f>
        <v/>
      </c>
      <c r="C66" s="4">
        <f>IF($A66="","",IFERROR(INDEX('Catálogo'!$H$2:$H$1376,MATCH($A66,'Catálogo'!$A$2:$A$1376,0)),"código no encontrado"))</f>
        <v/>
      </c>
      <c r="D66" s="4">
        <f>IF($A66="","",IFERROR(INDEX('Catálogo'!$I$2:$I$1376,MATCH($A66,'Catálogo'!$A$2:$A$1376,0)),"código no encontrado"))</f>
        <v/>
      </c>
      <c r="E66" s="15" t="n"/>
      <c r="F66" s="10">
        <f>IF($A66="","",IFERROR(INDEX('Catálogo'!$N$2:$N$1376,MATCH($A66,'Catálogo'!$A$2:$A$1376,0)),"código no encontrado"))</f>
        <v/>
      </c>
      <c r="G66" s="10">
        <f>IF(OR($E66="",$F66="",NOT(ISNUMBER($F66))),"",$E66*$F66)</f>
        <v/>
      </c>
      <c r="H66" s="4">
        <f>IF($A66="","",IFERROR(INDEX('Catálogo'!$Q$2:$Q$1376,MATCH($A66,'Catálogo'!$A$2:$A$1376,0)),"código no encontrado"))</f>
        <v/>
      </c>
      <c r="I66" s="10">
        <f>IF($G66="","",IF($H66="Sí",ROUND($G66/1.18,2),$G66))</f>
        <v/>
      </c>
      <c r="J66" s="14" t="n"/>
    </row>
    <row r="67">
      <c r="A67" s="14" t="n"/>
      <c r="B67" s="5">
        <f>IF($A67="","",IFERROR(INDEX('Catálogo'!$D$2:$D$1376,MATCH($A67,'Catálogo'!$A$2:$A$1376,0)),"código no encontrado"))</f>
        <v/>
      </c>
      <c r="C67" s="4">
        <f>IF($A67="","",IFERROR(INDEX('Catálogo'!$H$2:$H$1376,MATCH($A67,'Catálogo'!$A$2:$A$1376,0)),"código no encontrado"))</f>
        <v/>
      </c>
      <c r="D67" s="4">
        <f>IF($A67="","",IFERROR(INDEX('Catálogo'!$I$2:$I$1376,MATCH($A67,'Catálogo'!$A$2:$A$1376,0)),"código no encontrado"))</f>
        <v/>
      </c>
      <c r="E67" s="15" t="n"/>
      <c r="F67" s="10">
        <f>IF($A67="","",IFERROR(INDEX('Catálogo'!$N$2:$N$1376,MATCH($A67,'Catálogo'!$A$2:$A$1376,0)),"código no encontrado"))</f>
        <v/>
      </c>
      <c r="G67" s="10">
        <f>IF(OR($E67="",$F67="",NOT(ISNUMBER($F67))),"",$E67*$F67)</f>
        <v/>
      </c>
      <c r="H67" s="4">
        <f>IF($A67="","",IFERROR(INDEX('Catálogo'!$Q$2:$Q$1376,MATCH($A67,'Catálogo'!$A$2:$A$1376,0)),"código no encontrado"))</f>
        <v/>
      </c>
      <c r="I67" s="10">
        <f>IF($G67="","",IF($H67="Sí",ROUND($G67/1.18,2),$G67))</f>
        <v/>
      </c>
      <c r="J67" s="14" t="n"/>
    </row>
    <row r="68">
      <c r="A68" s="14" t="n"/>
      <c r="B68" s="5">
        <f>IF($A68="","",IFERROR(INDEX('Catálogo'!$D$2:$D$1376,MATCH($A68,'Catálogo'!$A$2:$A$1376,0)),"código no encontrado"))</f>
        <v/>
      </c>
      <c r="C68" s="4">
        <f>IF($A68="","",IFERROR(INDEX('Catálogo'!$H$2:$H$1376,MATCH($A68,'Catálogo'!$A$2:$A$1376,0)),"código no encontrado"))</f>
        <v/>
      </c>
      <c r="D68" s="4">
        <f>IF($A68="","",IFERROR(INDEX('Catálogo'!$I$2:$I$1376,MATCH($A68,'Catálogo'!$A$2:$A$1376,0)),"código no encontrado"))</f>
        <v/>
      </c>
      <c r="E68" s="15" t="n"/>
      <c r="F68" s="10">
        <f>IF($A68="","",IFERROR(INDEX('Catálogo'!$N$2:$N$1376,MATCH($A68,'Catálogo'!$A$2:$A$1376,0)),"código no encontrado"))</f>
        <v/>
      </c>
      <c r="G68" s="10">
        <f>IF(OR($E68="",$F68="",NOT(ISNUMBER($F68))),"",$E68*$F68)</f>
        <v/>
      </c>
      <c r="H68" s="4">
        <f>IF($A68="","",IFERROR(INDEX('Catálogo'!$Q$2:$Q$1376,MATCH($A68,'Catálogo'!$A$2:$A$1376,0)),"código no encontrado"))</f>
        <v/>
      </c>
      <c r="I68" s="10">
        <f>IF($G68="","",IF($H68="Sí",ROUND($G68/1.18,2),$G68))</f>
        <v/>
      </c>
      <c r="J68" s="14" t="n"/>
    </row>
    <row r="69">
      <c r="A69" s="14" t="n"/>
      <c r="B69" s="5">
        <f>IF($A69="","",IFERROR(INDEX('Catálogo'!$D$2:$D$1376,MATCH($A69,'Catálogo'!$A$2:$A$1376,0)),"código no encontrado"))</f>
        <v/>
      </c>
      <c r="C69" s="4">
        <f>IF($A69="","",IFERROR(INDEX('Catálogo'!$H$2:$H$1376,MATCH($A69,'Catálogo'!$A$2:$A$1376,0)),"código no encontrado"))</f>
        <v/>
      </c>
      <c r="D69" s="4">
        <f>IF($A69="","",IFERROR(INDEX('Catálogo'!$I$2:$I$1376,MATCH($A69,'Catálogo'!$A$2:$A$1376,0)),"código no encontrado"))</f>
        <v/>
      </c>
      <c r="E69" s="15" t="n"/>
      <c r="F69" s="10">
        <f>IF($A69="","",IFERROR(INDEX('Catálogo'!$N$2:$N$1376,MATCH($A69,'Catálogo'!$A$2:$A$1376,0)),"código no encontrado"))</f>
        <v/>
      </c>
      <c r="G69" s="10">
        <f>IF(OR($E69="",$F69="",NOT(ISNUMBER($F69))),"",$E69*$F69)</f>
        <v/>
      </c>
      <c r="H69" s="4">
        <f>IF($A69="","",IFERROR(INDEX('Catálogo'!$Q$2:$Q$1376,MATCH($A69,'Catálogo'!$A$2:$A$1376,0)),"código no encontrado"))</f>
        <v/>
      </c>
      <c r="I69" s="10">
        <f>IF($G69="","",IF($H69="Sí",ROUND($G69/1.18,2),$G69))</f>
        <v/>
      </c>
      <c r="J69" s="14" t="n"/>
    </row>
    <row r="70">
      <c r="A70" s="14" t="n"/>
      <c r="B70" s="5">
        <f>IF($A70="","",IFERROR(INDEX('Catálogo'!$D$2:$D$1376,MATCH($A70,'Catálogo'!$A$2:$A$1376,0)),"código no encontrado"))</f>
        <v/>
      </c>
      <c r="C70" s="4">
        <f>IF($A70="","",IFERROR(INDEX('Catálogo'!$H$2:$H$1376,MATCH($A70,'Catálogo'!$A$2:$A$1376,0)),"código no encontrado"))</f>
        <v/>
      </c>
      <c r="D70" s="4">
        <f>IF($A70="","",IFERROR(INDEX('Catálogo'!$I$2:$I$1376,MATCH($A70,'Catálogo'!$A$2:$A$1376,0)),"código no encontrado"))</f>
        <v/>
      </c>
      <c r="E70" s="15" t="n"/>
      <c r="F70" s="10">
        <f>IF($A70="","",IFERROR(INDEX('Catálogo'!$N$2:$N$1376,MATCH($A70,'Catálogo'!$A$2:$A$1376,0)),"código no encontrado"))</f>
        <v/>
      </c>
      <c r="G70" s="10">
        <f>IF(OR($E70="",$F70="",NOT(ISNUMBER($F70))),"",$E70*$F70)</f>
        <v/>
      </c>
      <c r="H70" s="4">
        <f>IF($A70="","",IFERROR(INDEX('Catálogo'!$Q$2:$Q$1376,MATCH($A70,'Catálogo'!$A$2:$A$1376,0)),"código no encontrado"))</f>
        <v/>
      </c>
      <c r="I70" s="10">
        <f>IF($G70="","",IF($H70="Sí",ROUND($G70/1.18,2),$G70))</f>
        <v/>
      </c>
      <c r="J70" s="14" t="n"/>
    </row>
    <row r="71">
      <c r="A71" s="14" t="n"/>
      <c r="B71" s="5">
        <f>IF($A71="","",IFERROR(INDEX('Catálogo'!$D$2:$D$1376,MATCH($A71,'Catálogo'!$A$2:$A$1376,0)),"código no encontrado"))</f>
        <v/>
      </c>
      <c r="C71" s="4">
        <f>IF($A71="","",IFERROR(INDEX('Catálogo'!$H$2:$H$1376,MATCH($A71,'Catálogo'!$A$2:$A$1376,0)),"código no encontrado"))</f>
        <v/>
      </c>
      <c r="D71" s="4">
        <f>IF($A71="","",IFERROR(INDEX('Catálogo'!$I$2:$I$1376,MATCH($A71,'Catálogo'!$A$2:$A$1376,0)),"código no encontrado"))</f>
        <v/>
      </c>
      <c r="E71" s="15" t="n"/>
      <c r="F71" s="10">
        <f>IF($A71="","",IFERROR(INDEX('Catálogo'!$N$2:$N$1376,MATCH($A71,'Catálogo'!$A$2:$A$1376,0)),"código no encontrado"))</f>
        <v/>
      </c>
      <c r="G71" s="10">
        <f>IF(OR($E71="",$F71="",NOT(ISNUMBER($F71))),"",$E71*$F71)</f>
        <v/>
      </c>
      <c r="H71" s="4">
        <f>IF($A71="","",IFERROR(INDEX('Catálogo'!$Q$2:$Q$1376,MATCH($A71,'Catálogo'!$A$2:$A$1376,0)),"código no encontrado"))</f>
        <v/>
      </c>
      <c r="I71" s="10">
        <f>IF($G71="","",IF($H71="Sí",ROUND($G71/1.18,2),$G71))</f>
        <v/>
      </c>
      <c r="J71" s="14" t="n"/>
    </row>
    <row r="72">
      <c r="A72" s="14" t="n"/>
      <c r="B72" s="5">
        <f>IF($A72="","",IFERROR(INDEX('Catálogo'!$D$2:$D$1376,MATCH($A72,'Catálogo'!$A$2:$A$1376,0)),"código no encontrado"))</f>
        <v/>
      </c>
      <c r="C72" s="4">
        <f>IF($A72="","",IFERROR(INDEX('Catálogo'!$H$2:$H$1376,MATCH($A72,'Catálogo'!$A$2:$A$1376,0)),"código no encontrado"))</f>
        <v/>
      </c>
      <c r="D72" s="4">
        <f>IF($A72="","",IFERROR(INDEX('Catálogo'!$I$2:$I$1376,MATCH($A72,'Catálogo'!$A$2:$A$1376,0)),"código no encontrado"))</f>
        <v/>
      </c>
      <c r="E72" s="15" t="n"/>
      <c r="F72" s="10">
        <f>IF($A72="","",IFERROR(INDEX('Catálogo'!$N$2:$N$1376,MATCH($A72,'Catálogo'!$A$2:$A$1376,0)),"código no encontrado"))</f>
        <v/>
      </c>
      <c r="G72" s="10">
        <f>IF(OR($E72="",$F72="",NOT(ISNUMBER($F72))),"",$E72*$F72)</f>
        <v/>
      </c>
      <c r="H72" s="4">
        <f>IF($A72="","",IFERROR(INDEX('Catálogo'!$Q$2:$Q$1376,MATCH($A72,'Catálogo'!$A$2:$A$1376,0)),"código no encontrado"))</f>
        <v/>
      </c>
      <c r="I72" s="10">
        <f>IF($G72="","",IF($H72="Sí",ROUND($G72/1.18,2),$G72))</f>
        <v/>
      </c>
      <c r="J72" s="14" t="n"/>
    </row>
    <row r="73">
      <c r="A73" s="14" t="n"/>
      <c r="B73" s="5">
        <f>IF($A73="","",IFERROR(INDEX('Catálogo'!$D$2:$D$1376,MATCH($A73,'Catálogo'!$A$2:$A$1376,0)),"código no encontrado"))</f>
        <v/>
      </c>
      <c r="C73" s="4">
        <f>IF($A73="","",IFERROR(INDEX('Catálogo'!$H$2:$H$1376,MATCH($A73,'Catálogo'!$A$2:$A$1376,0)),"código no encontrado"))</f>
        <v/>
      </c>
      <c r="D73" s="4">
        <f>IF($A73="","",IFERROR(INDEX('Catálogo'!$I$2:$I$1376,MATCH($A73,'Catálogo'!$A$2:$A$1376,0)),"código no encontrado"))</f>
        <v/>
      </c>
      <c r="E73" s="15" t="n"/>
      <c r="F73" s="10">
        <f>IF($A73="","",IFERROR(INDEX('Catálogo'!$N$2:$N$1376,MATCH($A73,'Catálogo'!$A$2:$A$1376,0)),"código no encontrado"))</f>
        <v/>
      </c>
      <c r="G73" s="10">
        <f>IF(OR($E73="",$F73="",NOT(ISNUMBER($F73))),"",$E73*$F73)</f>
        <v/>
      </c>
      <c r="H73" s="4">
        <f>IF($A73="","",IFERROR(INDEX('Catálogo'!$Q$2:$Q$1376,MATCH($A73,'Catálogo'!$A$2:$A$1376,0)),"código no encontrado"))</f>
        <v/>
      </c>
      <c r="I73" s="10">
        <f>IF($G73="","",IF($H73="Sí",ROUND($G73/1.18,2),$G73))</f>
        <v/>
      </c>
      <c r="J73" s="14" t="n"/>
    </row>
    <row r="74">
      <c r="A74" s="14" t="n"/>
      <c r="B74" s="5">
        <f>IF($A74="","",IFERROR(INDEX('Catálogo'!$D$2:$D$1376,MATCH($A74,'Catálogo'!$A$2:$A$1376,0)),"código no encontrado"))</f>
        <v/>
      </c>
      <c r="C74" s="4">
        <f>IF($A74="","",IFERROR(INDEX('Catálogo'!$H$2:$H$1376,MATCH($A74,'Catálogo'!$A$2:$A$1376,0)),"código no encontrado"))</f>
        <v/>
      </c>
      <c r="D74" s="4">
        <f>IF($A74="","",IFERROR(INDEX('Catálogo'!$I$2:$I$1376,MATCH($A74,'Catálogo'!$A$2:$A$1376,0)),"código no encontrado"))</f>
        <v/>
      </c>
      <c r="E74" s="15" t="n"/>
      <c r="F74" s="10">
        <f>IF($A74="","",IFERROR(INDEX('Catálogo'!$N$2:$N$1376,MATCH($A74,'Catálogo'!$A$2:$A$1376,0)),"código no encontrado"))</f>
        <v/>
      </c>
      <c r="G74" s="10">
        <f>IF(OR($E74="",$F74="",NOT(ISNUMBER($F74))),"",$E74*$F74)</f>
        <v/>
      </c>
      <c r="H74" s="4">
        <f>IF($A74="","",IFERROR(INDEX('Catálogo'!$Q$2:$Q$1376,MATCH($A74,'Catálogo'!$A$2:$A$1376,0)),"código no encontrado"))</f>
        <v/>
      </c>
      <c r="I74" s="10">
        <f>IF($G74="","",IF($H74="Sí",ROUND($G74/1.18,2),$G74))</f>
        <v/>
      </c>
      <c r="J74" s="14" t="n"/>
    </row>
    <row r="75">
      <c r="A75" s="14" t="n"/>
      <c r="B75" s="5">
        <f>IF($A75="","",IFERROR(INDEX('Catálogo'!$D$2:$D$1376,MATCH($A75,'Catálogo'!$A$2:$A$1376,0)),"código no encontrado"))</f>
        <v/>
      </c>
      <c r="C75" s="4">
        <f>IF($A75="","",IFERROR(INDEX('Catálogo'!$H$2:$H$1376,MATCH($A75,'Catálogo'!$A$2:$A$1376,0)),"código no encontrado"))</f>
        <v/>
      </c>
      <c r="D75" s="4">
        <f>IF($A75="","",IFERROR(INDEX('Catálogo'!$I$2:$I$1376,MATCH($A75,'Catálogo'!$A$2:$A$1376,0)),"código no encontrado"))</f>
        <v/>
      </c>
      <c r="E75" s="15" t="n"/>
      <c r="F75" s="10">
        <f>IF($A75="","",IFERROR(INDEX('Catálogo'!$N$2:$N$1376,MATCH($A75,'Catálogo'!$A$2:$A$1376,0)),"código no encontrado"))</f>
        <v/>
      </c>
      <c r="G75" s="10">
        <f>IF(OR($E75="",$F75="",NOT(ISNUMBER($F75))),"",$E75*$F75)</f>
        <v/>
      </c>
      <c r="H75" s="4">
        <f>IF($A75="","",IFERROR(INDEX('Catálogo'!$Q$2:$Q$1376,MATCH($A75,'Catálogo'!$A$2:$A$1376,0)),"código no encontrado"))</f>
        <v/>
      </c>
      <c r="I75" s="10">
        <f>IF($G75="","",IF($H75="Sí",ROUND($G75/1.18,2),$G75))</f>
        <v/>
      </c>
      <c r="J75" s="14" t="n"/>
    </row>
    <row r="76">
      <c r="A76" s="14" t="n"/>
      <c r="B76" s="5">
        <f>IF($A76="","",IFERROR(INDEX('Catálogo'!$D$2:$D$1376,MATCH($A76,'Catálogo'!$A$2:$A$1376,0)),"código no encontrado"))</f>
        <v/>
      </c>
      <c r="C76" s="4">
        <f>IF($A76="","",IFERROR(INDEX('Catálogo'!$H$2:$H$1376,MATCH($A76,'Catálogo'!$A$2:$A$1376,0)),"código no encontrado"))</f>
        <v/>
      </c>
      <c r="D76" s="4">
        <f>IF($A76="","",IFERROR(INDEX('Catálogo'!$I$2:$I$1376,MATCH($A76,'Catálogo'!$A$2:$A$1376,0)),"código no encontrado"))</f>
        <v/>
      </c>
      <c r="E76" s="15" t="n"/>
      <c r="F76" s="10">
        <f>IF($A76="","",IFERROR(INDEX('Catálogo'!$N$2:$N$1376,MATCH($A76,'Catálogo'!$A$2:$A$1376,0)),"código no encontrado"))</f>
        <v/>
      </c>
      <c r="G76" s="10">
        <f>IF(OR($E76="",$F76="",NOT(ISNUMBER($F76))),"",$E76*$F76)</f>
        <v/>
      </c>
      <c r="H76" s="4">
        <f>IF($A76="","",IFERROR(INDEX('Catálogo'!$Q$2:$Q$1376,MATCH($A76,'Catálogo'!$A$2:$A$1376,0)),"código no encontrado"))</f>
        <v/>
      </c>
      <c r="I76" s="10">
        <f>IF($G76="","",IF($H76="Sí",ROUND($G76/1.18,2),$G76))</f>
        <v/>
      </c>
      <c r="J76" s="14" t="n"/>
    </row>
    <row r="77">
      <c r="A77" s="14" t="n"/>
      <c r="B77" s="5">
        <f>IF($A77="","",IFERROR(INDEX('Catálogo'!$D$2:$D$1376,MATCH($A77,'Catálogo'!$A$2:$A$1376,0)),"código no encontrado"))</f>
        <v/>
      </c>
      <c r="C77" s="4">
        <f>IF($A77="","",IFERROR(INDEX('Catálogo'!$H$2:$H$1376,MATCH($A77,'Catálogo'!$A$2:$A$1376,0)),"código no encontrado"))</f>
        <v/>
      </c>
      <c r="D77" s="4">
        <f>IF($A77="","",IFERROR(INDEX('Catálogo'!$I$2:$I$1376,MATCH($A77,'Catálogo'!$A$2:$A$1376,0)),"código no encontrado"))</f>
        <v/>
      </c>
      <c r="E77" s="15" t="n"/>
      <c r="F77" s="10">
        <f>IF($A77="","",IFERROR(INDEX('Catálogo'!$N$2:$N$1376,MATCH($A77,'Catálogo'!$A$2:$A$1376,0)),"código no encontrado"))</f>
        <v/>
      </c>
      <c r="G77" s="10">
        <f>IF(OR($E77="",$F77="",NOT(ISNUMBER($F77))),"",$E77*$F77)</f>
        <v/>
      </c>
      <c r="H77" s="4">
        <f>IF($A77="","",IFERROR(INDEX('Catálogo'!$Q$2:$Q$1376,MATCH($A77,'Catálogo'!$A$2:$A$1376,0)),"código no encontrado"))</f>
        <v/>
      </c>
      <c r="I77" s="10">
        <f>IF($G77="","",IF($H77="Sí",ROUND($G77/1.18,2),$G77))</f>
        <v/>
      </c>
      <c r="J77" s="14" t="n"/>
    </row>
    <row r="78">
      <c r="A78" s="14" t="n"/>
      <c r="B78" s="5">
        <f>IF($A78="","",IFERROR(INDEX('Catálogo'!$D$2:$D$1376,MATCH($A78,'Catálogo'!$A$2:$A$1376,0)),"código no encontrado"))</f>
        <v/>
      </c>
      <c r="C78" s="4">
        <f>IF($A78="","",IFERROR(INDEX('Catálogo'!$H$2:$H$1376,MATCH($A78,'Catálogo'!$A$2:$A$1376,0)),"código no encontrado"))</f>
        <v/>
      </c>
      <c r="D78" s="4">
        <f>IF($A78="","",IFERROR(INDEX('Catálogo'!$I$2:$I$1376,MATCH($A78,'Catálogo'!$A$2:$A$1376,0)),"código no encontrado"))</f>
        <v/>
      </c>
      <c r="E78" s="15" t="n"/>
      <c r="F78" s="10">
        <f>IF($A78="","",IFERROR(INDEX('Catálogo'!$N$2:$N$1376,MATCH($A78,'Catálogo'!$A$2:$A$1376,0)),"código no encontrado"))</f>
        <v/>
      </c>
      <c r="G78" s="10">
        <f>IF(OR($E78="",$F78="",NOT(ISNUMBER($F78))),"",$E78*$F78)</f>
        <v/>
      </c>
      <c r="H78" s="4">
        <f>IF($A78="","",IFERROR(INDEX('Catálogo'!$Q$2:$Q$1376,MATCH($A78,'Catálogo'!$A$2:$A$1376,0)),"código no encontrado"))</f>
        <v/>
      </c>
      <c r="I78" s="10">
        <f>IF($G78="","",IF($H78="Sí",ROUND($G78/1.18,2),$G78))</f>
        <v/>
      </c>
      <c r="J78" s="14" t="n"/>
    </row>
    <row r="79">
      <c r="A79" s="14" t="n"/>
      <c r="B79" s="5">
        <f>IF($A79="","",IFERROR(INDEX('Catálogo'!$D$2:$D$1376,MATCH($A79,'Catálogo'!$A$2:$A$1376,0)),"código no encontrado"))</f>
        <v/>
      </c>
      <c r="C79" s="4">
        <f>IF($A79="","",IFERROR(INDEX('Catálogo'!$H$2:$H$1376,MATCH($A79,'Catálogo'!$A$2:$A$1376,0)),"código no encontrado"))</f>
        <v/>
      </c>
      <c r="D79" s="4">
        <f>IF($A79="","",IFERROR(INDEX('Catálogo'!$I$2:$I$1376,MATCH($A79,'Catálogo'!$A$2:$A$1376,0)),"código no encontrado"))</f>
        <v/>
      </c>
      <c r="E79" s="15" t="n"/>
      <c r="F79" s="10">
        <f>IF($A79="","",IFERROR(INDEX('Catálogo'!$N$2:$N$1376,MATCH($A79,'Catálogo'!$A$2:$A$1376,0)),"código no encontrado"))</f>
        <v/>
      </c>
      <c r="G79" s="10">
        <f>IF(OR($E79="",$F79="",NOT(ISNUMBER($F79))),"",$E79*$F79)</f>
        <v/>
      </c>
      <c r="H79" s="4">
        <f>IF($A79="","",IFERROR(INDEX('Catálogo'!$Q$2:$Q$1376,MATCH($A79,'Catálogo'!$A$2:$A$1376,0)),"código no encontrado"))</f>
        <v/>
      </c>
      <c r="I79" s="10">
        <f>IF($G79="","",IF($H79="Sí",ROUND($G79/1.18,2),$G79))</f>
        <v/>
      </c>
      <c r="J79" s="14" t="n"/>
    </row>
    <row r="80">
      <c r="A80" s="14" t="n"/>
      <c r="B80" s="5">
        <f>IF($A80="","",IFERROR(INDEX('Catálogo'!$D$2:$D$1376,MATCH($A80,'Catálogo'!$A$2:$A$1376,0)),"código no encontrado"))</f>
        <v/>
      </c>
      <c r="C80" s="4">
        <f>IF($A80="","",IFERROR(INDEX('Catálogo'!$H$2:$H$1376,MATCH($A80,'Catálogo'!$A$2:$A$1376,0)),"código no encontrado"))</f>
        <v/>
      </c>
      <c r="D80" s="4">
        <f>IF($A80="","",IFERROR(INDEX('Catálogo'!$I$2:$I$1376,MATCH($A80,'Catálogo'!$A$2:$A$1376,0)),"código no encontrado"))</f>
        <v/>
      </c>
      <c r="E80" s="15" t="n"/>
      <c r="F80" s="10">
        <f>IF($A80="","",IFERROR(INDEX('Catálogo'!$N$2:$N$1376,MATCH($A80,'Catálogo'!$A$2:$A$1376,0)),"código no encontrado"))</f>
        <v/>
      </c>
      <c r="G80" s="10">
        <f>IF(OR($E80="",$F80="",NOT(ISNUMBER($F80))),"",$E80*$F80)</f>
        <v/>
      </c>
      <c r="H80" s="4">
        <f>IF($A80="","",IFERROR(INDEX('Catálogo'!$Q$2:$Q$1376,MATCH($A80,'Catálogo'!$A$2:$A$1376,0)),"código no encontrado"))</f>
        <v/>
      </c>
      <c r="I80" s="10">
        <f>IF($G80="","",IF($H80="Sí",ROUND($G80/1.18,2),$G80))</f>
        <v/>
      </c>
      <c r="J80" s="14" t="n"/>
    </row>
    <row r="81">
      <c r="A81" s="14" t="n"/>
      <c r="B81" s="5">
        <f>IF($A81="","",IFERROR(INDEX('Catálogo'!$D$2:$D$1376,MATCH($A81,'Catálogo'!$A$2:$A$1376,0)),"código no encontrado"))</f>
        <v/>
      </c>
      <c r="C81" s="4">
        <f>IF($A81="","",IFERROR(INDEX('Catálogo'!$H$2:$H$1376,MATCH($A81,'Catálogo'!$A$2:$A$1376,0)),"código no encontrado"))</f>
        <v/>
      </c>
      <c r="D81" s="4">
        <f>IF($A81="","",IFERROR(INDEX('Catálogo'!$I$2:$I$1376,MATCH($A81,'Catálogo'!$A$2:$A$1376,0)),"código no encontrado"))</f>
        <v/>
      </c>
      <c r="E81" s="15" t="n"/>
      <c r="F81" s="10">
        <f>IF($A81="","",IFERROR(INDEX('Catálogo'!$N$2:$N$1376,MATCH($A81,'Catálogo'!$A$2:$A$1376,0)),"código no encontrado"))</f>
        <v/>
      </c>
      <c r="G81" s="10">
        <f>IF(OR($E81="",$F81="",NOT(ISNUMBER($F81))),"",$E81*$F81)</f>
        <v/>
      </c>
      <c r="H81" s="4">
        <f>IF($A81="","",IFERROR(INDEX('Catálogo'!$Q$2:$Q$1376,MATCH($A81,'Catálogo'!$A$2:$A$1376,0)),"código no encontrado"))</f>
        <v/>
      </c>
      <c r="I81" s="10">
        <f>IF($G81="","",IF($H81="Sí",ROUND($G81/1.18,2),$G81))</f>
        <v/>
      </c>
      <c r="J81" s="14" t="n"/>
    </row>
    <row r="82">
      <c r="A82" s="14" t="n"/>
      <c r="B82" s="5">
        <f>IF($A82="","",IFERROR(INDEX('Catálogo'!$D$2:$D$1376,MATCH($A82,'Catálogo'!$A$2:$A$1376,0)),"código no encontrado"))</f>
        <v/>
      </c>
      <c r="C82" s="4">
        <f>IF($A82="","",IFERROR(INDEX('Catálogo'!$H$2:$H$1376,MATCH($A82,'Catálogo'!$A$2:$A$1376,0)),"código no encontrado"))</f>
        <v/>
      </c>
      <c r="D82" s="4">
        <f>IF($A82="","",IFERROR(INDEX('Catálogo'!$I$2:$I$1376,MATCH($A82,'Catálogo'!$A$2:$A$1376,0)),"código no encontrado"))</f>
        <v/>
      </c>
      <c r="E82" s="15" t="n"/>
      <c r="F82" s="10">
        <f>IF($A82="","",IFERROR(INDEX('Catálogo'!$N$2:$N$1376,MATCH($A82,'Catálogo'!$A$2:$A$1376,0)),"código no encontrado"))</f>
        <v/>
      </c>
      <c r="G82" s="10">
        <f>IF(OR($E82="",$F82="",NOT(ISNUMBER($F82))),"",$E82*$F82)</f>
        <v/>
      </c>
      <c r="H82" s="4">
        <f>IF($A82="","",IFERROR(INDEX('Catálogo'!$Q$2:$Q$1376,MATCH($A82,'Catálogo'!$A$2:$A$1376,0)),"código no encontrado"))</f>
        <v/>
      </c>
      <c r="I82" s="10">
        <f>IF($G82="","",IF($H82="Sí",ROUND($G82/1.18,2),$G82))</f>
        <v/>
      </c>
      <c r="J82" s="14" t="n"/>
    </row>
    <row r="83">
      <c r="A83" s="14" t="n"/>
      <c r="B83" s="5">
        <f>IF($A83="","",IFERROR(INDEX('Catálogo'!$D$2:$D$1376,MATCH($A83,'Catálogo'!$A$2:$A$1376,0)),"código no encontrado"))</f>
        <v/>
      </c>
      <c r="C83" s="4">
        <f>IF($A83="","",IFERROR(INDEX('Catálogo'!$H$2:$H$1376,MATCH($A83,'Catálogo'!$A$2:$A$1376,0)),"código no encontrado"))</f>
        <v/>
      </c>
      <c r="D83" s="4">
        <f>IF($A83="","",IFERROR(INDEX('Catálogo'!$I$2:$I$1376,MATCH($A83,'Catálogo'!$A$2:$A$1376,0)),"código no encontrado"))</f>
        <v/>
      </c>
      <c r="E83" s="15" t="n"/>
      <c r="F83" s="10">
        <f>IF($A83="","",IFERROR(INDEX('Catálogo'!$N$2:$N$1376,MATCH($A83,'Catálogo'!$A$2:$A$1376,0)),"código no encontrado"))</f>
        <v/>
      </c>
      <c r="G83" s="10">
        <f>IF(OR($E83="",$F83="",NOT(ISNUMBER($F83))),"",$E83*$F83)</f>
        <v/>
      </c>
      <c r="H83" s="4">
        <f>IF($A83="","",IFERROR(INDEX('Catálogo'!$Q$2:$Q$1376,MATCH($A83,'Catálogo'!$A$2:$A$1376,0)),"código no encontrado"))</f>
        <v/>
      </c>
      <c r="I83" s="10">
        <f>IF($G83="","",IF($H83="Sí",ROUND($G83/1.18,2),$G83))</f>
        <v/>
      </c>
      <c r="J83" s="14" t="n"/>
    </row>
    <row r="84">
      <c r="A84" s="14" t="n"/>
      <c r="B84" s="5">
        <f>IF($A84="","",IFERROR(INDEX('Catálogo'!$D$2:$D$1376,MATCH($A84,'Catálogo'!$A$2:$A$1376,0)),"código no encontrado"))</f>
        <v/>
      </c>
      <c r="C84" s="4">
        <f>IF($A84="","",IFERROR(INDEX('Catálogo'!$H$2:$H$1376,MATCH($A84,'Catálogo'!$A$2:$A$1376,0)),"código no encontrado"))</f>
        <v/>
      </c>
      <c r="D84" s="4">
        <f>IF($A84="","",IFERROR(INDEX('Catálogo'!$I$2:$I$1376,MATCH($A84,'Catálogo'!$A$2:$A$1376,0)),"código no encontrado"))</f>
        <v/>
      </c>
      <c r="E84" s="15" t="n"/>
      <c r="F84" s="10">
        <f>IF($A84="","",IFERROR(INDEX('Catálogo'!$N$2:$N$1376,MATCH($A84,'Catálogo'!$A$2:$A$1376,0)),"código no encontrado"))</f>
        <v/>
      </c>
      <c r="G84" s="10">
        <f>IF(OR($E84="",$F84="",NOT(ISNUMBER($F84))),"",$E84*$F84)</f>
        <v/>
      </c>
      <c r="H84" s="4">
        <f>IF($A84="","",IFERROR(INDEX('Catálogo'!$Q$2:$Q$1376,MATCH($A84,'Catálogo'!$A$2:$A$1376,0)),"código no encontrado"))</f>
        <v/>
      </c>
      <c r="I84" s="10">
        <f>IF($G84="","",IF($H84="Sí",ROUND($G84/1.18,2),$G84))</f>
        <v/>
      </c>
      <c r="J84" s="14" t="n"/>
    </row>
    <row r="85">
      <c r="A85" s="14" t="n"/>
      <c r="B85" s="5">
        <f>IF($A85="","",IFERROR(INDEX('Catálogo'!$D$2:$D$1376,MATCH($A85,'Catálogo'!$A$2:$A$1376,0)),"código no encontrado"))</f>
        <v/>
      </c>
      <c r="C85" s="4">
        <f>IF($A85="","",IFERROR(INDEX('Catálogo'!$H$2:$H$1376,MATCH($A85,'Catálogo'!$A$2:$A$1376,0)),"código no encontrado"))</f>
        <v/>
      </c>
      <c r="D85" s="4">
        <f>IF($A85="","",IFERROR(INDEX('Catálogo'!$I$2:$I$1376,MATCH($A85,'Catálogo'!$A$2:$A$1376,0)),"código no encontrado"))</f>
        <v/>
      </c>
      <c r="E85" s="15" t="n"/>
      <c r="F85" s="10">
        <f>IF($A85="","",IFERROR(INDEX('Catálogo'!$N$2:$N$1376,MATCH($A85,'Catálogo'!$A$2:$A$1376,0)),"código no encontrado"))</f>
        <v/>
      </c>
      <c r="G85" s="10">
        <f>IF(OR($E85="",$F85="",NOT(ISNUMBER($F85))),"",$E85*$F85)</f>
        <v/>
      </c>
      <c r="H85" s="4">
        <f>IF($A85="","",IFERROR(INDEX('Catálogo'!$Q$2:$Q$1376,MATCH($A85,'Catálogo'!$A$2:$A$1376,0)),"código no encontrado"))</f>
        <v/>
      </c>
      <c r="I85" s="10">
        <f>IF($G85="","",IF($H85="Sí",ROUND($G85/1.18,2),$G85))</f>
        <v/>
      </c>
      <c r="J85" s="14" t="n"/>
    </row>
    <row r="86">
      <c r="A86" s="14" t="n"/>
      <c r="B86" s="5">
        <f>IF($A86="","",IFERROR(INDEX('Catálogo'!$D$2:$D$1376,MATCH($A86,'Catálogo'!$A$2:$A$1376,0)),"código no encontrado"))</f>
        <v/>
      </c>
      <c r="C86" s="4">
        <f>IF($A86="","",IFERROR(INDEX('Catálogo'!$H$2:$H$1376,MATCH($A86,'Catálogo'!$A$2:$A$1376,0)),"código no encontrado"))</f>
        <v/>
      </c>
      <c r="D86" s="4">
        <f>IF($A86="","",IFERROR(INDEX('Catálogo'!$I$2:$I$1376,MATCH($A86,'Catálogo'!$A$2:$A$1376,0)),"código no encontrado"))</f>
        <v/>
      </c>
      <c r="E86" s="15" t="n"/>
      <c r="F86" s="10">
        <f>IF($A86="","",IFERROR(INDEX('Catálogo'!$N$2:$N$1376,MATCH($A86,'Catálogo'!$A$2:$A$1376,0)),"código no encontrado"))</f>
        <v/>
      </c>
      <c r="G86" s="10">
        <f>IF(OR($E86="",$F86="",NOT(ISNUMBER($F86))),"",$E86*$F86)</f>
        <v/>
      </c>
      <c r="H86" s="4">
        <f>IF($A86="","",IFERROR(INDEX('Catálogo'!$Q$2:$Q$1376,MATCH($A86,'Catálogo'!$A$2:$A$1376,0)),"código no encontrado"))</f>
        <v/>
      </c>
      <c r="I86" s="10">
        <f>IF($G86="","",IF($H86="Sí",ROUND($G86/1.18,2),$G86))</f>
        <v/>
      </c>
      <c r="J86" s="14" t="n"/>
    </row>
    <row r="87">
      <c r="A87" s="14" t="n"/>
      <c r="B87" s="5">
        <f>IF($A87="","",IFERROR(INDEX('Catálogo'!$D$2:$D$1376,MATCH($A87,'Catálogo'!$A$2:$A$1376,0)),"código no encontrado"))</f>
        <v/>
      </c>
      <c r="C87" s="4">
        <f>IF($A87="","",IFERROR(INDEX('Catálogo'!$H$2:$H$1376,MATCH($A87,'Catálogo'!$A$2:$A$1376,0)),"código no encontrado"))</f>
        <v/>
      </c>
      <c r="D87" s="4">
        <f>IF($A87="","",IFERROR(INDEX('Catálogo'!$I$2:$I$1376,MATCH($A87,'Catálogo'!$A$2:$A$1376,0)),"código no encontrado"))</f>
        <v/>
      </c>
      <c r="E87" s="15" t="n"/>
      <c r="F87" s="10">
        <f>IF($A87="","",IFERROR(INDEX('Catálogo'!$N$2:$N$1376,MATCH($A87,'Catálogo'!$A$2:$A$1376,0)),"código no encontrado"))</f>
        <v/>
      </c>
      <c r="G87" s="10">
        <f>IF(OR($E87="",$F87="",NOT(ISNUMBER($F87))),"",$E87*$F87)</f>
        <v/>
      </c>
      <c r="H87" s="4">
        <f>IF($A87="","",IFERROR(INDEX('Catálogo'!$Q$2:$Q$1376,MATCH($A87,'Catálogo'!$A$2:$A$1376,0)),"código no encontrado"))</f>
        <v/>
      </c>
      <c r="I87" s="10">
        <f>IF($G87="","",IF($H87="Sí",ROUND($G87/1.18,2),$G87))</f>
        <v/>
      </c>
      <c r="J87" s="14" t="n"/>
    </row>
    <row r="88">
      <c r="A88" s="14" t="n"/>
      <c r="B88" s="5">
        <f>IF($A88="","",IFERROR(INDEX('Catálogo'!$D$2:$D$1376,MATCH($A88,'Catálogo'!$A$2:$A$1376,0)),"código no encontrado"))</f>
        <v/>
      </c>
      <c r="C88" s="4">
        <f>IF($A88="","",IFERROR(INDEX('Catálogo'!$H$2:$H$1376,MATCH($A88,'Catálogo'!$A$2:$A$1376,0)),"código no encontrado"))</f>
        <v/>
      </c>
      <c r="D88" s="4">
        <f>IF($A88="","",IFERROR(INDEX('Catálogo'!$I$2:$I$1376,MATCH($A88,'Catálogo'!$A$2:$A$1376,0)),"código no encontrado"))</f>
        <v/>
      </c>
      <c r="E88" s="15" t="n"/>
      <c r="F88" s="10">
        <f>IF($A88="","",IFERROR(INDEX('Catálogo'!$N$2:$N$1376,MATCH($A88,'Catálogo'!$A$2:$A$1376,0)),"código no encontrado"))</f>
        <v/>
      </c>
      <c r="G88" s="10">
        <f>IF(OR($E88="",$F88="",NOT(ISNUMBER($F88))),"",$E88*$F88)</f>
        <v/>
      </c>
      <c r="H88" s="4">
        <f>IF($A88="","",IFERROR(INDEX('Catálogo'!$Q$2:$Q$1376,MATCH($A88,'Catálogo'!$A$2:$A$1376,0)),"código no encontrado"))</f>
        <v/>
      </c>
      <c r="I88" s="10">
        <f>IF($G88="","",IF($H88="Sí",ROUND($G88/1.18,2),$G88))</f>
        <v/>
      </c>
      <c r="J88" s="14" t="n"/>
    </row>
    <row r="89">
      <c r="A89" s="14" t="n"/>
      <c r="B89" s="5">
        <f>IF($A89="","",IFERROR(INDEX('Catálogo'!$D$2:$D$1376,MATCH($A89,'Catálogo'!$A$2:$A$1376,0)),"código no encontrado"))</f>
        <v/>
      </c>
      <c r="C89" s="4">
        <f>IF($A89="","",IFERROR(INDEX('Catálogo'!$H$2:$H$1376,MATCH($A89,'Catálogo'!$A$2:$A$1376,0)),"código no encontrado"))</f>
        <v/>
      </c>
      <c r="D89" s="4">
        <f>IF($A89="","",IFERROR(INDEX('Catálogo'!$I$2:$I$1376,MATCH($A89,'Catálogo'!$A$2:$A$1376,0)),"código no encontrado"))</f>
        <v/>
      </c>
      <c r="E89" s="15" t="n"/>
      <c r="F89" s="10">
        <f>IF($A89="","",IFERROR(INDEX('Catálogo'!$N$2:$N$1376,MATCH($A89,'Catálogo'!$A$2:$A$1376,0)),"código no encontrado"))</f>
        <v/>
      </c>
      <c r="G89" s="10">
        <f>IF(OR($E89="",$F89="",NOT(ISNUMBER($F89))),"",$E89*$F89)</f>
        <v/>
      </c>
      <c r="H89" s="4">
        <f>IF($A89="","",IFERROR(INDEX('Catálogo'!$Q$2:$Q$1376,MATCH($A89,'Catálogo'!$A$2:$A$1376,0)),"código no encontrado"))</f>
        <v/>
      </c>
      <c r="I89" s="10">
        <f>IF($G89="","",IF($H89="Sí",ROUND($G89/1.18,2),$G89))</f>
        <v/>
      </c>
      <c r="J89" s="14" t="n"/>
    </row>
    <row r="90">
      <c r="A90" s="14" t="n"/>
      <c r="B90" s="5">
        <f>IF($A90="","",IFERROR(INDEX('Catálogo'!$D$2:$D$1376,MATCH($A90,'Catálogo'!$A$2:$A$1376,0)),"código no encontrado"))</f>
        <v/>
      </c>
      <c r="C90" s="4">
        <f>IF($A90="","",IFERROR(INDEX('Catálogo'!$H$2:$H$1376,MATCH($A90,'Catálogo'!$A$2:$A$1376,0)),"código no encontrado"))</f>
        <v/>
      </c>
      <c r="D90" s="4">
        <f>IF($A90="","",IFERROR(INDEX('Catálogo'!$I$2:$I$1376,MATCH($A90,'Catálogo'!$A$2:$A$1376,0)),"código no encontrado"))</f>
        <v/>
      </c>
      <c r="E90" s="15" t="n"/>
      <c r="F90" s="10">
        <f>IF($A90="","",IFERROR(INDEX('Catálogo'!$N$2:$N$1376,MATCH($A90,'Catálogo'!$A$2:$A$1376,0)),"código no encontrado"))</f>
        <v/>
      </c>
      <c r="G90" s="10">
        <f>IF(OR($E90="",$F90="",NOT(ISNUMBER($F90))),"",$E90*$F90)</f>
        <v/>
      </c>
      <c r="H90" s="4">
        <f>IF($A90="","",IFERROR(INDEX('Catálogo'!$Q$2:$Q$1376,MATCH($A90,'Catálogo'!$A$2:$A$1376,0)),"código no encontrado"))</f>
        <v/>
      </c>
      <c r="I90" s="10">
        <f>IF($G90="","",IF($H90="Sí",ROUND($G90/1.18,2),$G90))</f>
        <v/>
      </c>
      <c r="J90" s="14" t="n"/>
    </row>
    <row r="91">
      <c r="A91" s="14" t="n"/>
      <c r="B91" s="5">
        <f>IF($A91="","",IFERROR(INDEX('Catálogo'!$D$2:$D$1376,MATCH($A91,'Catálogo'!$A$2:$A$1376,0)),"código no encontrado"))</f>
        <v/>
      </c>
      <c r="C91" s="4">
        <f>IF($A91="","",IFERROR(INDEX('Catálogo'!$H$2:$H$1376,MATCH($A91,'Catálogo'!$A$2:$A$1376,0)),"código no encontrado"))</f>
        <v/>
      </c>
      <c r="D91" s="4">
        <f>IF($A91="","",IFERROR(INDEX('Catálogo'!$I$2:$I$1376,MATCH($A91,'Catálogo'!$A$2:$A$1376,0)),"código no encontrado"))</f>
        <v/>
      </c>
      <c r="E91" s="15" t="n"/>
      <c r="F91" s="10">
        <f>IF($A91="","",IFERROR(INDEX('Catálogo'!$N$2:$N$1376,MATCH($A91,'Catálogo'!$A$2:$A$1376,0)),"código no encontrado"))</f>
        <v/>
      </c>
      <c r="G91" s="10">
        <f>IF(OR($E91="",$F91="",NOT(ISNUMBER($F91))),"",$E91*$F91)</f>
        <v/>
      </c>
      <c r="H91" s="4">
        <f>IF($A91="","",IFERROR(INDEX('Catálogo'!$Q$2:$Q$1376,MATCH($A91,'Catálogo'!$A$2:$A$1376,0)),"código no encontrado"))</f>
        <v/>
      </c>
      <c r="I91" s="10">
        <f>IF($G91="","",IF($H91="Sí",ROUND($G91/1.18,2),$G91))</f>
        <v/>
      </c>
      <c r="J91" s="14" t="n"/>
    </row>
    <row r="92">
      <c r="A92" s="14" t="n"/>
      <c r="B92" s="5">
        <f>IF($A92="","",IFERROR(INDEX('Catálogo'!$D$2:$D$1376,MATCH($A92,'Catálogo'!$A$2:$A$1376,0)),"código no encontrado"))</f>
        <v/>
      </c>
      <c r="C92" s="4">
        <f>IF($A92="","",IFERROR(INDEX('Catálogo'!$H$2:$H$1376,MATCH($A92,'Catálogo'!$A$2:$A$1376,0)),"código no encontrado"))</f>
        <v/>
      </c>
      <c r="D92" s="4">
        <f>IF($A92="","",IFERROR(INDEX('Catálogo'!$I$2:$I$1376,MATCH($A92,'Catálogo'!$A$2:$A$1376,0)),"código no encontrado"))</f>
        <v/>
      </c>
      <c r="E92" s="15" t="n"/>
      <c r="F92" s="10">
        <f>IF($A92="","",IFERROR(INDEX('Catálogo'!$N$2:$N$1376,MATCH($A92,'Catálogo'!$A$2:$A$1376,0)),"código no encontrado"))</f>
        <v/>
      </c>
      <c r="G92" s="10">
        <f>IF(OR($E92="",$F92="",NOT(ISNUMBER($F92))),"",$E92*$F92)</f>
        <v/>
      </c>
      <c r="H92" s="4">
        <f>IF($A92="","",IFERROR(INDEX('Catálogo'!$Q$2:$Q$1376,MATCH($A92,'Catálogo'!$A$2:$A$1376,0)),"código no encontrado"))</f>
        <v/>
      </c>
      <c r="I92" s="10">
        <f>IF($G92="","",IF($H92="Sí",ROUND($G92/1.18,2),$G92))</f>
        <v/>
      </c>
      <c r="J92" s="14" t="n"/>
    </row>
    <row r="93">
      <c r="A93" s="14" t="n"/>
      <c r="B93" s="5">
        <f>IF($A93="","",IFERROR(INDEX('Catálogo'!$D$2:$D$1376,MATCH($A93,'Catálogo'!$A$2:$A$1376,0)),"código no encontrado"))</f>
        <v/>
      </c>
      <c r="C93" s="4">
        <f>IF($A93="","",IFERROR(INDEX('Catálogo'!$H$2:$H$1376,MATCH($A93,'Catálogo'!$A$2:$A$1376,0)),"código no encontrado"))</f>
        <v/>
      </c>
      <c r="D93" s="4">
        <f>IF($A93="","",IFERROR(INDEX('Catálogo'!$I$2:$I$1376,MATCH($A93,'Catálogo'!$A$2:$A$1376,0)),"código no encontrado"))</f>
        <v/>
      </c>
      <c r="E93" s="15" t="n"/>
      <c r="F93" s="10">
        <f>IF($A93="","",IFERROR(INDEX('Catálogo'!$N$2:$N$1376,MATCH($A93,'Catálogo'!$A$2:$A$1376,0)),"código no encontrado"))</f>
        <v/>
      </c>
      <c r="G93" s="10">
        <f>IF(OR($E93="",$F93="",NOT(ISNUMBER($F93))),"",$E93*$F93)</f>
        <v/>
      </c>
      <c r="H93" s="4">
        <f>IF($A93="","",IFERROR(INDEX('Catálogo'!$Q$2:$Q$1376,MATCH($A93,'Catálogo'!$A$2:$A$1376,0)),"código no encontrado"))</f>
        <v/>
      </c>
      <c r="I93" s="10">
        <f>IF($G93="","",IF($H93="Sí",ROUND($G93/1.18,2),$G93))</f>
        <v/>
      </c>
      <c r="J93" s="14" t="n"/>
    </row>
    <row r="94">
      <c r="A94" s="14" t="n"/>
      <c r="B94" s="5">
        <f>IF($A94="","",IFERROR(INDEX('Catálogo'!$D$2:$D$1376,MATCH($A94,'Catálogo'!$A$2:$A$1376,0)),"código no encontrado"))</f>
        <v/>
      </c>
      <c r="C94" s="4">
        <f>IF($A94="","",IFERROR(INDEX('Catálogo'!$H$2:$H$1376,MATCH($A94,'Catálogo'!$A$2:$A$1376,0)),"código no encontrado"))</f>
        <v/>
      </c>
      <c r="D94" s="4">
        <f>IF($A94="","",IFERROR(INDEX('Catálogo'!$I$2:$I$1376,MATCH($A94,'Catálogo'!$A$2:$A$1376,0)),"código no encontrado"))</f>
        <v/>
      </c>
      <c r="E94" s="15" t="n"/>
      <c r="F94" s="10">
        <f>IF($A94="","",IFERROR(INDEX('Catálogo'!$N$2:$N$1376,MATCH($A94,'Catálogo'!$A$2:$A$1376,0)),"código no encontrado"))</f>
        <v/>
      </c>
      <c r="G94" s="10">
        <f>IF(OR($E94="",$F94="",NOT(ISNUMBER($F94))),"",$E94*$F94)</f>
        <v/>
      </c>
      <c r="H94" s="4">
        <f>IF($A94="","",IFERROR(INDEX('Catálogo'!$Q$2:$Q$1376,MATCH($A94,'Catálogo'!$A$2:$A$1376,0)),"código no encontrado"))</f>
        <v/>
      </c>
      <c r="I94" s="10">
        <f>IF($G94="","",IF($H94="Sí",ROUND($G94/1.18,2),$G94))</f>
        <v/>
      </c>
      <c r="J94" s="14" t="n"/>
    </row>
    <row r="95">
      <c r="A95" s="14" t="n"/>
      <c r="B95" s="5">
        <f>IF($A95="","",IFERROR(INDEX('Catálogo'!$D$2:$D$1376,MATCH($A95,'Catálogo'!$A$2:$A$1376,0)),"código no encontrado"))</f>
        <v/>
      </c>
      <c r="C95" s="4">
        <f>IF($A95="","",IFERROR(INDEX('Catálogo'!$H$2:$H$1376,MATCH($A95,'Catálogo'!$A$2:$A$1376,0)),"código no encontrado"))</f>
        <v/>
      </c>
      <c r="D95" s="4">
        <f>IF($A95="","",IFERROR(INDEX('Catálogo'!$I$2:$I$1376,MATCH($A95,'Catálogo'!$A$2:$A$1376,0)),"código no encontrado"))</f>
        <v/>
      </c>
      <c r="E95" s="15" t="n"/>
      <c r="F95" s="10">
        <f>IF($A95="","",IFERROR(INDEX('Catálogo'!$N$2:$N$1376,MATCH($A95,'Catálogo'!$A$2:$A$1376,0)),"código no encontrado"))</f>
        <v/>
      </c>
      <c r="G95" s="10">
        <f>IF(OR($E95="",$F95="",NOT(ISNUMBER($F95))),"",$E95*$F95)</f>
        <v/>
      </c>
      <c r="H95" s="4">
        <f>IF($A95="","",IFERROR(INDEX('Catálogo'!$Q$2:$Q$1376,MATCH($A95,'Catálogo'!$A$2:$A$1376,0)),"código no encontrado"))</f>
        <v/>
      </c>
      <c r="I95" s="10">
        <f>IF($G95="","",IF($H95="Sí",ROUND($G95/1.18,2),$G95))</f>
        <v/>
      </c>
      <c r="J95" s="14" t="n"/>
    </row>
    <row r="96">
      <c r="A96" s="14" t="n"/>
      <c r="B96" s="5">
        <f>IF($A96="","",IFERROR(INDEX('Catálogo'!$D$2:$D$1376,MATCH($A96,'Catálogo'!$A$2:$A$1376,0)),"código no encontrado"))</f>
        <v/>
      </c>
      <c r="C96" s="4">
        <f>IF($A96="","",IFERROR(INDEX('Catálogo'!$H$2:$H$1376,MATCH($A96,'Catálogo'!$A$2:$A$1376,0)),"código no encontrado"))</f>
        <v/>
      </c>
      <c r="D96" s="4">
        <f>IF($A96="","",IFERROR(INDEX('Catálogo'!$I$2:$I$1376,MATCH($A96,'Catálogo'!$A$2:$A$1376,0)),"código no encontrado"))</f>
        <v/>
      </c>
      <c r="E96" s="15" t="n"/>
      <c r="F96" s="10">
        <f>IF($A96="","",IFERROR(INDEX('Catálogo'!$N$2:$N$1376,MATCH($A96,'Catálogo'!$A$2:$A$1376,0)),"código no encontrado"))</f>
        <v/>
      </c>
      <c r="G96" s="10">
        <f>IF(OR($E96="",$F96="",NOT(ISNUMBER($F96))),"",$E96*$F96)</f>
        <v/>
      </c>
      <c r="H96" s="4">
        <f>IF($A96="","",IFERROR(INDEX('Catálogo'!$Q$2:$Q$1376,MATCH($A96,'Catálogo'!$A$2:$A$1376,0)),"código no encontrado"))</f>
        <v/>
      </c>
      <c r="I96" s="10">
        <f>IF($G96="","",IF($H96="Sí",ROUND($G96/1.18,2),$G96))</f>
        <v/>
      </c>
      <c r="J96" s="14" t="n"/>
    </row>
    <row r="97">
      <c r="A97" s="14" t="n"/>
      <c r="B97" s="5">
        <f>IF($A97="","",IFERROR(INDEX('Catálogo'!$D$2:$D$1376,MATCH($A97,'Catálogo'!$A$2:$A$1376,0)),"código no encontrado"))</f>
        <v/>
      </c>
      <c r="C97" s="4">
        <f>IF($A97="","",IFERROR(INDEX('Catálogo'!$H$2:$H$1376,MATCH($A97,'Catálogo'!$A$2:$A$1376,0)),"código no encontrado"))</f>
        <v/>
      </c>
      <c r="D97" s="4">
        <f>IF($A97="","",IFERROR(INDEX('Catálogo'!$I$2:$I$1376,MATCH($A97,'Catálogo'!$A$2:$A$1376,0)),"código no encontrado"))</f>
        <v/>
      </c>
      <c r="E97" s="15" t="n"/>
      <c r="F97" s="10">
        <f>IF($A97="","",IFERROR(INDEX('Catálogo'!$N$2:$N$1376,MATCH($A97,'Catálogo'!$A$2:$A$1376,0)),"código no encontrado"))</f>
        <v/>
      </c>
      <c r="G97" s="10">
        <f>IF(OR($E97="",$F97="",NOT(ISNUMBER($F97))),"",$E97*$F97)</f>
        <v/>
      </c>
      <c r="H97" s="4">
        <f>IF($A97="","",IFERROR(INDEX('Catálogo'!$Q$2:$Q$1376,MATCH($A97,'Catálogo'!$A$2:$A$1376,0)),"código no encontrado"))</f>
        <v/>
      </c>
      <c r="I97" s="10">
        <f>IF($G97="","",IF($H97="Sí",ROUND($G97/1.18,2),$G97))</f>
        <v/>
      </c>
      <c r="J97" s="14" t="n"/>
    </row>
    <row r="98">
      <c r="A98" s="14" t="n"/>
      <c r="B98" s="5">
        <f>IF($A98="","",IFERROR(INDEX('Catálogo'!$D$2:$D$1376,MATCH($A98,'Catálogo'!$A$2:$A$1376,0)),"código no encontrado"))</f>
        <v/>
      </c>
      <c r="C98" s="4">
        <f>IF($A98="","",IFERROR(INDEX('Catálogo'!$H$2:$H$1376,MATCH($A98,'Catálogo'!$A$2:$A$1376,0)),"código no encontrado"))</f>
        <v/>
      </c>
      <c r="D98" s="4">
        <f>IF($A98="","",IFERROR(INDEX('Catálogo'!$I$2:$I$1376,MATCH($A98,'Catálogo'!$A$2:$A$1376,0)),"código no encontrado"))</f>
        <v/>
      </c>
      <c r="E98" s="15" t="n"/>
      <c r="F98" s="10">
        <f>IF($A98="","",IFERROR(INDEX('Catálogo'!$N$2:$N$1376,MATCH($A98,'Catálogo'!$A$2:$A$1376,0)),"código no encontrado"))</f>
        <v/>
      </c>
      <c r="G98" s="10">
        <f>IF(OR($E98="",$F98="",NOT(ISNUMBER($F98))),"",$E98*$F98)</f>
        <v/>
      </c>
      <c r="H98" s="4">
        <f>IF($A98="","",IFERROR(INDEX('Catálogo'!$Q$2:$Q$1376,MATCH($A98,'Catálogo'!$A$2:$A$1376,0)),"código no encontrado"))</f>
        <v/>
      </c>
      <c r="I98" s="10">
        <f>IF($G98="","",IF($H98="Sí",ROUND($G98/1.18,2),$G98))</f>
        <v/>
      </c>
      <c r="J98" s="14" t="n"/>
    </row>
    <row r="99">
      <c r="A99" s="14" t="n"/>
      <c r="B99" s="5">
        <f>IF($A99="","",IFERROR(INDEX('Catálogo'!$D$2:$D$1376,MATCH($A99,'Catálogo'!$A$2:$A$1376,0)),"código no encontrado"))</f>
        <v/>
      </c>
      <c r="C99" s="4">
        <f>IF($A99="","",IFERROR(INDEX('Catálogo'!$H$2:$H$1376,MATCH($A99,'Catálogo'!$A$2:$A$1376,0)),"código no encontrado"))</f>
        <v/>
      </c>
      <c r="D99" s="4">
        <f>IF($A99="","",IFERROR(INDEX('Catálogo'!$I$2:$I$1376,MATCH($A99,'Catálogo'!$A$2:$A$1376,0)),"código no encontrado"))</f>
        <v/>
      </c>
      <c r="E99" s="15" t="n"/>
      <c r="F99" s="10">
        <f>IF($A99="","",IFERROR(INDEX('Catálogo'!$N$2:$N$1376,MATCH($A99,'Catálogo'!$A$2:$A$1376,0)),"código no encontrado"))</f>
        <v/>
      </c>
      <c r="G99" s="10">
        <f>IF(OR($E99="",$F99="",NOT(ISNUMBER($F99))),"",$E99*$F99)</f>
        <v/>
      </c>
      <c r="H99" s="4">
        <f>IF($A99="","",IFERROR(INDEX('Catálogo'!$Q$2:$Q$1376,MATCH($A99,'Catálogo'!$A$2:$A$1376,0)),"código no encontrado"))</f>
        <v/>
      </c>
      <c r="I99" s="10">
        <f>IF($G99="","",IF($H99="Sí",ROUND($G99/1.18,2),$G99))</f>
        <v/>
      </c>
      <c r="J99" s="14" t="n"/>
    </row>
    <row r="100">
      <c r="A100" s="14" t="n"/>
      <c r="B100" s="5">
        <f>IF($A100="","",IFERROR(INDEX('Catálogo'!$D$2:$D$1376,MATCH($A100,'Catálogo'!$A$2:$A$1376,0)),"código no encontrado"))</f>
        <v/>
      </c>
      <c r="C100" s="4">
        <f>IF($A100="","",IFERROR(INDEX('Catálogo'!$H$2:$H$1376,MATCH($A100,'Catálogo'!$A$2:$A$1376,0)),"código no encontrado"))</f>
        <v/>
      </c>
      <c r="D100" s="4">
        <f>IF($A100="","",IFERROR(INDEX('Catálogo'!$I$2:$I$1376,MATCH($A100,'Catálogo'!$A$2:$A$1376,0)),"código no encontrado"))</f>
        <v/>
      </c>
      <c r="E100" s="15" t="n"/>
      <c r="F100" s="10">
        <f>IF($A100="","",IFERROR(INDEX('Catálogo'!$N$2:$N$1376,MATCH($A100,'Catálogo'!$A$2:$A$1376,0)),"código no encontrado"))</f>
        <v/>
      </c>
      <c r="G100" s="10">
        <f>IF(OR($E100="",$F100="",NOT(ISNUMBER($F100))),"",$E100*$F100)</f>
        <v/>
      </c>
      <c r="H100" s="4">
        <f>IF($A100="","",IFERROR(INDEX('Catálogo'!$Q$2:$Q$1376,MATCH($A100,'Catálogo'!$A$2:$A$1376,0)),"código no encontrado"))</f>
        <v/>
      </c>
      <c r="I100" s="10">
        <f>IF($G100="","",IF($H100="Sí",ROUND($G100/1.18,2),$G100))</f>
        <v/>
      </c>
      <c r="J100" s="14" t="n"/>
    </row>
    <row r="101">
      <c r="A101" s="14" t="n"/>
      <c r="B101" s="5">
        <f>IF($A101="","",IFERROR(INDEX('Catálogo'!$D$2:$D$1376,MATCH($A101,'Catálogo'!$A$2:$A$1376,0)),"código no encontrado"))</f>
        <v/>
      </c>
      <c r="C101" s="4">
        <f>IF($A101="","",IFERROR(INDEX('Catálogo'!$H$2:$H$1376,MATCH($A101,'Catálogo'!$A$2:$A$1376,0)),"código no encontrado"))</f>
        <v/>
      </c>
      <c r="D101" s="4">
        <f>IF($A101="","",IFERROR(INDEX('Catálogo'!$I$2:$I$1376,MATCH($A101,'Catálogo'!$A$2:$A$1376,0)),"código no encontrado"))</f>
        <v/>
      </c>
      <c r="E101" s="15" t="n"/>
      <c r="F101" s="10">
        <f>IF($A101="","",IFERROR(INDEX('Catálogo'!$N$2:$N$1376,MATCH($A101,'Catálogo'!$A$2:$A$1376,0)),"código no encontrado"))</f>
        <v/>
      </c>
      <c r="G101" s="10">
        <f>IF(OR($E101="",$F101="",NOT(ISNUMBER($F101))),"",$E101*$F101)</f>
        <v/>
      </c>
      <c r="H101" s="4">
        <f>IF($A101="","",IFERROR(INDEX('Catálogo'!$Q$2:$Q$1376,MATCH($A101,'Catálogo'!$A$2:$A$1376,0)),"código no encontrado"))</f>
        <v/>
      </c>
      <c r="I101" s="10">
        <f>IF($G101="","",IF($H101="Sí",ROUND($G101/1.18,2),$G101))</f>
        <v/>
      </c>
      <c r="J101" s="14" t="n"/>
    </row>
    <row r="102">
      <c r="A102" s="14" t="n"/>
      <c r="B102" s="5">
        <f>IF($A102="","",IFERROR(INDEX('Catálogo'!$D$2:$D$1376,MATCH($A102,'Catálogo'!$A$2:$A$1376,0)),"código no encontrado"))</f>
        <v/>
      </c>
      <c r="C102" s="4">
        <f>IF($A102="","",IFERROR(INDEX('Catálogo'!$H$2:$H$1376,MATCH($A102,'Catálogo'!$A$2:$A$1376,0)),"código no encontrado"))</f>
        <v/>
      </c>
      <c r="D102" s="4">
        <f>IF($A102="","",IFERROR(INDEX('Catálogo'!$I$2:$I$1376,MATCH($A102,'Catálogo'!$A$2:$A$1376,0)),"código no encontrado"))</f>
        <v/>
      </c>
      <c r="E102" s="15" t="n"/>
      <c r="F102" s="10">
        <f>IF($A102="","",IFERROR(INDEX('Catálogo'!$N$2:$N$1376,MATCH($A102,'Catálogo'!$A$2:$A$1376,0)),"código no encontrado"))</f>
        <v/>
      </c>
      <c r="G102" s="10">
        <f>IF(OR($E102="",$F102="",NOT(ISNUMBER($F102))),"",$E102*$F102)</f>
        <v/>
      </c>
      <c r="H102" s="4">
        <f>IF($A102="","",IFERROR(INDEX('Catálogo'!$Q$2:$Q$1376,MATCH($A102,'Catálogo'!$A$2:$A$1376,0)),"código no encontrado"))</f>
        <v/>
      </c>
      <c r="I102" s="10">
        <f>IF($G102="","",IF($H102="Sí",ROUND($G102/1.18,2),$G102))</f>
        <v/>
      </c>
      <c r="J102" s="14" t="n"/>
    </row>
    <row r="103">
      <c r="A103" s="14" t="n"/>
      <c r="B103" s="5">
        <f>IF($A103="","",IFERROR(INDEX('Catálogo'!$D$2:$D$1376,MATCH($A103,'Catálogo'!$A$2:$A$1376,0)),"código no encontrado"))</f>
        <v/>
      </c>
      <c r="C103" s="4">
        <f>IF($A103="","",IFERROR(INDEX('Catálogo'!$H$2:$H$1376,MATCH($A103,'Catálogo'!$A$2:$A$1376,0)),"código no encontrado"))</f>
        <v/>
      </c>
      <c r="D103" s="4">
        <f>IF($A103="","",IFERROR(INDEX('Catálogo'!$I$2:$I$1376,MATCH($A103,'Catálogo'!$A$2:$A$1376,0)),"código no encontrado"))</f>
        <v/>
      </c>
      <c r="E103" s="15" t="n"/>
      <c r="F103" s="10">
        <f>IF($A103="","",IFERROR(INDEX('Catálogo'!$N$2:$N$1376,MATCH($A103,'Catálogo'!$A$2:$A$1376,0)),"código no encontrado"))</f>
        <v/>
      </c>
      <c r="G103" s="10">
        <f>IF(OR($E103="",$F103="",NOT(ISNUMBER($F103))),"",$E103*$F103)</f>
        <v/>
      </c>
      <c r="H103" s="4">
        <f>IF($A103="","",IFERROR(INDEX('Catálogo'!$Q$2:$Q$1376,MATCH($A103,'Catálogo'!$A$2:$A$1376,0)),"código no encontrado"))</f>
        <v/>
      </c>
      <c r="I103" s="10">
        <f>IF($G103="","",IF($H103="Sí",ROUND($G103/1.18,2),$G103))</f>
        <v/>
      </c>
      <c r="J103" s="14" t="n"/>
    </row>
    <row r="104">
      <c r="A104" s="14" t="n"/>
      <c r="B104" s="5">
        <f>IF($A104="","",IFERROR(INDEX('Catálogo'!$D$2:$D$1376,MATCH($A104,'Catálogo'!$A$2:$A$1376,0)),"código no encontrado"))</f>
        <v/>
      </c>
      <c r="C104" s="4">
        <f>IF($A104="","",IFERROR(INDEX('Catálogo'!$H$2:$H$1376,MATCH($A104,'Catálogo'!$A$2:$A$1376,0)),"código no encontrado"))</f>
        <v/>
      </c>
      <c r="D104" s="4">
        <f>IF($A104="","",IFERROR(INDEX('Catálogo'!$I$2:$I$1376,MATCH($A104,'Catálogo'!$A$2:$A$1376,0)),"código no encontrado"))</f>
        <v/>
      </c>
      <c r="E104" s="15" t="n"/>
      <c r="F104" s="10">
        <f>IF($A104="","",IFERROR(INDEX('Catálogo'!$N$2:$N$1376,MATCH($A104,'Catálogo'!$A$2:$A$1376,0)),"código no encontrado"))</f>
        <v/>
      </c>
      <c r="G104" s="10">
        <f>IF(OR($E104="",$F104="",NOT(ISNUMBER($F104))),"",$E104*$F104)</f>
        <v/>
      </c>
      <c r="H104" s="4">
        <f>IF($A104="","",IFERROR(INDEX('Catálogo'!$Q$2:$Q$1376,MATCH($A104,'Catálogo'!$A$2:$A$1376,0)),"código no encontrado"))</f>
        <v/>
      </c>
      <c r="I104" s="10">
        <f>IF($G104="","",IF($H104="Sí",ROUND($G104/1.18,2),$G104))</f>
        <v/>
      </c>
      <c r="J104" s="14" t="n"/>
    </row>
    <row r="105">
      <c r="A105" s="14" t="n"/>
      <c r="B105" s="5">
        <f>IF($A105="","",IFERROR(INDEX('Catálogo'!$D$2:$D$1376,MATCH($A105,'Catálogo'!$A$2:$A$1376,0)),"código no encontrado"))</f>
        <v/>
      </c>
      <c r="C105" s="4">
        <f>IF($A105="","",IFERROR(INDEX('Catálogo'!$H$2:$H$1376,MATCH($A105,'Catálogo'!$A$2:$A$1376,0)),"código no encontrado"))</f>
        <v/>
      </c>
      <c r="D105" s="4">
        <f>IF($A105="","",IFERROR(INDEX('Catálogo'!$I$2:$I$1376,MATCH($A105,'Catálogo'!$A$2:$A$1376,0)),"código no encontrado"))</f>
        <v/>
      </c>
      <c r="E105" s="15" t="n"/>
      <c r="F105" s="10">
        <f>IF($A105="","",IFERROR(INDEX('Catálogo'!$N$2:$N$1376,MATCH($A105,'Catálogo'!$A$2:$A$1376,0)),"código no encontrado"))</f>
        <v/>
      </c>
      <c r="G105" s="10">
        <f>IF(OR($E105="",$F105="",NOT(ISNUMBER($F105))),"",$E105*$F105)</f>
        <v/>
      </c>
      <c r="H105" s="4">
        <f>IF($A105="","",IFERROR(INDEX('Catálogo'!$Q$2:$Q$1376,MATCH($A105,'Catálogo'!$A$2:$A$1376,0)),"código no encontrado"))</f>
        <v/>
      </c>
      <c r="I105" s="10">
        <f>IF($G105="","",IF($H105="Sí",ROUND($G105/1.18,2),$G105))</f>
        <v/>
      </c>
      <c r="J105" s="14" t="n"/>
    </row>
    <row r="106">
      <c r="A106" s="14" t="n"/>
      <c r="B106" s="5">
        <f>IF($A106="","",IFERROR(INDEX('Catálogo'!$D$2:$D$1376,MATCH($A106,'Catálogo'!$A$2:$A$1376,0)),"código no encontrado"))</f>
        <v/>
      </c>
      <c r="C106" s="4">
        <f>IF($A106="","",IFERROR(INDEX('Catálogo'!$H$2:$H$1376,MATCH($A106,'Catálogo'!$A$2:$A$1376,0)),"código no encontrado"))</f>
        <v/>
      </c>
      <c r="D106" s="4">
        <f>IF($A106="","",IFERROR(INDEX('Catálogo'!$I$2:$I$1376,MATCH($A106,'Catálogo'!$A$2:$A$1376,0)),"código no encontrado"))</f>
        <v/>
      </c>
      <c r="E106" s="15" t="n"/>
      <c r="F106" s="10">
        <f>IF($A106="","",IFERROR(INDEX('Catálogo'!$N$2:$N$1376,MATCH($A106,'Catálogo'!$A$2:$A$1376,0)),"código no encontrado"))</f>
        <v/>
      </c>
      <c r="G106" s="10">
        <f>IF(OR($E106="",$F106="",NOT(ISNUMBER($F106))),"",$E106*$F106)</f>
        <v/>
      </c>
      <c r="H106" s="4">
        <f>IF($A106="","",IFERROR(INDEX('Catálogo'!$Q$2:$Q$1376,MATCH($A106,'Catálogo'!$A$2:$A$1376,0)),"código no encontrado"))</f>
        <v/>
      </c>
      <c r="I106" s="10">
        <f>IF($G106="","",IF($H106="Sí",ROUND($G106/1.18,2),$G106))</f>
        <v/>
      </c>
      <c r="J106" s="14" t="n"/>
    </row>
    <row r="107">
      <c r="A107" s="14" t="n"/>
      <c r="B107" s="5">
        <f>IF($A107="","",IFERROR(INDEX('Catálogo'!$D$2:$D$1376,MATCH($A107,'Catálogo'!$A$2:$A$1376,0)),"código no encontrado"))</f>
        <v/>
      </c>
      <c r="C107" s="4">
        <f>IF($A107="","",IFERROR(INDEX('Catálogo'!$H$2:$H$1376,MATCH($A107,'Catálogo'!$A$2:$A$1376,0)),"código no encontrado"))</f>
        <v/>
      </c>
      <c r="D107" s="4">
        <f>IF($A107="","",IFERROR(INDEX('Catálogo'!$I$2:$I$1376,MATCH($A107,'Catálogo'!$A$2:$A$1376,0)),"código no encontrado"))</f>
        <v/>
      </c>
      <c r="E107" s="15" t="n"/>
      <c r="F107" s="10">
        <f>IF($A107="","",IFERROR(INDEX('Catálogo'!$N$2:$N$1376,MATCH($A107,'Catálogo'!$A$2:$A$1376,0)),"código no encontrado"))</f>
        <v/>
      </c>
      <c r="G107" s="10">
        <f>IF(OR($E107="",$F107="",NOT(ISNUMBER($F107))),"",$E107*$F107)</f>
        <v/>
      </c>
      <c r="H107" s="4">
        <f>IF($A107="","",IFERROR(INDEX('Catálogo'!$Q$2:$Q$1376,MATCH($A107,'Catálogo'!$A$2:$A$1376,0)),"código no encontrado"))</f>
        <v/>
      </c>
      <c r="I107" s="10">
        <f>IF($G107="","",IF($H107="Sí",ROUND($G107/1.18,2),$G107))</f>
        <v/>
      </c>
      <c r="J107" s="14" t="n"/>
    </row>
    <row r="108">
      <c r="A108" s="14" t="n"/>
      <c r="B108" s="5">
        <f>IF($A108="","",IFERROR(INDEX('Catálogo'!$D$2:$D$1376,MATCH($A108,'Catálogo'!$A$2:$A$1376,0)),"código no encontrado"))</f>
        <v/>
      </c>
      <c r="C108" s="4">
        <f>IF($A108="","",IFERROR(INDEX('Catálogo'!$H$2:$H$1376,MATCH($A108,'Catálogo'!$A$2:$A$1376,0)),"código no encontrado"))</f>
        <v/>
      </c>
      <c r="D108" s="4">
        <f>IF($A108="","",IFERROR(INDEX('Catálogo'!$I$2:$I$1376,MATCH($A108,'Catálogo'!$A$2:$A$1376,0)),"código no encontrado"))</f>
        <v/>
      </c>
      <c r="E108" s="15" t="n"/>
      <c r="F108" s="10">
        <f>IF($A108="","",IFERROR(INDEX('Catálogo'!$N$2:$N$1376,MATCH($A108,'Catálogo'!$A$2:$A$1376,0)),"código no encontrado"))</f>
        <v/>
      </c>
      <c r="G108" s="10">
        <f>IF(OR($E108="",$F108="",NOT(ISNUMBER($F108))),"",$E108*$F108)</f>
        <v/>
      </c>
      <c r="H108" s="4">
        <f>IF($A108="","",IFERROR(INDEX('Catálogo'!$Q$2:$Q$1376,MATCH($A108,'Catálogo'!$A$2:$A$1376,0)),"código no encontrado"))</f>
        <v/>
      </c>
      <c r="I108" s="10">
        <f>IF($G108="","",IF($H108="Sí",ROUND($G108/1.18,2),$G108))</f>
        <v/>
      </c>
      <c r="J108" s="14" t="n"/>
    </row>
    <row r="109">
      <c r="A109" s="14" t="n"/>
      <c r="B109" s="5">
        <f>IF($A109="","",IFERROR(INDEX('Catálogo'!$D$2:$D$1376,MATCH($A109,'Catálogo'!$A$2:$A$1376,0)),"código no encontrado"))</f>
        <v/>
      </c>
      <c r="C109" s="4">
        <f>IF($A109="","",IFERROR(INDEX('Catálogo'!$H$2:$H$1376,MATCH($A109,'Catálogo'!$A$2:$A$1376,0)),"código no encontrado"))</f>
        <v/>
      </c>
      <c r="D109" s="4">
        <f>IF($A109="","",IFERROR(INDEX('Catálogo'!$I$2:$I$1376,MATCH($A109,'Catálogo'!$A$2:$A$1376,0)),"código no encontrado"))</f>
        <v/>
      </c>
      <c r="E109" s="15" t="n"/>
      <c r="F109" s="10">
        <f>IF($A109="","",IFERROR(INDEX('Catálogo'!$N$2:$N$1376,MATCH($A109,'Catálogo'!$A$2:$A$1376,0)),"código no encontrado"))</f>
        <v/>
      </c>
      <c r="G109" s="10">
        <f>IF(OR($E109="",$F109="",NOT(ISNUMBER($F109))),"",$E109*$F109)</f>
        <v/>
      </c>
      <c r="H109" s="4">
        <f>IF($A109="","",IFERROR(INDEX('Catálogo'!$Q$2:$Q$1376,MATCH($A109,'Catálogo'!$A$2:$A$1376,0)),"código no encontrado"))</f>
        <v/>
      </c>
      <c r="I109" s="10">
        <f>IF($G109="","",IF($H109="Sí",ROUND($G109/1.18,2),$G109))</f>
        <v/>
      </c>
      <c r="J109" s="14" t="n"/>
    </row>
    <row r="110">
      <c r="A110" s="14" t="n"/>
      <c r="B110" s="5">
        <f>IF($A110="","",IFERROR(INDEX('Catálogo'!$D$2:$D$1376,MATCH($A110,'Catálogo'!$A$2:$A$1376,0)),"código no encontrado"))</f>
        <v/>
      </c>
      <c r="C110" s="4">
        <f>IF($A110="","",IFERROR(INDEX('Catálogo'!$H$2:$H$1376,MATCH($A110,'Catálogo'!$A$2:$A$1376,0)),"código no encontrado"))</f>
        <v/>
      </c>
      <c r="D110" s="4">
        <f>IF($A110="","",IFERROR(INDEX('Catálogo'!$I$2:$I$1376,MATCH($A110,'Catálogo'!$A$2:$A$1376,0)),"código no encontrado"))</f>
        <v/>
      </c>
      <c r="E110" s="15" t="n"/>
      <c r="F110" s="10">
        <f>IF($A110="","",IFERROR(INDEX('Catálogo'!$N$2:$N$1376,MATCH($A110,'Catálogo'!$A$2:$A$1376,0)),"código no encontrado"))</f>
        <v/>
      </c>
      <c r="G110" s="10">
        <f>IF(OR($E110="",$F110="",NOT(ISNUMBER($F110))),"",$E110*$F110)</f>
        <v/>
      </c>
      <c r="H110" s="4">
        <f>IF($A110="","",IFERROR(INDEX('Catálogo'!$Q$2:$Q$1376,MATCH($A110,'Catálogo'!$A$2:$A$1376,0)),"código no encontrado"))</f>
        <v/>
      </c>
      <c r="I110" s="10">
        <f>IF($G110="","",IF($H110="Sí",ROUND($G110/1.18,2),$G110))</f>
        <v/>
      </c>
      <c r="J110" s="14" t="n"/>
    </row>
    <row r="111">
      <c r="A111" s="14" t="n"/>
      <c r="B111" s="5">
        <f>IF($A111="","",IFERROR(INDEX('Catálogo'!$D$2:$D$1376,MATCH($A111,'Catálogo'!$A$2:$A$1376,0)),"código no encontrado"))</f>
        <v/>
      </c>
      <c r="C111" s="4">
        <f>IF($A111="","",IFERROR(INDEX('Catálogo'!$H$2:$H$1376,MATCH($A111,'Catálogo'!$A$2:$A$1376,0)),"código no encontrado"))</f>
        <v/>
      </c>
      <c r="D111" s="4">
        <f>IF($A111="","",IFERROR(INDEX('Catálogo'!$I$2:$I$1376,MATCH($A111,'Catálogo'!$A$2:$A$1376,0)),"código no encontrado"))</f>
        <v/>
      </c>
      <c r="E111" s="15" t="n"/>
      <c r="F111" s="10">
        <f>IF($A111="","",IFERROR(INDEX('Catálogo'!$N$2:$N$1376,MATCH($A111,'Catálogo'!$A$2:$A$1376,0)),"código no encontrado"))</f>
        <v/>
      </c>
      <c r="G111" s="10">
        <f>IF(OR($E111="",$F111="",NOT(ISNUMBER($F111))),"",$E111*$F111)</f>
        <v/>
      </c>
      <c r="H111" s="4">
        <f>IF($A111="","",IFERROR(INDEX('Catálogo'!$Q$2:$Q$1376,MATCH($A111,'Catálogo'!$A$2:$A$1376,0)),"código no encontrado"))</f>
        <v/>
      </c>
      <c r="I111" s="10">
        <f>IF($G111="","",IF($H111="Sí",ROUND($G111/1.18,2),$G111))</f>
        <v/>
      </c>
      <c r="J111" s="14" t="n"/>
    </row>
    <row r="112">
      <c r="A112" s="14" t="n"/>
      <c r="B112" s="5">
        <f>IF($A112="","",IFERROR(INDEX('Catálogo'!$D$2:$D$1376,MATCH($A112,'Catálogo'!$A$2:$A$1376,0)),"código no encontrado"))</f>
        <v/>
      </c>
      <c r="C112" s="4">
        <f>IF($A112="","",IFERROR(INDEX('Catálogo'!$H$2:$H$1376,MATCH($A112,'Catálogo'!$A$2:$A$1376,0)),"código no encontrado"))</f>
        <v/>
      </c>
      <c r="D112" s="4">
        <f>IF($A112="","",IFERROR(INDEX('Catálogo'!$I$2:$I$1376,MATCH($A112,'Catálogo'!$A$2:$A$1376,0)),"código no encontrado"))</f>
        <v/>
      </c>
      <c r="E112" s="15" t="n"/>
      <c r="F112" s="10">
        <f>IF($A112="","",IFERROR(INDEX('Catálogo'!$N$2:$N$1376,MATCH($A112,'Catálogo'!$A$2:$A$1376,0)),"código no encontrado"))</f>
        <v/>
      </c>
      <c r="G112" s="10">
        <f>IF(OR($E112="",$F112="",NOT(ISNUMBER($F112))),"",$E112*$F112)</f>
        <v/>
      </c>
      <c r="H112" s="4">
        <f>IF($A112="","",IFERROR(INDEX('Catálogo'!$Q$2:$Q$1376,MATCH($A112,'Catálogo'!$A$2:$A$1376,0)),"código no encontrado"))</f>
        <v/>
      </c>
      <c r="I112" s="10">
        <f>IF($G112="","",IF($H112="Sí",ROUND($G112/1.18,2),$G112))</f>
        <v/>
      </c>
      <c r="J112" s="14" t="n"/>
    </row>
    <row r="113">
      <c r="A113" s="14" t="n"/>
      <c r="B113" s="5">
        <f>IF($A113="","",IFERROR(INDEX('Catálogo'!$D$2:$D$1376,MATCH($A113,'Catálogo'!$A$2:$A$1376,0)),"código no encontrado"))</f>
        <v/>
      </c>
      <c r="C113" s="4">
        <f>IF($A113="","",IFERROR(INDEX('Catálogo'!$H$2:$H$1376,MATCH($A113,'Catálogo'!$A$2:$A$1376,0)),"código no encontrado"))</f>
        <v/>
      </c>
      <c r="D113" s="4">
        <f>IF($A113="","",IFERROR(INDEX('Catálogo'!$I$2:$I$1376,MATCH($A113,'Catálogo'!$A$2:$A$1376,0)),"código no encontrado"))</f>
        <v/>
      </c>
      <c r="E113" s="15" t="n"/>
      <c r="F113" s="10">
        <f>IF($A113="","",IFERROR(INDEX('Catálogo'!$N$2:$N$1376,MATCH($A113,'Catálogo'!$A$2:$A$1376,0)),"código no encontrado"))</f>
        <v/>
      </c>
      <c r="G113" s="10">
        <f>IF(OR($E113="",$F113="",NOT(ISNUMBER($F113))),"",$E113*$F113)</f>
        <v/>
      </c>
      <c r="H113" s="4">
        <f>IF($A113="","",IFERROR(INDEX('Catálogo'!$Q$2:$Q$1376,MATCH($A113,'Catálogo'!$A$2:$A$1376,0)),"código no encontrado"))</f>
        <v/>
      </c>
      <c r="I113" s="10">
        <f>IF($G113="","",IF($H113="Sí",ROUND($G113/1.18,2),$G113))</f>
        <v/>
      </c>
      <c r="J113" s="14" t="n"/>
    </row>
    <row r="114">
      <c r="A114" s="14" t="n"/>
      <c r="B114" s="5">
        <f>IF($A114="","",IFERROR(INDEX('Catálogo'!$D$2:$D$1376,MATCH($A114,'Catálogo'!$A$2:$A$1376,0)),"código no encontrado"))</f>
        <v/>
      </c>
      <c r="C114" s="4">
        <f>IF($A114="","",IFERROR(INDEX('Catálogo'!$H$2:$H$1376,MATCH($A114,'Catálogo'!$A$2:$A$1376,0)),"código no encontrado"))</f>
        <v/>
      </c>
      <c r="D114" s="4">
        <f>IF($A114="","",IFERROR(INDEX('Catálogo'!$I$2:$I$1376,MATCH($A114,'Catálogo'!$A$2:$A$1376,0)),"código no encontrado"))</f>
        <v/>
      </c>
      <c r="E114" s="15" t="n"/>
      <c r="F114" s="10">
        <f>IF($A114="","",IFERROR(INDEX('Catálogo'!$N$2:$N$1376,MATCH($A114,'Catálogo'!$A$2:$A$1376,0)),"código no encontrado"))</f>
        <v/>
      </c>
      <c r="G114" s="10">
        <f>IF(OR($E114="",$F114="",NOT(ISNUMBER($F114))),"",$E114*$F114)</f>
        <v/>
      </c>
      <c r="H114" s="4">
        <f>IF($A114="","",IFERROR(INDEX('Catálogo'!$Q$2:$Q$1376,MATCH($A114,'Catálogo'!$A$2:$A$1376,0)),"código no encontrado"))</f>
        <v/>
      </c>
      <c r="I114" s="10">
        <f>IF($G114="","",IF($H114="Sí",ROUND($G114/1.18,2),$G114))</f>
        <v/>
      </c>
      <c r="J114" s="14" t="n"/>
    </row>
    <row r="115">
      <c r="A115" s="14" t="n"/>
      <c r="B115" s="5">
        <f>IF($A115="","",IFERROR(INDEX('Catálogo'!$D$2:$D$1376,MATCH($A115,'Catálogo'!$A$2:$A$1376,0)),"código no encontrado"))</f>
        <v/>
      </c>
      <c r="C115" s="4">
        <f>IF($A115="","",IFERROR(INDEX('Catálogo'!$H$2:$H$1376,MATCH($A115,'Catálogo'!$A$2:$A$1376,0)),"código no encontrado"))</f>
        <v/>
      </c>
      <c r="D115" s="4">
        <f>IF($A115="","",IFERROR(INDEX('Catálogo'!$I$2:$I$1376,MATCH($A115,'Catálogo'!$A$2:$A$1376,0)),"código no encontrado"))</f>
        <v/>
      </c>
      <c r="E115" s="15" t="n"/>
      <c r="F115" s="10">
        <f>IF($A115="","",IFERROR(INDEX('Catálogo'!$N$2:$N$1376,MATCH($A115,'Catálogo'!$A$2:$A$1376,0)),"código no encontrado"))</f>
        <v/>
      </c>
      <c r="G115" s="10">
        <f>IF(OR($E115="",$F115="",NOT(ISNUMBER($F115))),"",$E115*$F115)</f>
        <v/>
      </c>
      <c r="H115" s="4">
        <f>IF($A115="","",IFERROR(INDEX('Catálogo'!$Q$2:$Q$1376,MATCH($A115,'Catálogo'!$A$2:$A$1376,0)),"código no encontrado"))</f>
        <v/>
      </c>
      <c r="I115" s="10">
        <f>IF($G115="","",IF($H115="Sí",ROUND($G115/1.18,2),$G115))</f>
        <v/>
      </c>
      <c r="J115" s="14" t="n"/>
    </row>
    <row r="116">
      <c r="A116" s="14" t="n"/>
      <c r="B116" s="5">
        <f>IF($A116="","",IFERROR(INDEX('Catálogo'!$D$2:$D$1376,MATCH($A116,'Catálogo'!$A$2:$A$1376,0)),"código no encontrado"))</f>
        <v/>
      </c>
      <c r="C116" s="4">
        <f>IF($A116="","",IFERROR(INDEX('Catálogo'!$H$2:$H$1376,MATCH($A116,'Catálogo'!$A$2:$A$1376,0)),"código no encontrado"))</f>
        <v/>
      </c>
      <c r="D116" s="4">
        <f>IF($A116="","",IFERROR(INDEX('Catálogo'!$I$2:$I$1376,MATCH($A116,'Catálogo'!$A$2:$A$1376,0)),"código no encontrado"))</f>
        <v/>
      </c>
      <c r="E116" s="15" t="n"/>
      <c r="F116" s="10">
        <f>IF($A116="","",IFERROR(INDEX('Catálogo'!$N$2:$N$1376,MATCH($A116,'Catálogo'!$A$2:$A$1376,0)),"código no encontrado"))</f>
        <v/>
      </c>
      <c r="G116" s="10">
        <f>IF(OR($E116="",$F116="",NOT(ISNUMBER($F116))),"",$E116*$F116)</f>
        <v/>
      </c>
      <c r="H116" s="4">
        <f>IF($A116="","",IFERROR(INDEX('Catálogo'!$Q$2:$Q$1376,MATCH($A116,'Catálogo'!$A$2:$A$1376,0)),"código no encontrado"))</f>
        <v/>
      </c>
      <c r="I116" s="10">
        <f>IF($G116="","",IF($H116="Sí",ROUND($G116/1.18,2),$G116))</f>
        <v/>
      </c>
      <c r="J116" s="14" t="n"/>
    </row>
    <row r="117">
      <c r="A117" s="14" t="n"/>
      <c r="B117" s="5">
        <f>IF($A117="","",IFERROR(INDEX('Catálogo'!$D$2:$D$1376,MATCH($A117,'Catálogo'!$A$2:$A$1376,0)),"código no encontrado"))</f>
        <v/>
      </c>
      <c r="C117" s="4">
        <f>IF($A117="","",IFERROR(INDEX('Catálogo'!$H$2:$H$1376,MATCH($A117,'Catálogo'!$A$2:$A$1376,0)),"código no encontrado"))</f>
        <v/>
      </c>
      <c r="D117" s="4">
        <f>IF($A117="","",IFERROR(INDEX('Catálogo'!$I$2:$I$1376,MATCH($A117,'Catálogo'!$A$2:$A$1376,0)),"código no encontrado"))</f>
        <v/>
      </c>
      <c r="E117" s="15" t="n"/>
      <c r="F117" s="10">
        <f>IF($A117="","",IFERROR(INDEX('Catálogo'!$N$2:$N$1376,MATCH($A117,'Catálogo'!$A$2:$A$1376,0)),"código no encontrado"))</f>
        <v/>
      </c>
      <c r="G117" s="10">
        <f>IF(OR($E117="",$F117="",NOT(ISNUMBER($F117))),"",$E117*$F117)</f>
        <v/>
      </c>
      <c r="H117" s="4">
        <f>IF($A117="","",IFERROR(INDEX('Catálogo'!$Q$2:$Q$1376,MATCH($A117,'Catálogo'!$A$2:$A$1376,0)),"código no encontrado"))</f>
        <v/>
      </c>
      <c r="I117" s="10">
        <f>IF($G117="","",IF($H117="Sí",ROUND($G117/1.18,2),$G117))</f>
        <v/>
      </c>
      <c r="J117" s="14" t="n"/>
    </row>
    <row r="118">
      <c r="A118" s="14" t="n"/>
      <c r="B118" s="5">
        <f>IF($A118="","",IFERROR(INDEX('Catálogo'!$D$2:$D$1376,MATCH($A118,'Catálogo'!$A$2:$A$1376,0)),"código no encontrado"))</f>
        <v/>
      </c>
      <c r="C118" s="4">
        <f>IF($A118="","",IFERROR(INDEX('Catálogo'!$H$2:$H$1376,MATCH($A118,'Catálogo'!$A$2:$A$1376,0)),"código no encontrado"))</f>
        <v/>
      </c>
      <c r="D118" s="4">
        <f>IF($A118="","",IFERROR(INDEX('Catálogo'!$I$2:$I$1376,MATCH($A118,'Catálogo'!$A$2:$A$1376,0)),"código no encontrado"))</f>
        <v/>
      </c>
      <c r="E118" s="15" t="n"/>
      <c r="F118" s="10">
        <f>IF($A118="","",IFERROR(INDEX('Catálogo'!$N$2:$N$1376,MATCH($A118,'Catálogo'!$A$2:$A$1376,0)),"código no encontrado"))</f>
        <v/>
      </c>
      <c r="G118" s="10">
        <f>IF(OR($E118="",$F118="",NOT(ISNUMBER($F118))),"",$E118*$F118)</f>
        <v/>
      </c>
      <c r="H118" s="4">
        <f>IF($A118="","",IFERROR(INDEX('Catálogo'!$Q$2:$Q$1376,MATCH($A118,'Catálogo'!$A$2:$A$1376,0)),"código no encontrado"))</f>
        <v/>
      </c>
      <c r="I118" s="10">
        <f>IF($G118="","",IF($H118="Sí",ROUND($G118/1.18,2),$G118))</f>
        <v/>
      </c>
      <c r="J118" s="14" t="n"/>
    </row>
    <row r="119">
      <c r="A119" s="14" t="n"/>
      <c r="B119" s="5">
        <f>IF($A119="","",IFERROR(INDEX('Catálogo'!$D$2:$D$1376,MATCH($A119,'Catálogo'!$A$2:$A$1376,0)),"código no encontrado"))</f>
        <v/>
      </c>
      <c r="C119" s="4">
        <f>IF($A119="","",IFERROR(INDEX('Catálogo'!$H$2:$H$1376,MATCH($A119,'Catálogo'!$A$2:$A$1376,0)),"código no encontrado"))</f>
        <v/>
      </c>
      <c r="D119" s="4">
        <f>IF($A119="","",IFERROR(INDEX('Catálogo'!$I$2:$I$1376,MATCH($A119,'Catálogo'!$A$2:$A$1376,0)),"código no encontrado"))</f>
        <v/>
      </c>
      <c r="E119" s="15" t="n"/>
      <c r="F119" s="10">
        <f>IF($A119="","",IFERROR(INDEX('Catálogo'!$N$2:$N$1376,MATCH($A119,'Catálogo'!$A$2:$A$1376,0)),"código no encontrado"))</f>
        <v/>
      </c>
      <c r="G119" s="10">
        <f>IF(OR($E119="",$F119="",NOT(ISNUMBER($F119))),"",$E119*$F119)</f>
        <v/>
      </c>
      <c r="H119" s="4">
        <f>IF($A119="","",IFERROR(INDEX('Catálogo'!$Q$2:$Q$1376,MATCH($A119,'Catálogo'!$A$2:$A$1376,0)),"código no encontrado"))</f>
        <v/>
      </c>
      <c r="I119" s="10">
        <f>IF($G119="","",IF($H119="Sí",ROUND($G119/1.18,2),$G119))</f>
        <v/>
      </c>
      <c r="J119" s="14" t="n"/>
    </row>
    <row r="120">
      <c r="A120" s="14" t="n"/>
      <c r="B120" s="5">
        <f>IF($A120="","",IFERROR(INDEX('Catálogo'!$D$2:$D$1376,MATCH($A120,'Catálogo'!$A$2:$A$1376,0)),"código no encontrado"))</f>
        <v/>
      </c>
      <c r="C120" s="4">
        <f>IF($A120="","",IFERROR(INDEX('Catálogo'!$H$2:$H$1376,MATCH($A120,'Catálogo'!$A$2:$A$1376,0)),"código no encontrado"))</f>
        <v/>
      </c>
      <c r="D120" s="4">
        <f>IF($A120="","",IFERROR(INDEX('Catálogo'!$I$2:$I$1376,MATCH($A120,'Catálogo'!$A$2:$A$1376,0)),"código no encontrado"))</f>
        <v/>
      </c>
      <c r="E120" s="15" t="n"/>
      <c r="F120" s="10">
        <f>IF($A120="","",IFERROR(INDEX('Catálogo'!$N$2:$N$1376,MATCH($A120,'Catálogo'!$A$2:$A$1376,0)),"código no encontrado"))</f>
        <v/>
      </c>
      <c r="G120" s="10">
        <f>IF(OR($E120="",$F120="",NOT(ISNUMBER($F120))),"",$E120*$F120)</f>
        <v/>
      </c>
      <c r="H120" s="4">
        <f>IF($A120="","",IFERROR(INDEX('Catálogo'!$Q$2:$Q$1376,MATCH($A120,'Catálogo'!$A$2:$A$1376,0)),"código no encontrado"))</f>
        <v/>
      </c>
      <c r="I120" s="10">
        <f>IF($G120="","",IF($H120="Sí",ROUND($G120/1.18,2),$G120))</f>
        <v/>
      </c>
      <c r="J120" s="14" t="n"/>
    </row>
    <row r="121">
      <c r="A121" s="14" t="n"/>
      <c r="B121" s="5">
        <f>IF($A121="","",IFERROR(INDEX('Catálogo'!$D$2:$D$1376,MATCH($A121,'Catálogo'!$A$2:$A$1376,0)),"código no encontrado"))</f>
        <v/>
      </c>
      <c r="C121" s="4">
        <f>IF($A121="","",IFERROR(INDEX('Catálogo'!$H$2:$H$1376,MATCH($A121,'Catálogo'!$A$2:$A$1376,0)),"código no encontrado"))</f>
        <v/>
      </c>
      <c r="D121" s="4">
        <f>IF($A121="","",IFERROR(INDEX('Catálogo'!$I$2:$I$1376,MATCH($A121,'Catálogo'!$A$2:$A$1376,0)),"código no encontrado"))</f>
        <v/>
      </c>
      <c r="E121" s="15" t="n"/>
      <c r="F121" s="10">
        <f>IF($A121="","",IFERROR(INDEX('Catálogo'!$N$2:$N$1376,MATCH($A121,'Catálogo'!$A$2:$A$1376,0)),"código no encontrado"))</f>
        <v/>
      </c>
      <c r="G121" s="10">
        <f>IF(OR($E121="",$F121="",NOT(ISNUMBER($F121))),"",$E121*$F121)</f>
        <v/>
      </c>
      <c r="H121" s="4">
        <f>IF($A121="","",IFERROR(INDEX('Catálogo'!$Q$2:$Q$1376,MATCH($A121,'Catálogo'!$A$2:$A$1376,0)),"código no encontrado"))</f>
        <v/>
      </c>
      <c r="I121" s="10">
        <f>IF($G121="","",IF($H121="Sí",ROUND($G121/1.18,2),$G121))</f>
        <v/>
      </c>
      <c r="J121" s="14" t="n"/>
    </row>
    <row r="122">
      <c r="A122" s="14" t="n"/>
      <c r="B122" s="5">
        <f>IF($A122="","",IFERROR(INDEX('Catálogo'!$D$2:$D$1376,MATCH($A122,'Catálogo'!$A$2:$A$1376,0)),"código no encontrado"))</f>
        <v/>
      </c>
      <c r="C122" s="4">
        <f>IF($A122="","",IFERROR(INDEX('Catálogo'!$H$2:$H$1376,MATCH($A122,'Catálogo'!$A$2:$A$1376,0)),"código no encontrado"))</f>
        <v/>
      </c>
      <c r="D122" s="4">
        <f>IF($A122="","",IFERROR(INDEX('Catálogo'!$I$2:$I$1376,MATCH($A122,'Catálogo'!$A$2:$A$1376,0)),"código no encontrado"))</f>
        <v/>
      </c>
      <c r="E122" s="15" t="n"/>
      <c r="F122" s="10">
        <f>IF($A122="","",IFERROR(INDEX('Catálogo'!$N$2:$N$1376,MATCH($A122,'Catálogo'!$A$2:$A$1376,0)),"código no encontrado"))</f>
        <v/>
      </c>
      <c r="G122" s="10">
        <f>IF(OR($E122="",$F122="",NOT(ISNUMBER($F122))),"",$E122*$F122)</f>
        <v/>
      </c>
      <c r="H122" s="4">
        <f>IF($A122="","",IFERROR(INDEX('Catálogo'!$Q$2:$Q$1376,MATCH($A122,'Catálogo'!$A$2:$A$1376,0)),"código no encontrado"))</f>
        <v/>
      </c>
      <c r="I122" s="10">
        <f>IF($G122="","",IF($H122="Sí",ROUND($G122/1.18,2),$G122))</f>
        <v/>
      </c>
      <c r="J122" s="14" t="n"/>
    </row>
    <row r="123">
      <c r="A123" s="14" t="n"/>
      <c r="B123" s="5">
        <f>IF($A123="","",IFERROR(INDEX('Catálogo'!$D$2:$D$1376,MATCH($A123,'Catálogo'!$A$2:$A$1376,0)),"código no encontrado"))</f>
        <v/>
      </c>
      <c r="C123" s="4">
        <f>IF($A123="","",IFERROR(INDEX('Catálogo'!$H$2:$H$1376,MATCH($A123,'Catálogo'!$A$2:$A$1376,0)),"código no encontrado"))</f>
        <v/>
      </c>
      <c r="D123" s="4">
        <f>IF($A123="","",IFERROR(INDEX('Catálogo'!$I$2:$I$1376,MATCH($A123,'Catálogo'!$A$2:$A$1376,0)),"código no encontrado"))</f>
        <v/>
      </c>
      <c r="E123" s="15" t="n"/>
      <c r="F123" s="10">
        <f>IF($A123="","",IFERROR(INDEX('Catálogo'!$N$2:$N$1376,MATCH($A123,'Catálogo'!$A$2:$A$1376,0)),"código no encontrado"))</f>
        <v/>
      </c>
      <c r="G123" s="10">
        <f>IF(OR($E123="",$F123="",NOT(ISNUMBER($F123))),"",$E123*$F123)</f>
        <v/>
      </c>
      <c r="H123" s="4">
        <f>IF($A123="","",IFERROR(INDEX('Catálogo'!$Q$2:$Q$1376,MATCH($A123,'Catálogo'!$A$2:$A$1376,0)),"código no encontrado"))</f>
        <v/>
      </c>
      <c r="I123" s="10">
        <f>IF($G123="","",IF($H123="Sí",ROUND($G123/1.18,2),$G123))</f>
        <v/>
      </c>
      <c r="J123" s="14" t="n"/>
    </row>
    <row r="124">
      <c r="A124" s="14" t="n"/>
      <c r="B124" s="5">
        <f>IF($A124="","",IFERROR(INDEX('Catálogo'!$D$2:$D$1376,MATCH($A124,'Catálogo'!$A$2:$A$1376,0)),"código no encontrado"))</f>
        <v/>
      </c>
      <c r="C124" s="4">
        <f>IF($A124="","",IFERROR(INDEX('Catálogo'!$H$2:$H$1376,MATCH($A124,'Catálogo'!$A$2:$A$1376,0)),"código no encontrado"))</f>
        <v/>
      </c>
      <c r="D124" s="4">
        <f>IF($A124="","",IFERROR(INDEX('Catálogo'!$I$2:$I$1376,MATCH($A124,'Catálogo'!$A$2:$A$1376,0)),"código no encontrado"))</f>
        <v/>
      </c>
      <c r="E124" s="15" t="n"/>
      <c r="F124" s="10">
        <f>IF($A124="","",IFERROR(INDEX('Catálogo'!$N$2:$N$1376,MATCH($A124,'Catálogo'!$A$2:$A$1376,0)),"código no encontrado"))</f>
        <v/>
      </c>
      <c r="G124" s="10">
        <f>IF(OR($E124="",$F124="",NOT(ISNUMBER($F124))),"",$E124*$F124)</f>
        <v/>
      </c>
      <c r="H124" s="4">
        <f>IF($A124="","",IFERROR(INDEX('Catálogo'!$Q$2:$Q$1376,MATCH($A124,'Catálogo'!$A$2:$A$1376,0)),"código no encontrado"))</f>
        <v/>
      </c>
      <c r="I124" s="10">
        <f>IF($G124="","",IF($H124="Sí",ROUND($G124/1.18,2),$G124))</f>
        <v/>
      </c>
      <c r="J124" s="14" t="n"/>
    </row>
    <row r="125">
      <c r="A125" s="14" t="n"/>
      <c r="B125" s="5">
        <f>IF($A125="","",IFERROR(INDEX('Catálogo'!$D$2:$D$1376,MATCH($A125,'Catálogo'!$A$2:$A$1376,0)),"código no encontrado"))</f>
        <v/>
      </c>
      <c r="C125" s="4">
        <f>IF($A125="","",IFERROR(INDEX('Catálogo'!$H$2:$H$1376,MATCH($A125,'Catálogo'!$A$2:$A$1376,0)),"código no encontrado"))</f>
        <v/>
      </c>
      <c r="D125" s="4">
        <f>IF($A125="","",IFERROR(INDEX('Catálogo'!$I$2:$I$1376,MATCH($A125,'Catálogo'!$A$2:$A$1376,0)),"código no encontrado"))</f>
        <v/>
      </c>
      <c r="E125" s="15" t="n"/>
      <c r="F125" s="10">
        <f>IF($A125="","",IFERROR(INDEX('Catálogo'!$N$2:$N$1376,MATCH($A125,'Catálogo'!$A$2:$A$1376,0)),"código no encontrado"))</f>
        <v/>
      </c>
      <c r="G125" s="10">
        <f>IF(OR($E125="",$F125="",NOT(ISNUMBER($F125))),"",$E125*$F125)</f>
        <v/>
      </c>
      <c r="H125" s="4">
        <f>IF($A125="","",IFERROR(INDEX('Catálogo'!$Q$2:$Q$1376,MATCH($A125,'Catálogo'!$A$2:$A$1376,0)),"código no encontrado"))</f>
        <v/>
      </c>
      <c r="I125" s="10">
        <f>IF($G125="","",IF($H125="Sí",ROUND($G125/1.18,2),$G125))</f>
        <v/>
      </c>
      <c r="J125" s="14" t="n"/>
    </row>
    <row r="126">
      <c r="A126" s="14" t="n"/>
      <c r="B126" s="5">
        <f>IF($A126="","",IFERROR(INDEX('Catálogo'!$D$2:$D$1376,MATCH($A126,'Catálogo'!$A$2:$A$1376,0)),"código no encontrado"))</f>
        <v/>
      </c>
      <c r="C126" s="4">
        <f>IF($A126="","",IFERROR(INDEX('Catálogo'!$H$2:$H$1376,MATCH($A126,'Catálogo'!$A$2:$A$1376,0)),"código no encontrado"))</f>
        <v/>
      </c>
      <c r="D126" s="4">
        <f>IF($A126="","",IFERROR(INDEX('Catálogo'!$I$2:$I$1376,MATCH($A126,'Catálogo'!$A$2:$A$1376,0)),"código no encontrado"))</f>
        <v/>
      </c>
      <c r="E126" s="15" t="n"/>
      <c r="F126" s="10">
        <f>IF($A126="","",IFERROR(INDEX('Catálogo'!$N$2:$N$1376,MATCH($A126,'Catálogo'!$A$2:$A$1376,0)),"código no encontrado"))</f>
        <v/>
      </c>
      <c r="G126" s="10">
        <f>IF(OR($E126="",$F126="",NOT(ISNUMBER($F126))),"",$E126*$F126)</f>
        <v/>
      </c>
      <c r="H126" s="4">
        <f>IF($A126="","",IFERROR(INDEX('Catálogo'!$Q$2:$Q$1376,MATCH($A126,'Catálogo'!$A$2:$A$1376,0)),"código no encontrado"))</f>
        <v/>
      </c>
      <c r="I126" s="10">
        <f>IF($G126="","",IF($H126="Sí",ROUND($G126/1.18,2),$G126))</f>
        <v/>
      </c>
      <c r="J126" s="14" t="n"/>
    </row>
    <row r="127">
      <c r="A127" s="14" t="n"/>
      <c r="B127" s="5">
        <f>IF($A127="","",IFERROR(INDEX('Catálogo'!$D$2:$D$1376,MATCH($A127,'Catálogo'!$A$2:$A$1376,0)),"código no encontrado"))</f>
        <v/>
      </c>
      <c r="C127" s="4">
        <f>IF($A127="","",IFERROR(INDEX('Catálogo'!$H$2:$H$1376,MATCH($A127,'Catálogo'!$A$2:$A$1376,0)),"código no encontrado"))</f>
        <v/>
      </c>
      <c r="D127" s="4">
        <f>IF($A127="","",IFERROR(INDEX('Catálogo'!$I$2:$I$1376,MATCH($A127,'Catálogo'!$A$2:$A$1376,0)),"código no encontrado"))</f>
        <v/>
      </c>
      <c r="E127" s="15" t="n"/>
      <c r="F127" s="10">
        <f>IF($A127="","",IFERROR(INDEX('Catálogo'!$N$2:$N$1376,MATCH($A127,'Catálogo'!$A$2:$A$1376,0)),"código no encontrado"))</f>
        <v/>
      </c>
      <c r="G127" s="10">
        <f>IF(OR($E127="",$F127="",NOT(ISNUMBER($F127))),"",$E127*$F127)</f>
        <v/>
      </c>
      <c r="H127" s="4">
        <f>IF($A127="","",IFERROR(INDEX('Catálogo'!$Q$2:$Q$1376,MATCH($A127,'Catálogo'!$A$2:$A$1376,0)),"código no encontrado"))</f>
        <v/>
      </c>
      <c r="I127" s="10">
        <f>IF($G127="","",IF($H127="Sí",ROUND($G127/1.18,2),$G127))</f>
        <v/>
      </c>
      <c r="J127" s="14" t="n"/>
    </row>
    <row r="128">
      <c r="A128" s="14" t="n"/>
      <c r="B128" s="5">
        <f>IF($A128="","",IFERROR(INDEX('Catálogo'!$D$2:$D$1376,MATCH($A128,'Catálogo'!$A$2:$A$1376,0)),"código no encontrado"))</f>
        <v/>
      </c>
      <c r="C128" s="4">
        <f>IF($A128="","",IFERROR(INDEX('Catálogo'!$H$2:$H$1376,MATCH($A128,'Catálogo'!$A$2:$A$1376,0)),"código no encontrado"))</f>
        <v/>
      </c>
      <c r="D128" s="4">
        <f>IF($A128="","",IFERROR(INDEX('Catálogo'!$I$2:$I$1376,MATCH($A128,'Catálogo'!$A$2:$A$1376,0)),"código no encontrado"))</f>
        <v/>
      </c>
      <c r="E128" s="15" t="n"/>
      <c r="F128" s="10">
        <f>IF($A128="","",IFERROR(INDEX('Catálogo'!$N$2:$N$1376,MATCH($A128,'Catálogo'!$A$2:$A$1376,0)),"código no encontrado"))</f>
        <v/>
      </c>
      <c r="G128" s="10">
        <f>IF(OR($E128="",$F128="",NOT(ISNUMBER($F128))),"",$E128*$F128)</f>
        <v/>
      </c>
      <c r="H128" s="4">
        <f>IF($A128="","",IFERROR(INDEX('Catálogo'!$Q$2:$Q$1376,MATCH($A128,'Catálogo'!$A$2:$A$1376,0)),"código no encontrado"))</f>
        <v/>
      </c>
      <c r="I128" s="10">
        <f>IF($G128="","",IF($H128="Sí",ROUND($G128/1.18,2),$G128))</f>
        <v/>
      </c>
      <c r="J128" s="14" t="n"/>
    </row>
    <row r="129">
      <c r="A129" s="14" t="n"/>
      <c r="B129" s="5">
        <f>IF($A129="","",IFERROR(INDEX('Catálogo'!$D$2:$D$1376,MATCH($A129,'Catálogo'!$A$2:$A$1376,0)),"código no encontrado"))</f>
        <v/>
      </c>
      <c r="C129" s="4">
        <f>IF($A129="","",IFERROR(INDEX('Catálogo'!$H$2:$H$1376,MATCH($A129,'Catálogo'!$A$2:$A$1376,0)),"código no encontrado"))</f>
        <v/>
      </c>
      <c r="D129" s="4">
        <f>IF($A129="","",IFERROR(INDEX('Catálogo'!$I$2:$I$1376,MATCH($A129,'Catálogo'!$A$2:$A$1376,0)),"código no encontrado"))</f>
        <v/>
      </c>
      <c r="E129" s="15" t="n"/>
      <c r="F129" s="10">
        <f>IF($A129="","",IFERROR(INDEX('Catálogo'!$N$2:$N$1376,MATCH($A129,'Catálogo'!$A$2:$A$1376,0)),"código no encontrado"))</f>
        <v/>
      </c>
      <c r="G129" s="10">
        <f>IF(OR($E129="",$F129="",NOT(ISNUMBER($F129))),"",$E129*$F129)</f>
        <v/>
      </c>
      <c r="H129" s="4">
        <f>IF($A129="","",IFERROR(INDEX('Catálogo'!$Q$2:$Q$1376,MATCH($A129,'Catálogo'!$A$2:$A$1376,0)),"código no encontrado"))</f>
        <v/>
      </c>
      <c r="I129" s="10">
        <f>IF($G129="","",IF($H129="Sí",ROUND($G129/1.18,2),$G129))</f>
        <v/>
      </c>
      <c r="J129" s="14" t="n"/>
    </row>
    <row r="130">
      <c r="A130" s="14" t="n"/>
      <c r="B130" s="5">
        <f>IF($A130="","",IFERROR(INDEX('Catálogo'!$D$2:$D$1376,MATCH($A130,'Catálogo'!$A$2:$A$1376,0)),"código no encontrado"))</f>
        <v/>
      </c>
      <c r="C130" s="4">
        <f>IF($A130="","",IFERROR(INDEX('Catálogo'!$H$2:$H$1376,MATCH($A130,'Catálogo'!$A$2:$A$1376,0)),"código no encontrado"))</f>
        <v/>
      </c>
      <c r="D130" s="4">
        <f>IF($A130="","",IFERROR(INDEX('Catálogo'!$I$2:$I$1376,MATCH($A130,'Catálogo'!$A$2:$A$1376,0)),"código no encontrado"))</f>
        <v/>
      </c>
      <c r="E130" s="15" t="n"/>
      <c r="F130" s="10">
        <f>IF($A130="","",IFERROR(INDEX('Catálogo'!$N$2:$N$1376,MATCH($A130,'Catálogo'!$A$2:$A$1376,0)),"código no encontrado"))</f>
        <v/>
      </c>
      <c r="G130" s="10">
        <f>IF(OR($E130="",$F130="",NOT(ISNUMBER($F130))),"",$E130*$F130)</f>
        <v/>
      </c>
      <c r="H130" s="4">
        <f>IF($A130="","",IFERROR(INDEX('Catálogo'!$Q$2:$Q$1376,MATCH($A130,'Catálogo'!$A$2:$A$1376,0)),"código no encontrado"))</f>
        <v/>
      </c>
      <c r="I130" s="10">
        <f>IF($G130="","",IF($H130="Sí",ROUND($G130/1.18,2),$G130))</f>
        <v/>
      </c>
      <c r="J130" s="14" t="n"/>
    </row>
    <row r="131">
      <c r="A131" s="14" t="n"/>
      <c r="B131" s="5">
        <f>IF($A131="","",IFERROR(INDEX('Catálogo'!$D$2:$D$1376,MATCH($A131,'Catálogo'!$A$2:$A$1376,0)),"código no encontrado"))</f>
        <v/>
      </c>
      <c r="C131" s="4">
        <f>IF($A131="","",IFERROR(INDEX('Catálogo'!$H$2:$H$1376,MATCH($A131,'Catálogo'!$A$2:$A$1376,0)),"código no encontrado"))</f>
        <v/>
      </c>
      <c r="D131" s="4">
        <f>IF($A131="","",IFERROR(INDEX('Catálogo'!$I$2:$I$1376,MATCH($A131,'Catálogo'!$A$2:$A$1376,0)),"código no encontrado"))</f>
        <v/>
      </c>
      <c r="E131" s="15" t="n"/>
      <c r="F131" s="10">
        <f>IF($A131="","",IFERROR(INDEX('Catálogo'!$N$2:$N$1376,MATCH($A131,'Catálogo'!$A$2:$A$1376,0)),"código no encontrado"))</f>
        <v/>
      </c>
      <c r="G131" s="10">
        <f>IF(OR($E131="",$F131="",NOT(ISNUMBER($F131))),"",$E131*$F131)</f>
        <v/>
      </c>
      <c r="H131" s="4">
        <f>IF($A131="","",IFERROR(INDEX('Catálogo'!$Q$2:$Q$1376,MATCH($A131,'Catálogo'!$A$2:$A$1376,0)),"código no encontrado"))</f>
        <v/>
      </c>
      <c r="I131" s="10">
        <f>IF($G131="","",IF($H131="Sí",ROUND($G131/1.18,2),$G131))</f>
        <v/>
      </c>
      <c r="J131" s="14" t="n"/>
    </row>
    <row r="132">
      <c r="A132" s="14" t="n"/>
      <c r="B132" s="5">
        <f>IF($A132="","",IFERROR(INDEX('Catálogo'!$D$2:$D$1376,MATCH($A132,'Catálogo'!$A$2:$A$1376,0)),"código no encontrado"))</f>
        <v/>
      </c>
      <c r="C132" s="4">
        <f>IF($A132="","",IFERROR(INDEX('Catálogo'!$H$2:$H$1376,MATCH($A132,'Catálogo'!$A$2:$A$1376,0)),"código no encontrado"))</f>
        <v/>
      </c>
      <c r="D132" s="4">
        <f>IF($A132="","",IFERROR(INDEX('Catálogo'!$I$2:$I$1376,MATCH($A132,'Catálogo'!$A$2:$A$1376,0)),"código no encontrado"))</f>
        <v/>
      </c>
      <c r="E132" s="15" t="n"/>
      <c r="F132" s="10">
        <f>IF($A132="","",IFERROR(INDEX('Catálogo'!$N$2:$N$1376,MATCH($A132,'Catálogo'!$A$2:$A$1376,0)),"código no encontrado"))</f>
        <v/>
      </c>
      <c r="G132" s="10">
        <f>IF(OR($E132="",$F132="",NOT(ISNUMBER($F132))),"",$E132*$F132)</f>
        <v/>
      </c>
      <c r="H132" s="4">
        <f>IF($A132="","",IFERROR(INDEX('Catálogo'!$Q$2:$Q$1376,MATCH($A132,'Catálogo'!$A$2:$A$1376,0)),"código no encontrado"))</f>
        <v/>
      </c>
      <c r="I132" s="10">
        <f>IF($G132="","",IF($H132="Sí",ROUND($G132/1.18,2),$G132))</f>
        <v/>
      </c>
      <c r="J132" s="14" t="n"/>
    </row>
    <row r="133">
      <c r="A133" s="14" t="n"/>
      <c r="B133" s="5">
        <f>IF($A133="","",IFERROR(INDEX('Catálogo'!$D$2:$D$1376,MATCH($A133,'Catálogo'!$A$2:$A$1376,0)),"código no encontrado"))</f>
        <v/>
      </c>
      <c r="C133" s="4">
        <f>IF($A133="","",IFERROR(INDEX('Catálogo'!$H$2:$H$1376,MATCH($A133,'Catálogo'!$A$2:$A$1376,0)),"código no encontrado"))</f>
        <v/>
      </c>
      <c r="D133" s="4">
        <f>IF($A133="","",IFERROR(INDEX('Catálogo'!$I$2:$I$1376,MATCH($A133,'Catálogo'!$A$2:$A$1376,0)),"código no encontrado"))</f>
        <v/>
      </c>
      <c r="E133" s="15" t="n"/>
      <c r="F133" s="10">
        <f>IF($A133="","",IFERROR(INDEX('Catálogo'!$N$2:$N$1376,MATCH($A133,'Catálogo'!$A$2:$A$1376,0)),"código no encontrado"))</f>
        <v/>
      </c>
      <c r="G133" s="10">
        <f>IF(OR($E133="",$F133="",NOT(ISNUMBER($F133))),"",$E133*$F133)</f>
        <v/>
      </c>
      <c r="H133" s="4">
        <f>IF($A133="","",IFERROR(INDEX('Catálogo'!$Q$2:$Q$1376,MATCH($A133,'Catálogo'!$A$2:$A$1376,0)),"código no encontrado"))</f>
        <v/>
      </c>
      <c r="I133" s="10">
        <f>IF($G133="","",IF($H133="Sí",ROUND($G133/1.18,2),$G133))</f>
        <v/>
      </c>
      <c r="J133" s="14" t="n"/>
    </row>
    <row r="134">
      <c r="A134" s="14" t="n"/>
      <c r="B134" s="5">
        <f>IF($A134="","",IFERROR(INDEX('Catálogo'!$D$2:$D$1376,MATCH($A134,'Catálogo'!$A$2:$A$1376,0)),"código no encontrado"))</f>
        <v/>
      </c>
      <c r="C134" s="4">
        <f>IF($A134="","",IFERROR(INDEX('Catálogo'!$H$2:$H$1376,MATCH($A134,'Catálogo'!$A$2:$A$1376,0)),"código no encontrado"))</f>
        <v/>
      </c>
      <c r="D134" s="4">
        <f>IF($A134="","",IFERROR(INDEX('Catálogo'!$I$2:$I$1376,MATCH($A134,'Catálogo'!$A$2:$A$1376,0)),"código no encontrado"))</f>
        <v/>
      </c>
      <c r="E134" s="15" t="n"/>
      <c r="F134" s="10">
        <f>IF($A134="","",IFERROR(INDEX('Catálogo'!$N$2:$N$1376,MATCH($A134,'Catálogo'!$A$2:$A$1376,0)),"código no encontrado"))</f>
        <v/>
      </c>
      <c r="G134" s="10">
        <f>IF(OR($E134="",$F134="",NOT(ISNUMBER($F134))),"",$E134*$F134)</f>
        <v/>
      </c>
      <c r="H134" s="4">
        <f>IF($A134="","",IFERROR(INDEX('Catálogo'!$Q$2:$Q$1376,MATCH($A134,'Catálogo'!$A$2:$A$1376,0)),"código no encontrado"))</f>
        <v/>
      </c>
      <c r="I134" s="10">
        <f>IF($G134="","",IF($H134="Sí",ROUND($G134/1.18,2),$G134))</f>
        <v/>
      </c>
      <c r="J134" s="14" t="n"/>
    </row>
    <row r="135">
      <c r="A135" s="14" t="n"/>
      <c r="B135" s="5">
        <f>IF($A135="","",IFERROR(INDEX('Catálogo'!$D$2:$D$1376,MATCH($A135,'Catálogo'!$A$2:$A$1376,0)),"código no encontrado"))</f>
        <v/>
      </c>
      <c r="C135" s="4">
        <f>IF($A135="","",IFERROR(INDEX('Catálogo'!$H$2:$H$1376,MATCH($A135,'Catálogo'!$A$2:$A$1376,0)),"código no encontrado"))</f>
        <v/>
      </c>
      <c r="D135" s="4">
        <f>IF($A135="","",IFERROR(INDEX('Catálogo'!$I$2:$I$1376,MATCH($A135,'Catálogo'!$A$2:$A$1376,0)),"código no encontrado"))</f>
        <v/>
      </c>
      <c r="E135" s="15" t="n"/>
      <c r="F135" s="10">
        <f>IF($A135="","",IFERROR(INDEX('Catálogo'!$N$2:$N$1376,MATCH($A135,'Catálogo'!$A$2:$A$1376,0)),"código no encontrado"))</f>
        <v/>
      </c>
      <c r="G135" s="10">
        <f>IF(OR($E135="",$F135="",NOT(ISNUMBER($F135))),"",$E135*$F135)</f>
        <v/>
      </c>
      <c r="H135" s="4">
        <f>IF($A135="","",IFERROR(INDEX('Catálogo'!$Q$2:$Q$1376,MATCH($A135,'Catálogo'!$A$2:$A$1376,0)),"código no encontrado"))</f>
        <v/>
      </c>
      <c r="I135" s="10">
        <f>IF($G135="","",IF($H135="Sí",ROUND($G135/1.18,2),$G135))</f>
        <v/>
      </c>
      <c r="J135" s="14" t="n"/>
    </row>
    <row r="136">
      <c r="A136" s="14" t="n"/>
      <c r="B136" s="5">
        <f>IF($A136="","",IFERROR(INDEX('Catálogo'!$D$2:$D$1376,MATCH($A136,'Catálogo'!$A$2:$A$1376,0)),"código no encontrado"))</f>
        <v/>
      </c>
      <c r="C136" s="4">
        <f>IF($A136="","",IFERROR(INDEX('Catálogo'!$H$2:$H$1376,MATCH($A136,'Catálogo'!$A$2:$A$1376,0)),"código no encontrado"))</f>
        <v/>
      </c>
      <c r="D136" s="4">
        <f>IF($A136="","",IFERROR(INDEX('Catálogo'!$I$2:$I$1376,MATCH($A136,'Catálogo'!$A$2:$A$1376,0)),"código no encontrado"))</f>
        <v/>
      </c>
      <c r="E136" s="15" t="n"/>
      <c r="F136" s="10">
        <f>IF($A136="","",IFERROR(INDEX('Catálogo'!$N$2:$N$1376,MATCH($A136,'Catálogo'!$A$2:$A$1376,0)),"código no encontrado"))</f>
        <v/>
      </c>
      <c r="G136" s="10">
        <f>IF(OR($E136="",$F136="",NOT(ISNUMBER($F136))),"",$E136*$F136)</f>
        <v/>
      </c>
      <c r="H136" s="4">
        <f>IF($A136="","",IFERROR(INDEX('Catálogo'!$Q$2:$Q$1376,MATCH($A136,'Catálogo'!$A$2:$A$1376,0)),"código no encontrado"))</f>
        <v/>
      </c>
      <c r="I136" s="10">
        <f>IF($G136="","",IF($H136="Sí",ROUND($G136/1.18,2),$G136))</f>
        <v/>
      </c>
      <c r="J136" s="14" t="n"/>
    </row>
    <row r="137">
      <c r="A137" s="14" t="n"/>
      <c r="B137" s="5">
        <f>IF($A137="","",IFERROR(INDEX('Catálogo'!$D$2:$D$1376,MATCH($A137,'Catálogo'!$A$2:$A$1376,0)),"código no encontrado"))</f>
        <v/>
      </c>
      <c r="C137" s="4">
        <f>IF($A137="","",IFERROR(INDEX('Catálogo'!$H$2:$H$1376,MATCH($A137,'Catálogo'!$A$2:$A$1376,0)),"código no encontrado"))</f>
        <v/>
      </c>
      <c r="D137" s="4">
        <f>IF($A137="","",IFERROR(INDEX('Catálogo'!$I$2:$I$1376,MATCH($A137,'Catálogo'!$A$2:$A$1376,0)),"código no encontrado"))</f>
        <v/>
      </c>
      <c r="E137" s="15" t="n"/>
      <c r="F137" s="10">
        <f>IF($A137="","",IFERROR(INDEX('Catálogo'!$N$2:$N$1376,MATCH($A137,'Catálogo'!$A$2:$A$1376,0)),"código no encontrado"))</f>
        <v/>
      </c>
      <c r="G137" s="10">
        <f>IF(OR($E137="",$F137="",NOT(ISNUMBER($F137))),"",$E137*$F137)</f>
        <v/>
      </c>
      <c r="H137" s="4">
        <f>IF($A137="","",IFERROR(INDEX('Catálogo'!$Q$2:$Q$1376,MATCH($A137,'Catálogo'!$A$2:$A$1376,0)),"código no encontrado"))</f>
        <v/>
      </c>
      <c r="I137" s="10">
        <f>IF($G137="","",IF($H137="Sí",ROUND($G137/1.18,2),$G137))</f>
        <v/>
      </c>
      <c r="J137" s="14" t="n"/>
    </row>
    <row r="138">
      <c r="A138" s="14" t="n"/>
      <c r="B138" s="5">
        <f>IF($A138="","",IFERROR(INDEX('Catálogo'!$D$2:$D$1376,MATCH($A138,'Catálogo'!$A$2:$A$1376,0)),"código no encontrado"))</f>
        <v/>
      </c>
      <c r="C138" s="4">
        <f>IF($A138="","",IFERROR(INDEX('Catálogo'!$H$2:$H$1376,MATCH($A138,'Catálogo'!$A$2:$A$1376,0)),"código no encontrado"))</f>
        <v/>
      </c>
      <c r="D138" s="4">
        <f>IF($A138="","",IFERROR(INDEX('Catálogo'!$I$2:$I$1376,MATCH($A138,'Catálogo'!$A$2:$A$1376,0)),"código no encontrado"))</f>
        <v/>
      </c>
      <c r="E138" s="15" t="n"/>
      <c r="F138" s="10">
        <f>IF($A138="","",IFERROR(INDEX('Catálogo'!$N$2:$N$1376,MATCH($A138,'Catálogo'!$A$2:$A$1376,0)),"código no encontrado"))</f>
        <v/>
      </c>
      <c r="G138" s="10">
        <f>IF(OR($E138="",$F138="",NOT(ISNUMBER($F138))),"",$E138*$F138)</f>
        <v/>
      </c>
      <c r="H138" s="4">
        <f>IF($A138="","",IFERROR(INDEX('Catálogo'!$Q$2:$Q$1376,MATCH($A138,'Catálogo'!$A$2:$A$1376,0)),"código no encontrado"))</f>
        <v/>
      </c>
      <c r="I138" s="10">
        <f>IF($G138="","",IF($H138="Sí",ROUND($G138/1.18,2),$G138))</f>
        <v/>
      </c>
      <c r="J138" s="14" t="n"/>
    </row>
    <row r="139">
      <c r="A139" s="14" t="n"/>
      <c r="B139" s="5">
        <f>IF($A139="","",IFERROR(INDEX('Catálogo'!$D$2:$D$1376,MATCH($A139,'Catálogo'!$A$2:$A$1376,0)),"código no encontrado"))</f>
        <v/>
      </c>
      <c r="C139" s="4">
        <f>IF($A139="","",IFERROR(INDEX('Catálogo'!$H$2:$H$1376,MATCH($A139,'Catálogo'!$A$2:$A$1376,0)),"código no encontrado"))</f>
        <v/>
      </c>
      <c r="D139" s="4">
        <f>IF($A139="","",IFERROR(INDEX('Catálogo'!$I$2:$I$1376,MATCH($A139,'Catálogo'!$A$2:$A$1376,0)),"código no encontrado"))</f>
        <v/>
      </c>
      <c r="E139" s="15" t="n"/>
      <c r="F139" s="10">
        <f>IF($A139="","",IFERROR(INDEX('Catálogo'!$N$2:$N$1376,MATCH($A139,'Catálogo'!$A$2:$A$1376,0)),"código no encontrado"))</f>
        <v/>
      </c>
      <c r="G139" s="10">
        <f>IF(OR($E139="",$F139="",NOT(ISNUMBER($F139))),"",$E139*$F139)</f>
        <v/>
      </c>
      <c r="H139" s="4">
        <f>IF($A139="","",IFERROR(INDEX('Catálogo'!$Q$2:$Q$1376,MATCH($A139,'Catálogo'!$A$2:$A$1376,0)),"código no encontrado"))</f>
        <v/>
      </c>
      <c r="I139" s="10">
        <f>IF($G139="","",IF($H139="Sí",ROUND($G139/1.18,2),$G139))</f>
        <v/>
      </c>
      <c r="J139" s="14" t="n"/>
    </row>
    <row r="140">
      <c r="A140" s="14" t="n"/>
      <c r="B140" s="5">
        <f>IF($A140="","",IFERROR(INDEX('Catálogo'!$D$2:$D$1376,MATCH($A140,'Catálogo'!$A$2:$A$1376,0)),"código no encontrado"))</f>
        <v/>
      </c>
      <c r="C140" s="4">
        <f>IF($A140="","",IFERROR(INDEX('Catálogo'!$H$2:$H$1376,MATCH($A140,'Catálogo'!$A$2:$A$1376,0)),"código no encontrado"))</f>
        <v/>
      </c>
      <c r="D140" s="4">
        <f>IF($A140="","",IFERROR(INDEX('Catálogo'!$I$2:$I$1376,MATCH($A140,'Catálogo'!$A$2:$A$1376,0)),"código no encontrado"))</f>
        <v/>
      </c>
      <c r="E140" s="15" t="n"/>
      <c r="F140" s="10">
        <f>IF($A140="","",IFERROR(INDEX('Catálogo'!$N$2:$N$1376,MATCH($A140,'Catálogo'!$A$2:$A$1376,0)),"código no encontrado"))</f>
        <v/>
      </c>
      <c r="G140" s="10">
        <f>IF(OR($E140="",$F140="",NOT(ISNUMBER($F140))),"",$E140*$F140)</f>
        <v/>
      </c>
      <c r="H140" s="4">
        <f>IF($A140="","",IFERROR(INDEX('Catálogo'!$Q$2:$Q$1376,MATCH($A140,'Catálogo'!$A$2:$A$1376,0)),"código no encontrado"))</f>
        <v/>
      </c>
      <c r="I140" s="10">
        <f>IF($G140="","",IF($H140="Sí",ROUND($G140/1.18,2),$G140))</f>
        <v/>
      </c>
      <c r="J140" s="14" t="n"/>
    </row>
    <row r="141">
      <c r="A141" s="14" t="n"/>
      <c r="B141" s="5">
        <f>IF($A141="","",IFERROR(INDEX('Catálogo'!$D$2:$D$1376,MATCH($A141,'Catálogo'!$A$2:$A$1376,0)),"código no encontrado"))</f>
        <v/>
      </c>
      <c r="C141" s="4">
        <f>IF($A141="","",IFERROR(INDEX('Catálogo'!$H$2:$H$1376,MATCH($A141,'Catálogo'!$A$2:$A$1376,0)),"código no encontrado"))</f>
        <v/>
      </c>
      <c r="D141" s="4">
        <f>IF($A141="","",IFERROR(INDEX('Catálogo'!$I$2:$I$1376,MATCH($A141,'Catálogo'!$A$2:$A$1376,0)),"código no encontrado"))</f>
        <v/>
      </c>
      <c r="E141" s="15" t="n"/>
      <c r="F141" s="10">
        <f>IF($A141="","",IFERROR(INDEX('Catálogo'!$N$2:$N$1376,MATCH($A141,'Catálogo'!$A$2:$A$1376,0)),"código no encontrado"))</f>
        <v/>
      </c>
      <c r="G141" s="10">
        <f>IF(OR($E141="",$F141="",NOT(ISNUMBER($F141))),"",$E141*$F141)</f>
        <v/>
      </c>
      <c r="H141" s="4">
        <f>IF($A141="","",IFERROR(INDEX('Catálogo'!$Q$2:$Q$1376,MATCH($A141,'Catálogo'!$A$2:$A$1376,0)),"código no encontrado"))</f>
        <v/>
      </c>
      <c r="I141" s="10">
        <f>IF($G141="","",IF($H141="Sí",ROUND($G141/1.18,2),$G141))</f>
        <v/>
      </c>
      <c r="J141" s="14" t="n"/>
    </row>
    <row r="142">
      <c r="A142" s="14" t="n"/>
      <c r="B142" s="5">
        <f>IF($A142="","",IFERROR(INDEX('Catálogo'!$D$2:$D$1376,MATCH($A142,'Catálogo'!$A$2:$A$1376,0)),"código no encontrado"))</f>
        <v/>
      </c>
      <c r="C142" s="4">
        <f>IF($A142="","",IFERROR(INDEX('Catálogo'!$H$2:$H$1376,MATCH($A142,'Catálogo'!$A$2:$A$1376,0)),"código no encontrado"))</f>
        <v/>
      </c>
      <c r="D142" s="4">
        <f>IF($A142="","",IFERROR(INDEX('Catálogo'!$I$2:$I$1376,MATCH($A142,'Catálogo'!$A$2:$A$1376,0)),"código no encontrado"))</f>
        <v/>
      </c>
      <c r="E142" s="15" t="n"/>
      <c r="F142" s="10">
        <f>IF($A142="","",IFERROR(INDEX('Catálogo'!$N$2:$N$1376,MATCH($A142,'Catálogo'!$A$2:$A$1376,0)),"código no encontrado"))</f>
        <v/>
      </c>
      <c r="G142" s="10">
        <f>IF(OR($E142="",$F142="",NOT(ISNUMBER($F142))),"",$E142*$F142)</f>
        <v/>
      </c>
      <c r="H142" s="4">
        <f>IF($A142="","",IFERROR(INDEX('Catálogo'!$Q$2:$Q$1376,MATCH($A142,'Catálogo'!$A$2:$A$1376,0)),"código no encontrado"))</f>
        <v/>
      </c>
      <c r="I142" s="10">
        <f>IF($G142="","",IF($H142="Sí",ROUND($G142/1.18,2),$G142))</f>
        <v/>
      </c>
      <c r="J142" s="14" t="n"/>
    </row>
    <row r="143">
      <c r="A143" s="14" t="n"/>
      <c r="B143" s="5">
        <f>IF($A143="","",IFERROR(INDEX('Catálogo'!$D$2:$D$1376,MATCH($A143,'Catálogo'!$A$2:$A$1376,0)),"código no encontrado"))</f>
        <v/>
      </c>
      <c r="C143" s="4">
        <f>IF($A143="","",IFERROR(INDEX('Catálogo'!$H$2:$H$1376,MATCH($A143,'Catálogo'!$A$2:$A$1376,0)),"código no encontrado"))</f>
        <v/>
      </c>
      <c r="D143" s="4">
        <f>IF($A143="","",IFERROR(INDEX('Catálogo'!$I$2:$I$1376,MATCH($A143,'Catálogo'!$A$2:$A$1376,0)),"código no encontrado"))</f>
        <v/>
      </c>
      <c r="E143" s="15" t="n"/>
      <c r="F143" s="10">
        <f>IF($A143="","",IFERROR(INDEX('Catálogo'!$N$2:$N$1376,MATCH($A143,'Catálogo'!$A$2:$A$1376,0)),"código no encontrado"))</f>
        <v/>
      </c>
      <c r="G143" s="10">
        <f>IF(OR($E143="",$F143="",NOT(ISNUMBER($F143))),"",$E143*$F143)</f>
        <v/>
      </c>
      <c r="H143" s="4">
        <f>IF($A143="","",IFERROR(INDEX('Catálogo'!$Q$2:$Q$1376,MATCH($A143,'Catálogo'!$A$2:$A$1376,0)),"código no encontrado"))</f>
        <v/>
      </c>
      <c r="I143" s="10">
        <f>IF($G143="","",IF($H143="Sí",ROUND($G143/1.18,2),$G143))</f>
        <v/>
      </c>
      <c r="J143" s="14" t="n"/>
    </row>
    <row r="144">
      <c r="A144" s="14" t="n"/>
      <c r="B144" s="5">
        <f>IF($A144="","",IFERROR(INDEX('Catálogo'!$D$2:$D$1376,MATCH($A144,'Catálogo'!$A$2:$A$1376,0)),"código no encontrado"))</f>
        <v/>
      </c>
      <c r="C144" s="4">
        <f>IF($A144="","",IFERROR(INDEX('Catálogo'!$H$2:$H$1376,MATCH($A144,'Catálogo'!$A$2:$A$1376,0)),"código no encontrado"))</f>
        <v/>
      </c>
      <c r="D144" s="4">
        <f>IF($A144="","",IFERROR(INDEX('Catálogo'!$I$2:$I$1376,MATCH($A144,'Catálogo'!$A$2:$A$1376,0)),"código no encontrado"))</f>
        <v/>
      </c>
      <c r="E144" s="15" t="n"/>
      <c r="F144" s="10">
        <f>IF($A144="","",IFERROR(INDEX('Catálogo'!$N$2:$N$1376,MATCH($A144,'Catálogo'!$A$2:$A$1376,0)),"código no encontrado"))</f>
        <v/>
      </c>
      <c r="G144" s="10">
        <f>IF(OR($E144="",$F144="",NOT(ISNUMBER($F144))),"",$E144*$F144)</f>
        <v/>
      </c>
      <c r="H144" s="4">
        <f>IF($A144="","",IFERROR(INDEX('Catálogo'!$Q$2:$Q$1376,MATCH($A144,'Catálogo'!$A$2:$A$1376,0)),"código no encontrado"))</f>
        <v/>
      </c>
      <c r="I144" s="10">
        <f>IF($G144="","",IF($H144="Sí",ROUND($G144/1.18,2),$G144))</f>
        <v/>
      </c>
      <c r="J144" s="14" t="n"/>
    </row>
    <row r="145">
      <c r="A145" s="14" t="n"/>
      <c r="B145" s="5">
        <f>IF($A145="","",IFERROR(INDEX('Catálogo'!$D$2:$D$1376,MATCH($A145,'Catálogo'!$A$2:$A$1376,0)),"código no encontrado"))</f>
        <v/>
      </c>
      <c r="C145" s="4">
        <f>IF($A145="","",IFERROR(INDEX('Catálogo'!$H$2:$H$1376,MATCH($A145,'Catálogo'!$A$2:$A$1376,0)),"código no encontrado"))</f>
        <v/>
      </c>
      <c r="D145" s="4">
        <f>IF($A145="","",IFERROR(INDEX('Catálogo'!$I$2:$I$1376,MATCH($A145,'Catálogo'!$A$2:$A$1376,0)),"código no encontrado"))</f>
        <v/>
      </c>
      <c r="E145" s="15" t="n"/>
      <c r="F145" s="10">
        <f>IF($A145="","",IFERROR(INDEX('Catálogo'!$N$2:$N$1376,MATCH($A145,'Catálogo'!$A$2:$A$1376,0)),"código no encontrado"))</f>
        <v/>
      </c>
      <c r="G145" s="10">
        <f>IF(OR($E145="",$F145="",NOT(ISNUMBER($F145))),"",$E145*$F145)</f>
        <v/>
      </c>
      <c r="H145" s="4">
        <f>IF($A145="","",IFERROR(INDEX('Catálogo'!$Q$2:$Q$1376,MATCH($A145,'Catálogo'!$A$2:$A$1376,0)),"código no encontrado"))</f>
        <v/>
      </c>
      <c r="I145" s="10">
        <f>IF($G145="","",IF($H145="Sí",ROUND($G145/1.18,2),$G145))</f>
        <v/>
      </c>
      <c r="J145" s="14" t="n"/>
    </row>
    <row r="146">
      <c r="A146" s="14" t="n"/>
      <c r="B146" s="5">
        <f>IF($A146="","",IFERROR(INDEX('Catálogo'!$D$2:$D$1376,MATCH($A146,'Catálogo'!$A$2:$A$1376,0)),"código no encontrado"))</f>
        <v/>
      </c>
      <c r="C146" s="4">
        <f>IF($A146="","",IFERROR(INDEX('Catálogo'!$H$2:$H$1376,MATCH($A146,'Catálogo'!$A$2:$A$1376,0)),"código no encontrado"))</f>
        <v/>
      </c>
      <c r="D146" s="4">
        <f>IF($A146="","",IFERROR(INDEX('Catálogo'!$I$2:$I$1376,MATCH($A146,'Catálogo'!$A$2:$A$1376,0)),"código no encontrado"))</f>
        <v/>
      </c>
      <c r="E146" s="15" t="n"/>
      <c r="F146" s="10">
        <f>IF($A146="","",IFERROR(INDEX('Catálogo'!$N$2:$N$1376,MATCH($A146,'Catálogo'!$A$2:$A$1376,0)),"código no encontrado"))</f>
        <v/>
      </c>
      <c r="G146" s="10">
        <f>IF(OR($E146="",$F146="",NOT(ISNUMBER($F146))),"",$E146*$F146)</f>
        <v/>
      </c>
      <c r="H146" s="4">
        <f>IF($A146="","",IFERROR(INDEX('Catálogo'!$Q$2:$Q$1376,MATCH($A146,'Catálogo'!$A$2:$A$1376,0)),"código no encontrado"))</f>
        <v/>
      </c>
      <c r="I146" s="10">
        <f>IF($G146="","",IF($H146="Sí",ROUND($G146/1.18,2),$G146))</f>
        <v/>
      </c>
      <c r="J146" s="14" t="n"/>
    </row>
    <row r="147">
      <c r="A147" s="14" t="n"/>
      <c r="B147" s="5">
        <f>IF($A147="","",IFERROR(INDEX('Catálogo'!$D$2:$D$1376,MATCH($A147,'Catálogo'!$A$2:$A$1376,0)),"código no encontrado"))</f>
        <v/>
      </c>
      <c r="C147" s="4">
        <f>IF($A147="","",IFERROR(INDEX('Catálogo'!$H$2:$H$1376,MATCH($A147,'Catálogo'!$A$2:$A$1376,0)),"código no encontrado"))</f>
        <v/>
      </c>
      <c r="D147" s="4">
        <f>IF($A147="","",IFERROR(INDEX('Catálogo'!$I$2:$I$1376,MATCH($A147,'Catálogo'!$A$2:$A$1376,0)),"código no encontrado"))</f>
        <v/>
      </c>
      <c r="E147" s="15" t="n"/>
      <c r="F147" s="10">
        <f>IF($A147="","",IFERROR(INDEX('Catálogo'!$N$2:$N$1376,MATCH($A147,'Catálogo'!$A$2:$A$1376,0)),"código no encontrado"))</f>
        <v/>
      </c>
      <c r="G147" s="10">
        <f>IF(OR($E147="",$F147="",NOT(ISNUMBER($F147))),"",$E147*$F147)</f>
        <v/>
      </c>
      <c r="H147" s="4">
        <f>IF($A147="","",IFERROR(INDEX('Catálogo'!$Q$2:$Q$1376,MATCH($A147,'Catálogo'!$A$2:$A$1376,0)),"código no encontrado"))</f>
        <v/>
      </c>
      <c r="I147" s="10">
        <f>IF($G147="","",IF($H147="Sí",ROUND($G147/1.18,2),$G147))</f>
        <v/>
      </c>
      <c r="J147" s="14" t="n"/>
    </row>
    <row r="148">
      <c r="A148" s="14" t="n"/>
      <c r="B148" s="5">
        <f>IF($A148="","",IFERROR(INDEX('Catálogo'!$D$2:$D$1376,MATCH($A148,'Catálogo'!$A$2:$A$1376,0)),"código no encontrado"))</f>
        <v/>
      </c>
      <c r="C148" s="4">
        <f>IF($A148="","",IFERROR(INDEX('Catálogo'!$H$2:$H$1376,MATCH($A148,'Catálogo'!$A$2:$A$1376,0)),"código no encontrado"))</f>
        <v/>
      </c>
      <c r="D148" s="4">
        <f>IF($A148="","",IFERROR(INDEX('Catálogo'!$I$2:$I$1376,MATCH($A148,'Catálogo'!$A$2:$A$1376,0)),"código no encontrado"))</f>
        <v/>
      </c>
      <c r="E148" s="15" t="n"/>
      <c r="F148" s="10">
        <f>IF($A148="","",IFERROR(INDEX('Catálogo'!$N$2:$N$1376,MATCH($A148,'Catálogo'!$A$2:$A$1376,0)),"código no encontrado"))</f>
        <v/>
      </c>
      <c r="G148" s="10">
        <f>IF(OR($E148="",$F148="",NOT(ISNUMBER($F148))),"",$E148*$F148)</f>
        <v/>
      </c>
      <c r="H148" s="4">
        <f>IF($A148="","",IFERROR(INDEX('Catálogo'!$Q$2:$Q$1376,MATCH($A148,'Catálogo'!$A$2:$A$1376,0)),"código no encontrado"))</f>
        <v/>
      </c>
      <c r="I148" s="10">
        <f>IF($G148="","",IF($H148="Sí",ROUND($G148/1.18,2),$G148))</f>
        <v/>
      </c>
      <c r="J148" s="14" t="n"/>
    </row>
    <row r="149">
      <c r="A149" s="14" t="n"/>
      <c r="B149" s="5">
        <f>IF($A149="","",IFERROR(INDEX('Catálogo'!$D$2:$D$1376,MATCH($A149,'Catálogo'!$A$2:$A$1376,0)),"código no encontrado"))</f>
        <v/>
      </c>
      <c r="C149" s="4">
        <f>IF($A149="","",IFERROR(INDEX('Catálogo'!$H$2:$H$1376,MATCH($A149,'Catálogo'!$A$2:$A$1376,0)),"código no encontrado"))</f>
        <v/>
      </c>
      <c r="D149" s="4">
        <f>IF($A149="","",IFERROR(INDEX('Catálogo'!$I$2:$I$1376,MATCH($A149,'Catálogo'!$A$2:$A$1376,0)),"código no encontrado"))</f>
        <v/>
      </c>
      <c r="E149" s="15" t="n"/>
      <c r="F149" s="10">
        <f>IF($A149="","",IFERROR(INDEX('Catálogo'!$N$2:$N$1376,MATCH($A149,'Catálogo'!$A$2:$A$1376,0)),"código no encontrado"))</f>
        <v/>
      </c>
      <c r="G149" s="10">
        <f>IF(OR($E149="",$F149="",NOT(ISNUMBER($F149))),"",$E149*$F149)</f>
        <v/>
      </c>
      <c r="H149" s="4">
        <f>IF($A149="","",IFERROR(INDEX('Catálogo'!$Q$2:$Q$1376,MATCH($A149,'Catálogo'!$A$2:$A$1376,0)),"código no encontrado"))</f>
        <v/>
      </c>
      <c r="I149" s="10">
        <f>IF($G149="","",IF($H149="Sí",ROUND($G149/1.18,2),$G149))</f>
        <v/>
      </c>
      <c r="J149" s="14" t="n"/>
    </row>
    <row r="150">
      <c r="A150" s="14" t="n"/>
      <c r="B150" s="5">
        <f>IF($A150="","",IFERROR(INDEX('Catálogo'!$D$2:$D$1376,MATCH($A150,'Catálogo'!$A$2:$A$1376,0)),"código no encontrado"))</f>
        <v/>
      </c>
      <c r="C150" s="4">
        <f>IF($A150="","",IFERROR(INDEX('Catálogo'!$H$2:$H$1376,MATCH($A150,'Catálogo'!$A$2:$A$1376,0)),"código no encontrado"))</f>
        <v/>
      </c>
      <c r="D150" s="4">
        <f>IF($A150="","",IFERROR(INDEX('Catálogo'!$I$2:$I$1376,MATCH($A150,'Catálogo'!$A$2:$A$1376,0)),"código no encontrado"))</f>
        <v/>
      </c>
      <c r="E150" s="15" t="n"/>
      <c r="F150" s="10">
        <f>IF($A150="","",IFERROR(INDEX('Catálogo'!$N$2:$N$1376,MATCH($A150,'Catálogo'!$A$2:$A$1376,0)),"código no encontrado"))</f>
        <v/>
      </c>
      <c r="G150" s="10">
        <f>IF(OR($E150="",$F150="",NOT(ISNUMBER($F150))),"",$E150*$F150)</f>
        <v/>
      </c>
      <c r="H150" s="4">
        <f>IF($A150="","",IFERROR(INDEX('Catálogo'!$Q$2:$Q$1376,MATCH($A150,'Catálogo'!$A$2:$A$1376,0)),"código no encontrado"))</f>
        <v/>
      </c>
      <c r="I150" s="10">
        <f>IF($G150="","",IF($H150="Sí",ROUND($G150/1.18,2),$G150))</f>
        <v/>
      </c>
      <c r="J150" s="14" t="n"/>
    </row>
    <row r="151">
      <c r="A151" s="14" t="n"/>
      <c r="B151" s="5">
        <f>IF($A151="","",IFERROR(INDEX('Catálogo'!$D$2:$D$1376,MATCH($A151,'Catálogo'!$A$2:$A$1376,0)),"código no encontrado"))</f>
        <v/>
      </c>
      <c r="C151" s="4">
        <f>IF($A151="","",IFERROR(INDEX('Catálogo'!$H$2:$H$1376,MATCH($A151,'Catálogo'!$A$2:$A$1376,0)),"código no encontrado"))</f>
        <v/>
      </c>
      <c r="D151" s="4">
        <f>IF($A151="","",IFERROR(INDEX('Catálogo'!$I$2:$I$1376,MATCH($A151,'Catálogo'!$A$2:$A$1376,0)),"código no encontrado"))</f>
        <v/>
      </c>
      <c r="E151" s="15" t="n"/>
      <c r="F151" s="10">
        <f>IF($A151="","",IFERROR(INDEX('Catálogo'!$N$2:$N$1376,MATCH($A151,'Catálogo'!$A$2:$A$1376,0)),"código no encontrado"))</f>
        <v/>
      </c>
      <c r="G151" s="10">
        <f>IF(OR($E151="",$F151="",NOT(ISNUMBER($F151))),"",$E151*$F151)</f>
        <v/>
      </c>
      <c r="H151" s="4">
        <f>IF($A151="","",IFERROR(INDEX('Catálogo'!$Q$2:$Q$1376,MATCH($A151,'Catálogo'!$A$2:$A$1376,0)),"código no encontrado"))</f>
        <v/>
      </c>
      <c r="I151" s="10">
        <f>IF($G151="","",IF($H151="Sí",ROUND($G151/1.18,2),$G151))</f>
        <v/>
      </c>
      <c r="J151" s="14" t="n"/>
    </row>
    <row r="152">
      <c r="A152" s="14" t="n"/>
      <c r="B152" s="5">
        <f>IF($A152="","",IFERROR(INDEX('Catálogo'!$D$2:$D$1376,MATCH($A152,'Catálogo'!$A$2:$A$1376,0)),"código no encontrado"))</f>
        <v/>
      </c>
      <c r="C152" s="4">
        <f>IF($A152="","",IFERROR(INDEX('Catálogo'!$H$2:$H$1376,MATCH($A152,'Catálogo'!$A$2:$A$1376,0)),"código no encontrado"))</f>
        <v/>
      </c>
      <c r="D152" s="4">
        <f>IF($A152="","",IFERROR(INDEX('Catálogo'!$I$2:$I$1376,MATCH($A152,'Catálogo'!$A$2:$A$1376,0)),"código no encontrado"))</f>
        <v/>
      </c>
      <c r="E152" s="15" t="n"/>
      <c r="F152" s="10">
        <f>IF($A152="","",IFERROR(INDEX('Catálogo'!$N$2:$N$1376,MATCH($A152,'Catálogo'!$A$2:$A$1376,0)),"código no encontrado"))</f>
        <v/>
      </c>
      <c r="G152" s="10">
        <f>IF(OR($E152="",$F152="",NOT(ISNUMBER($F152))),"",$E152*$F152)</f>
        <v/>
      </c>
      <c r="H152" s="4">
        <f>IF($A152="","",IFERROR(INDEX('Catálogo'!$Q$2:$Q$1376,MATCH($A152,'Catálogo'!$A$2:$A$1376,0)),"código no encontrado"))</f>
        <v/>
      </c>
      <c r="I152" s="10">
        <f>IF($G152="","",IF($H152="Sí",ROUND($G152/1.18,2),$G152))</f>
        <v/>
      </c>
      <c r="J152" s="14" t="n"/>
    </row>
    <row r="153">
      <c r="A153" s="14" t="n"/>
      <c r="B153" s="5">
        <f>IF($A153="","",IFERROR(INDEX('Catálogo'!$D$2:$D$1376,MATCH($A153,'Catálogo'!$A$2:$A$1376,0)),"código no encontrado"))</f>
        <v/>
      </c>
      <c r="C153" s="4">
        <f>IF($A153="","",IFERROR(INDEX('Catálogo'!$H$2:$H$1376,MATCH($A153,'Catálogo'!$A$2:$A$1376,0)),"código no encontrado"))</f>
        <v/>
      </c>
      <c r="D153" s="4">
        <f>IF($A153="","",IFERROR(INDEX('Catálogo'!$I$2:$I$1376,MATCH($A153,'Catálogo'!$A$2:$A$1376,0)),"código no encontrado"))</f>
        <v/>
      </c>
      <c r="E153" s="15" t="n"/>
      <c r="F153" s="10">
        <f>IF($A153="","",IFERROR(INDEX('Catálogo'!$N$2:$N$1376,MATCH($A153,'Catálogo'!$A$2:$A$1376,0)),"código no encontrado"))</f>
        <v/>
      </c>
      <c r="G153" s="10">
        <f>IF(OR($E153="",$F153="",NOT(ISNUMBER($F153))),"",$E153*$F153)</f>
        <v/>
      </c>
      <c r="H153" s="4">
        <f>IF($A153="","",IFERROR(INDEX('Catálogo'!$Q$2:$Q$1376,MATCH($A153,'Catálogo'!$A$2:$A$1376,0)),"código no encontrado"))</f>
        <v/>
      </c>
      <c r="I153" s="10">
        <f>IF($G153="","",IF($H153="Sí",ROUND($G153/1.18,2),$G153))</f>
        <v/>
      </c>
      <c r="J153" s="14" t="n"/>
    </row>
    <row r="154">
      <c r="A154" s="14" t="n"/>
      <c r="B154" s="5">
        <f>IF($A154="","",IFERROR(INDEX('Catálogo'!$D$2:$D$1376,MATCH($A154,'Catálogo'!$A$2:$A$1376,0)),"código no encontrado"))</f>
        <v/>
      </c>
      <c r="C154" s="4">
        <f>IF($A154="","",IFERROR(INDEX('Catálogo'!$H$2:$H$1376,MATCH($A154,'Catálogo'!$A$2:$A$1376,0)),"código no encontrado"))</f>
        <v/>
      </c>
      <c r="D154" s="4">
        <f>IF($A154="","",IFERROR(INDEX('Catálogo'!$I$2:$I$1376,MATCH($A154,'Catálogo'!$A$2:$A$1376,0)),"código no encontrado"))</f>
        <v/>
      </c>
      <c r="E154" s="15" t="n"/>
      <c r="F154" s="10">
        <f>IF($A154="","",IFERROR(INDEX('Catálogo'!$N$2:$N$1376,MATCH($A154,'Catálogo'!$A$2:$A$1376,0)),"código no encontrado"))</f>
        <v/>
      </c>
      <c r="G154" s="10">
        <f>IF(OR($E154="",$F154="",NOT(ISNUMBER($F154))),"",$E154*$F154)</f>
        <v/>
      </c>
      <c r="H154" s="4">
        <f>IF($A154="","",IFERROR(INDEX('Catálogo'!$Q$2:$Q$1376,MATCH($A154,'Catálogo'!$A$2:$A$1376,0)),"código no encontrado"))</f>
        <v/>
      </c>
      <c r="I154" s="10">
        <f>IF($G154="","",IF($H154="Sí",ROUND($G154/1.18,2),$G154))</f>
        <v/>
      </c>
      <c r="J154" s="14" t="n"/>
    </row>
    <row r="155">
      <c r="A155" s="14" t="n"/>
      <c r="B155" s="5">
        <f>IF($A155="","",IFERROR(INDEX('Catálogo'!$D$2:$D$1376,MATCH($A155,'Catálogo'!$A$2:$A$1376,0)),"código no encontrado"))</f>
        <v/>
      </c>
      <c r="C155" s="4">
        <f>IF($A155="","",IFERROR(INDEX('Catálogo'!$H$2:$H$1376,MATCH($A155,'Catálogo'!$A$2:$A$1376,0)),"código no encontrado"))</f>
        <v/>
      </c>
      <c r="D155" s="4">
        <f>IF($A155="","",IFERROR(INDEX('Catálogo'!$I$2:$I$1376,MATCH($A155,'Catálogo'!$A$2:$A$1376,0)),"código no encontrado"))</f>
        <v/>
      </c>
      <c r="E155" s="15" t="n"/>
      <c r="F155" s="10">
        <f>IF($A155="","",IFERROR(INDEX('Catálogo'!$N$2:$N$1376,MATCH($A155,'Catálogo'!$A$2:$A$1376,0)),"código no encontrado"))</f>
        <v/>
      </c>
      <c r="G155" s="10">
        <f>IF(OR($E155="",$F155="",NOT(ISNUMBER($F155))),"",$E155*$F155)</f>
        <v/>
      </c>
      <c r="H155" s="4">
        <f>IF($A155="","",IFERROR(INDEX('Catálogo'!$Q$2:$Q$1376,MATCH($A155,'Catálogo'!$A$2:$A$1376,0)),"código no encontrado"))</f>
        <v/>
      </c>
      <c r="I155" s="10">
        <f>IF($G155="","",IF($H155="Sí",ROUND($G155/1.18,2),$G155))</f>
        <v/>
      </c>
      <c r="J155" s="14" t="n"/>
    </row>
    <row r="156">
      <c r="A156" s="14" t="n"/>
      <c r="B156" s="5">
        <f>IF($A156="","",IFERROR(INDEX('Catálogo'!$D$2:$D$1376,MATCH($A156,'Catálogo'!$A$2:$A$1376,0)),"código no encontrado"))</f>
        <v/>
      </c>
      <c r="C156" s="4">
        <f>IF($A156="","",IFERROR(INDEX('Catálogo'!$H$2:$H$1376,MATCH($A156,'Catálogo'!$A$2:$A$1376,0)),"código no encontrado"))</f>
        <v/>
      </c>
      <c r="D156" s="4">
        <f>IF($A156="","",IFERROR(INDEX('Catálogo'!$I$2:$I$1376,MATCH($A156,'Catálogo'!$A$2:$A$1376,0)),"código no encontrado"))</f>
        <v/>
      </c>
      <c r="E156" s="15" t="n"/>
      <c r="F156" s="10">
        <f>IF($A156="","",IFERROR(INDEX('Catálogo'!$N$2:$N$1376,MATCH($A156,'Catálogo'!$A$2:$A$1376,0)),"código no encontrado"))</f>
        <v/>
      </c>
      <c r="G156" s="10">
        <f>IF(OR($E156="",$F156="",NOT(ISNUMBER($F156))),"",$E156*$F156)</f>
        <v/>
      </c>
      <c r="H156" s="4">
        <f>IF($A156="","",IFERROR(INDEX('Catálogo'!$Q$2:$Q$1376,MATCH($A156,'Catálogo'!$A$2:$A$1376,0)),"código no encontrado"))</f>
        <v/>
      </c>
      <c r="I156" s="10">
        <f>IF($G156="","",IF($H156="Sí",ROUND($G156/1.18,2),$G156))</f>
        <v/>
      </c>
      <c r="J156" s="14" t="n"/>
    </row>
    <row r="157">
      <c r="A157" s="14" t="n"/>
      <c r="B157" s="5">
        <f>IF($A157="","",IFERROR(INDEX('Catálogo'!$D$2:$D$1376,MATCH($A157,'Catálogo'!$A$2:$A$1376,0)),"código no encontrado"))</f>
        <v/>
      </c>
      <c r="C157" s="4">
        <f>IF($A157="","",IFERROR(INDEX('Catálogo'!$H$2:$H$1376,MATCH($A157,'Catálogo'!$A$2:$A$1376,0)),"código no encontrado"))</f>
        <v/>
      </c>
      <c r="D157" s="4">
        <f>IF($A157="","",IFERROR(INDEX('Catálogo'!$I$2:$I$1376,MATCH($A157,'Catálogo'!$A$2:$A$1376,0)),"código no encontrado"))</f>
        <v/>
      </c>
      <c r="E157" s="15" t="n"/>
      <c r="F157" s="10">
        <f>IF($A157="","",IFERROR(INDEX('Catálogo'!$N$2:$N$1376,MATCH($A157,'Catálogo'!$A$2:$A$1376,0)),"código no encontrado"))</f>
        <v/>
      </c>
      <c r="G157" s="10">
        <f>IF(OR($E157="",$F157="",NOT(ISNUMBER($F157))),"",$E157*$F157)</f>
        <v/>
      </c>
      <c r="H157" s="4">
        <f>IF($A157="","",IFERROR(INDEX('Catálogo'!$Q$2:$Q$1376,MATCH($A157,'Catálogo'!$A$2:$A$1376,0)),"código no encontrado"))</f>
        <v/>
      </c>
      <c r="I157" s="10">
        <f>IF($G157="","",IF($H157="Sí",ROUND($G157/1.18,2),$G157))</f>
        <v/>
      </c>
      <c r="J157" s="14" t="n"/>
    </row>
    <row r="158">
      <c r="A158" s="14" t="n"/>
      <c r="B158" s="5">
        <f>IF($A158="","",IFERROR(INDEX('Catálogo'!$D$2:$D$1376,MATCH($A158,'Catálogo'!$A$2:$A$1376,0)),"código no encontrado"))</f>
        <v/>
      </c>
      <c r="C158" s="4">
        <f>IF($A158="","",IFERROR(INDEX('Catálogo'!$H$2:$H$1376,MATCH($A158,'Catálogo'!$A$2:$A$1376,0)),"código no encontrado"))</f>
        <v/>
      </c>
      <c r="D158" s="4">
        <f>IF($A158="","",IFERROR(INDEX('Catálogo'!$I$2:$I$1376,MATCH($A158,'Catálogo'!$A$2:$A$1376,0)),"código no encontrado"))</f>
        <v/>
      </c>
      <c r="E158" s="15" t="n"/>
      <c r="F158" s="10">
        <f>IF($A158="","",IFERROR(INDEX('Catálogo'!$N$2:$N$1376,MATCH($A158,'Catálogo'!$A$2:$A$1376,0)),"código no encontrado"))</f>
        <v/>
      </c>
      <c r="G158" s="10">
        <f>IF(OR($E158="",$F158="",NOT(ISNUMBER($F158))),"",$E158*$F158)</f>
        <v/>
      </c>
      <c r="H158" s="4">
        <f>IF($A158="","",IFERROR(INDEX('Catálogo'!$Q$2:$Q$1376,MATCH($A158,'Catálogo'!$A$2:$A$1376,0)),"código no encontrado"))</f>
        <v/>
      </c>
      <c r="I158" s="10">
        <f>IF($G158="","",IF($H158="Sí",ROUND($G158/1.18,2),$G158))</f>
        <v/>
      </c>
      <c r="J158" s="14" t="n"/>
    </row>
    <row r="159">
      <c r="A159" s="14" t="n"/>
      <c r="B159" s="5">
        <f>IF($A159="","",IFERROR(INDEX('Catálogo'!$D$2:$D$1376,MATCH($A159,'Catálogo'!$A$2:$A$1376,0)),"código no encontrado"))</f>
        <v/>
      </c>
      <c r="C159" s="4">
        <f>IF($A159="","",IFERROR(INDEX('Catálogo'!$H$2:$H$1376,MATCH($A159,'Catálogo'!$A$2:$A$1376,0)),"código no encontrado"))</f>
        <v/>
      </c>
      <c r="D159" s="4">
        <f>IF($A159="","",IFERROR(INDEX('Catálogo'!$I$2:$I$1376,MATCH($A159,'Catálogo'!$A$2:$A$1376,0)),"código no encontrado"))</f>
        <v/>
      </c>
      <c r="E159" s="15" t="n"/>
      <c r="F159" s="10">
        <f>IF($A159="","",IFERROR(INDEX('Catálogo'!$N$2:$N$1376,MATCH($A159,'Catálogo'!$A$2:$A$1376,0)),"código no encontrado"))</f>
        <v/>
      </c>
      <c r="G159" s="10">
        <f>IF(OR($E159="",$F159="",NOT(ISNUMBER($F159))),"",$E159*$F159)</f>
        <v/>
      </c>
      <c r="H159" s="4">
        <f>IF($A159="","",IFERROR(INDEX('Catálogo'!$Q$2:$Q$1376,MATCH($A159,'Catálogo'!$A$2:$A$1376,0)),"código no encontrado"))</f>
        <v/>
      </c>
      <c r="I159" s="10">
        <f>IF($G159="","",IF($H159="Sí",ROUND($G159/1.18,2),$G159))</f>
        <v/>
      </c>
      <c r="J159" s="14" t="n"/>
    </row>
    <row r="160">
      <c r="A160" s="14" t="n"/>
      <c r="B160" s="5">
        <f>IF($A160="","",IFERROR(INDEX('Catálogo'!$D$2:$D$1376,MATCH($A160,'Catálogo'!$A$2:$A$1376,0)),"código no encontrado"))</f>
        <v/>
      </c>
      <c r="C160" s="4">
        <f>IF($A160="","",IFERROR(INDEX('Catálogo'!$H$2:$H$1376,MATCH($A160,'Catálogo'!$A$2:$A$1376,0)),"código no encontrado"))</f>
        <v/>
      </c>
      <c r="D160" s="4">
        <f>IF($A160="","",IFERROR(INDEX('Catálogo'!$I$2:$I$1376,MATCH($A160,'Catálogo'!$A$2:$A$1376,0)),"código no encontrado"))</f>
        <v/>
      </c>
      <c r="E160" s="15" t="n"/>
      <c r="F160" s="10">
        <f>IF($A160="","",IFERROR(INDEX('Catálogo'!$N$2:$N$1376,MATCH($A160,'Catálogo'!$A$2:$A$1376,0)),"código no encontrado"))</f>
        <v/>
      </c>
      <c r="G160" s="10">
        <f>IF(OR($E160="",$F160="",NOT(ISNUMBER($F160))),"",$E160*$F160)</f>
        <v/>
      </c>
      <c r="H160" s="4">
        <f>IF($A160="","",IFERROR(INDEX('Catálogo'!$Q$2:$Q$1376,MATCH($A160,'Catálogo'!$A$2:$A$1376,0)),"código no encontrado"))</f>
        <v/>
      </c>
      <c r="I160" s="10">
        <f>IF($G160="","",IF($H160="Sí",ROUND($G160/1.18,2),$G160))</f>
        <v/>
      </c>
      <c r="J160" s="14" t="n"/>
    </row>
    <row r="161">
      <c r="A161" s="14" t="n"/>
      <c r="B161" s="5">
        <f>IF($A161="","",IFERROR(INDEX('Catálogo'!$D$2:$D$1376,MATCH($A161,'Catálogo'!$A$2:$A$1376,0)),"código no encontrado"))</f>
        <v/>
      </c>
      <c r="C161" s="4">
        <f>IF($A161="","",IFERROR(INDEX('Catálogo'!$H$2:$H$1376,MATCH($A161,'Catálogo'!$A$2:$A$1376,0)),"código no encontrado"))</f>
        <v/>
      </c>
      <c r="D161" s="4">
        <f>IF($A161="","",IFERROR(INDEX('Catálogo'!$I$2:$I$1376,MATCH($A161,'Catálogo'!$A$2:$A$1376,0)),"código no encontrado"))</f>
        <v/>
      </c>
      <c r="E161" s="15" t="n"/>
      <c r="F161" s="10">
        <f>IF($A161="","",IFERROR(INDEX('Catálogo'!$N$2:$N$1376,MATCH($A161,'Catálogo'!$A$2:$A$1376,0)),"código no encontrado"))</f>
        <v/>
      </c>
      <c r="G161" s="10">
        <f>IF(OR($E161="",$F161="",NOT(ISNUMBER($F161))),"",$E161*$F161)</f>
        <v/>
      </c>
      <c r="H161" s="4">
        <f>IF($A161="","",IFERROR(INDEX('Catálogo'!$Q$2:$Q$1376,MATCH($A161,'Catálogo'!$A$2:$A$1376,0)),"código no encontrado"))</f>
        <v/>
      </c>
      <c r="I161" s="10">
        <f>IF($G161="","",IF($H161="Sí",ROUND($G161/1.18,2),$G161))</f>
        <v/>
      </c>
      <c r="J161" s="14" t="n"/>
    </row>
    <row r="162">
      <c r="A162" s="14" t="n"/>
      <c r="B162" s="5">
        <f>IF($A162="","",IFERROR(INDEX('Catálogo'!$D$2:$D$1376,MATCH($A162,'Catálogo'!$A$2:$A$1376,0)),"código no encontrado"))</f>
        <v/>
      </c>
      <c r="C162" s="4">
        <f>IF($A162="","",IFERROR(INDEX('Catálogo'!$H$2:$H$1376,MATCH($A162,'Catálogo'!$A$2:$A$1376,0)),"código no encontrado"))</f>
        <v/>
      </c>
      <c r="D162" s="4">
        <f>IF($A162="","",IFERROR(INDEX('Catálogo'!$I$2:$I$1376,MATCH($A162,'Catálogo'!$A$2:$A$1376,0)),"código no encontrado"))</f>
        <v/>
      </c>
      <c r="E162" s="15" t="n"/>
      <c r="F162" s="10">
        <f>IF($A162="","",IFERROR(INDEX('Catálogo'!$N$2:$N$1376,MATCH($A162,'Catálogo'!$A$2:$A$1376,0)),"código no encontrado"))</f>
        <v/>
      </c>
      <c r="G162" s="10">
        <f>IF(OR($E162="",$F162="",NOT(ISNUMBER($F162))),"",$E162*$F162)</f>
        <v/>
      </c>
      <c r="H162" s="4">
        <f>IF($A162="","",IFERROR(INDEX('Catálogo'!$Q$2:$Q$1376,MATCH($A162,'Catálogo'!$A$2:$A$1376,0)),"código no encontrado"))</f>
        <v/>
      </c>
      <c r="I162" s="10">
        <f>IF($G162="","",IF($H162="Sí",ROUND($G162/1.18,2),$G162))</f>
        <v/>
      </c>
      <c r="J162" s="14" t="n"/>
    </row>
    <row r="163">
      <c r="A163" s="14" t="n"/>
      <c r="B163" s="5">
        <f>IF($A163="","",IFERROR(INDEX('Catálogo'!$D$2:$D$1376,MATCH($A163,'Catálogo'!$A$2:$A$1376,0)),"código no encontrado"))</f>
        <v/>
      </c>
      <c r="C163" s="4">
        <f>IF($A163="","",IFERROR(INDEX('Catálogo'!$H$2:$H$1376,MATCH($A163,'Catálogo'!$A$2:$A$1376,0)),"código no encontrado"))</f>
        <v/>
      </c>
      <c r="D163" s="4">
        <f>IF($A163="","",IFERROR(INDEX('Catálogo'!$I$2:$I$1376,MATCH($A163,'Catálogo'!$A$2:$A$1376,0)),"código no encontrado"))</f>
        <v/>
      </c>
      <c r="E163" s="15" t="n"/>
      <c r="F163" s="10">
        <f>IF($A163="","",IFERROR(INDEX('Catálogo'!$N$2:$N$1376,MATCH($A163,'Catálogo'!$A$2:$A$1376,0)),"código no encontrado"))</f>
        <v/>
      </c>
      <c r="G163" s="10">
        <f>IF(OR($E163="",$F163="",NOT(ISNUMBER($F163))),"",$E163*$F163)</f>
        <v/>
      </c>
      <c r="H163" s="4">
        <f>IF($A163="","",IFERROR(INDEX('Catálogo'!$Q$2:$Q$1376,MATCH($A163,'Catálogo'!$A$2:$A$1376,0)),"código no encontrado"))</f>
        <v/>
      </c>
      <c r="I163" s="10">
        <f>IF($G163="","",IF($H163="Sí",ROUND($G163/1.18,2),$G163))</f>
        <v/>
      </c>
      <c r="J163" s="14" t="n"/>
    </row>
    <row r="164">
      <c r="A164" s="14" t="n"/>
      <c r="B164" s="5">
        <f>IF($A164="","",IFERROR(INDEX('Catálogo'!$D$2:$D$1376,MATCH($A164,'Catálogo'!$A$2:$A$1376,0)),"código no encontrado"))</f>
        <v/>
      </c>
      <c r="C164" s="4">
        <f>IF($A164="","",IFERROR(INDEX('Catálogo'!$H$2:$H$1376,MATCH($A164,'Catálogo'!$A$2:$A$1376,0)),"código no encontrado"))</f>
        <v/>
      </c>
      <c r="D164" s="4">
        <f>IF($A164="","",IFERROR(INDEX('Catálogo'!$I$2:$I$1376,MATCH($A164,'Catálogo'!$A$2:$A$1376,0)),"código no encontrado"))</f>
        <v/>
      </c>
      <c r="E164" s="15" t="n"/>
      <c r="F164" s="10">
        <f>IF($A164="","",IFERROR(INDEX('Catálogo'!$N$2:$N$1376,MATCH($A164,'Catálogo'!$A$2:$A$1376,0)),"código no encontrado"))</f>
        <v/>
      </c>
      <c r="G164" s="10">
        <f>IF(OR($E164="",$F164="",NOT(ISNUMBER($F164))),"",$E164*$F164)</f>
        <v/>
      </c>
      <c r="H164" s="4">
        <f>IF($A164="","",IFERROR(INDEX('Catálogo'!$Q$2:$Q$1376,MATCH($A164,'Catálogo'!$A$2:$A$1376,0)),"código no encontrado"))</f>
        <v/>
      </c>
      <c r="I164" s="10">
        <f>IF($G164="","",IF($H164="Sí",ROUND($G164/1.18,2),$G164))</f>
        <v/>
      </c>
      <c r="J164" s="14" t="n"/>
    </row>
    <row r="165">
      <c r="A165" s="14" t="n"/>
      <c r="B165" s="5">
        <f>IF($A165="","",IFERROR(INDEX('Catálogo'!$D$2:$D$1376,MATCH($A165,'Catálogo'!$A$2:$A$1376,0)),"código no encontrado"))</f>
        <v/>
      </c>
      <c r="C165" s="4">
        <f>IF($A165="","",IFERROR(INDEX('Catálogo'!$H$2:$H$1376,MATCH($A165,'Catálogo'!$A$2:$A$1376,0)),"código no encontrado"))</f>
        <v/>
      </c>
      <c r="D165" s="4">
        <f>IF($A165="","",IFERROR(INDEX('Catálogo'!$I$2:$I$1376,MATCH($A165,'Catálogo'!$A$2:$A$1376,0)),"código no encontrado"))</f>
        <v/>
      </c>
      <c r="E165" s="15" t="n"/>
      <c r="F165" s="10">
        <f>IF($A165="","",IFERROR(INDEX('Catálogo'!$N$2:$N$1376,MATCH($A165,'Catálogo'!$A$2:$A$1376,0)),"código no encontrado"))</f>
        <v/>
      </c>
      <c r="G165" s="10">
        <f>IF(OR($E165="",$F165="",NOT(ISNUMBER($F165))),"",$E165*$F165)</f>
        <v/>
      </c>
      <c r="H165" s="4">
        <f>IF($A165="","",IFERROR(INDEX('Catálogo'!$Q$2:$Q$1376,MATCH($A165,'Catálogo'!$A$2:$A$1376,0)),"código no encontrado"))</f>
        <v/>
      </c>
      <c r="I165" s="10">
        <f>IF($G165="","",IF($H165="Sí",ROUND($G165/1.18,2),$G165))</f>
        <v/>
      </c>
      <c r="J165" s="14" t="n"/>
    </row>
    <row r="166">
      <c r="A166" s="14" t="n"/>
      <c r="B166" s="5">
        <f>IF($A166="","",IFERROR(INDEX('Catálogo'!$D$2:$D$1376,MATCH($A166,'Catálogo'!$A$2:$A$1376,0)),"código no encontrado"))</f>
        <v/>
      </c>
      <c r="C166" s="4">
        <f>IF($A166="","",IFERROR(INDEX('Catálogo'!$H$2:$H$1376,MATCH($A166,'Catálogo'!$A$2:$A$1376,0)),"código no encontrado"))</f>
        <v/>
      </c>
      <c r="D166" s="4">
        <f>IF($A166="","",IFERROR(INDEX('Catálogo'!$I$2:$I$1376,MATCH($A166,'Catálogo'!$A$2:$A$1376,0)),"código no encontrado"))</f>
        <v/>
      </c>
      <c r="E166" s="15" t="n"/>
      <c r="F166" s="10">
        <f>IF($A166="","",IFERROR(INDEX('Catálogo'!$N$2:$N$1376,MATCH($A166,'Catálogo'!$A$2:$A$1376,0)),"código no encontrado"))</f>
        <v/>
      </c>
      <c r="G166" s="10">
        <f>IF(OR($E166="",$F166="",NOT(ISNUMBER($F166))),"",$E166*$F166)</f>
        <v/>
      </c>
      <c r="H166" s="4">
        <f>IF($A166="","",IFERROR(INDEX('Catálogo'!$Q$2:$Q$1376,MATCH($A166,'Catálogo'!$A$2:$A$1376,0)),"código no encontrado"))</f>
        <v/>
      </c>
      <c r="I166" s="10">
        <f>IF($G166="","",IF($H166="Sí",ROUND($G166/1.18,2),$G166))</f>
        <v/>
      </c>
      <c r="J166" s="14" t="n"/>
    </row>
    <row r="167">
      <c r="A167" s="14" t="n"/>
      <c r="B167" s="5">
        <f>IF($A167="","",IFERROR(INDEX('Catálogo'!$D$2:$D$1376,MATCH($A167,'Catálogo'!$A$2:$A$1376,0)),"código no encontrado"))</f>
        <v/>
      </c>
      <c r="C167" s="4">
        <f>IF($A167="","",IFERROR(INDEX('Catálogo'!$H$2:$H$1376,MATCH($A167,'Catálogo'!$A$2:$A$1376,0)),"código no encontrado"))</f>
        <v/>
      </c>
      <c r="D167" s="4">
        <f>IF($A167="","",IFERROR(INDEX('Catálogo'!$I$2:$I$1376,MATCH($A167,'Catálogo'!$A$2:$A$1376,0)),"código no encontrado"))</f>
        <v/>
      </c>
      <c r="E167" s="15" t="n"/>
      <c r="F167" s="10">
        <f>IF($A167="","",IFERROR(INDEX('Catálogo'!$N$2:$N$1376,MATCH($A167,'Catálogo'!$A$2:$A$1376,0)),"código no encontrado"))</f>
        <v/>
      </c>
      <c r="G167" s="10">
        <f>IF(OR($E167="",$F167="",NOT(ISNUMBER($F167))),"",$E167*$F167)</f>
        <v/>
      </c>
      <c r="H167" s="4">
        <f>IF($A167="","",IFERROR(INDEX('Catálogo'!$Q$2:$Q$1376,MATCH($A167,'Catálogo'!$A$2:$A$1376,0)),"código no encontrado"))</f>
        <v/>
      </c>
      <c r="I167" s="10">
        <f>IF($G167="","",IF($H167="Sí",ROUND($G167/1.18,2),$G167))</f>
        <v/>
      </c>
      <c r="J167" s="14" t="n"/>
    </row>
    <row r="168">
      <c r="A168" s="14" t="n"/>
      <c r="B168" s="5">
        <f>IF($A168="","",IFERROR(INDEX('Catálogo'!$D$2:$D$1376,MATCH($A168,'Catálogo'!$A$2:$A$1376,0)),"código no encontrado"))</f>
        <v/>
      </c>
      <c r="C168" s="4">
        <f>IF($A168="","",IFERROR(INDEX('Catálogo'!$H$2:$H$1376,MATCH($A168,'Catálogo'!$A$2:$A$1376,0)),"código no encontrado"))</f>
        <v/>
      </c>
      <c r="D168" s="4">
        <f>IF($A168="","",IFERROR(INDEX('Catálogo'!$I$2:$I$1376,MATCH($A168,'Catálogo'!$A$2:$A$1376,0)),"código no encontrado"))</f>
        <v/>
      </c>
      <c r="E168" s="15" t="n"/>
      <c r="F168" s="10">
        <f>IF($A168="","",IFERROR(INDEX('Catálogo'!$N$2:$N$1376,MATCH($A168,'Catálogo'!$A$2:$A$1376,0)),"código no encontrado"))</f>
        <v/>
      </c>
      <c r="G168" s="10">
        <f>IF(OR($E168="",$F168="",NOT(ISNUMBER($F168))),"",$E168*$F168)</f>
        <v/>
      </c>
      <c r="H168" s="4">
        <f>IF($A168="","",IFERROR(INDEX('Catálogo'!$Q$2:$Q$1376,MATCH($A168,'Catálogo'!$A$2:$A$1376,0)),"código no encontrado"))</f>
        <v/>
      </c>
      <c r="I168" s="10">
        <f>IF($G168="","",IF($H168="Sí",ROUND($G168/1.18,2),$G168))</f>
        <v/>
      </c>
      <c r="J168" s="14" t="n"/>
    </row>
    <row r="169">
      <c r="A169" s="14" t="n"/>
      <c r="B169" s="5">
        <f>IF($A169="","",IFERROR(INDEX('Catálogo'!$D$2:$D$1376,MATCH($A169,'Catálogo'!$A$2:$A$1376,0)),"código no encontrado"))</f>
        <v/>
      </c>
      <c r="C169" s="4">
        <f>IF($A169="","",IFERROR(INDEX('Catálogo'!$H$2:$H$1376,MATCH($A169,'Catálogo'!$A$2:$A$1376,0)),"código no encontrado"))</f>
        <v/>
      </c>
      <c r="D169" s="4">
        <f>IF($A169="","",IFERROR(INDEX('Catálogo'!$I$2:$I$1376,MATCH($A169,'Catálogo'!$A$2:$A$1376,0)),"código no encontrado"))</f>
        <v/>
      </c>
      <c r="E169" s="15" t="n"/>
      <c r="F169" s="10">
        <f>IF($A169="","",IFERROR(INDEX('Catálogo'!$N$2:$N$1376,MATCH($A169,'Catálogo'!$A$2:$A$1376,0)),"código no encontrado"))</f>
        <v/>
      </c>
      <c r="G169" s="10">
        <f>IF(OR($E169="",$F169="",NOT(ISNUMBER($F169))),"",$E169*$F169)</f>
        <v/>
      </c>
      <c r="H169" s="4">
        <f>IF($A169="","",IFERROR(INDEX('Catálogo'!$Q$2:$Q$1376,MATCH($A169,'Catálogo'!$A$2:$A$1376,0)),"código no encontrado"))</f>
        <v/>
      </c>
      <c r="I169" s="10">
        <f>IF($G169="","",IF($H169="Sí",ROUND($G169/1.18,2),$G169))</f>
        <v/>
      </c>
      <c r="J169" s="14" t="n"/>
    </row>
    <row r="170">
      <c r="A170" s="14" t="n"/>
      <c r="B170" s="5">
        <f>IF($A170="","",IFERROR(INDEX('Catálogo'!$D$2:$D$1376,MATCH($A170,'Catálogo'!$A$2:$A$1376,0)),"código no encontrado"))</f>
        <v/>
      </c>
      <c r="C170" s="4">
        <f>IF($A170="","",IFERROR(INDEX('Catálogo'!$H$2:$H$1376,MATCH($A170,'Catálogo'!$A$2:$A$1376,0)),"código no encontrado"))</f>
        <v/>
      </c>
      <c r="D170" s="4">
        <f>IF($A170="","",IFERROR(INDEX('Catálogo'!$I$2:$I$1376,MATCH($A170,'Catálogo'!$A$2:$A$1376,0)),"código no encontrado"))</f>
        <v/>
      </c>
      <c r="E170" s="15" t="n"/>
      <c r="F170" s="10">
        <f>IF($A170="","",IFERROR(INDEX('Catálogo'!$N$2:$N$1376,MATCH($A170,'Catálogo'!$A$2:$A$1376,0)),"código no encontrado"))</f>
        <v/>
      </c>
      <c r="G170" s="10">
        <f>IF(OR($E170="",$F170="",NOT(ISNUMBER($F170))),"",$E170*$F170)</f>
        <v/>
      </c>
      <c r="H170" s="4">
        <f>IF($A170="","",IFERROR(INDEX('Catálogo'!$Q$2:$Q$1376,MATCH($A170,'Catálogo'!$A$2:$A$1376,0)),"código no encontrado"))</f>
        <v/>
      </c>
      <c r="I170" s="10">
        <f>IF($G170="","",IF($H170="Sí",ROUND($G170/1.18,2),$G170))</f>
        <v/>
      </c>
      <c r="J170" s="14" t="n"/>
    </row>
    <row r="171">
      <c r="A171" s="14" t="n"/>
      <c r="B171" s="5">
        <f>IF($A171="","",IFERROR(INDEX('Catálogo'!$D$2:$D$1376,MATCH($A171,'Catálogo'!$A$2:$A$1376,0)),"código no encontrado"))</f>
        <v/>
      </c>
      <c r="C171" s="4">
        <f>IF($A171="","",IFERROR(INDEX('Catálogo'!$H$2:$H$1376,MATCH($A171,'Catálogo'!$A$2:$A$1376,0)),"código no encontrado"))</f>
        <v/>
      </c>
      <c r="D171" s="4">
        <f>IF($A171="","",IFERROR(INDEX('Catálogo'!$I$2:$I$1376,MATCH($A171,'Catálogo'!$A$2:$A$1376,0)),"código no encontrado"))</f>
        <v/>
      </c>
      <c r="E171" s="15" t="n"/>
      <c r="F171" s="10">
        <f>IF($A171="","",IFERROR(INDEX('Catálogo'!$N$2:$N$1376,MATCH($A171,'Catálogo'!$A$2:$A$1376,0)),"código no encontrado"))</f>
        <v/>
      </c>
      <c r="G171" s="10">
        <f>IF(OR($E171="",$F171="",NOT(ISNUMBER($F171))),"",$E171*$F171)</f>
        <v/>
      </c>
      <c r="H171" s="4">
        <f>IF($A171="","",IFERROR(INDEX('Catálogo'!$Q$2:$Q$1376,MATCH($A171,'Catálogo'!$A$2:$A$1376,0)),"código no encontrado"))</f>
        <v/>
      </c>
      <c r="I171" s="10">
        <f>IF($G171="","",IF($H171="Sí",ROUND($G171/1.18,2),$G171))</f>
        <v/>
      </c>
      <c r="J171" s="14" t="n"/>
    </row>
    <row r="172">
      <c r="A172" s="14" t="n"/>
      <c r="B172" s="5">
        <f>IF($A172="","",IFERROR(INDEX('Catálogo'!$D$2:$D$1376,MATCH($A172,'Catálogo'!$A$2:$A$1376,0)),"código no encontrado"))</f>
        <v/>
      </c>
      <c r="C172" s="4">
        <f>IF($A172="","",IFERROR(INDEX('Catálogo'!$H$2:$H$1376,MATCH($A172,'Catálogo'!$A$2:$A$1376,0)),"código no encontrado"))</f>
        <v/>
      </c>
      <c r="D172" s="4">
        <f>IF($A172="","",IFERROR(INDEX('Catálogo'!$I$2:$I$1376,MATCH($A172,'Catálogo'!$A$2:$A$1376,0)),"código no encontrado"))</f>
        <v/>
      </c>
      <c r="E172" s="15" t="n"/>
      <c r="F172" s="10">
        <f>IF($A172="","",IFERROR(INDEX('Catálogo'!$N$2:$N$1376,MATCH($A172,'Catálogo'!$A$2:$A$1376,0)),"código no encontrado"))</f>
        <v/>
      </c>
      <c r="G172" s="10">
        <f>IF(OR($E172="",$F172="",NOT(ISNUMBER($F172))),"",$E172*$F172)</f>
        <v/>
      </c>
      <c r="H172" s="4">
        <f>IF($A172="","",IFERROR(INDEX('Catálogo'!$Q$2:$Q$1376,MATCH($A172,'Catálogo'!$A$2:$A$1376,0)),"código no encontrado"))</f>
        <v/>
      </c>
      <c r="I172" s="10">
        <f>IF($G172="","",IF($H172="Sí",ROUND($G172/1.18,2),$G172))</f>
        <v/>
      </c>
      <c r="J172" s="14" t="n"/>
    </row>
    <row r="173">
      <c r="A173" s="14" t="n"/>
      <c r="B173" s="5">
        <f>IF($A173="","",IFERROR(INDEX('Catálogo'!$D$2:$D$1376,MATCH($A173,'Catálogo'!$A$2:$A$1376,0)),"código no encontrado"))</f>
        <v/>
      </c>
      <c r="C173" s="4">
        <f>IF($A173="","",IFERROR(INDEX('Catálogo'!$H$2:$H$1376,MATCH($A173,'Catálogo'!$A$2:$A$1376,0)),"código no encontrado"))</f>
        <v/>
      </c>
      <c r="D173" s="4">
        <f>IF($A173="","",IFERROR(INDEX('Catálogo'!$I$2:$I$1376,MATCH($A173,'Catálogo'!$A$2:$A$1376,0)),"código no encontrado"))</f>
        <v/>
      </c>
      <c r="E173" s="15" t="n"/>
      <c r="F173" s="10">
        <f>IF($A173="","",IFERROR(INDEX('Catálogo'!$N$2:$N$1376,MATCH($A173,'Catálogo'!$A$2:$A$1376,0)),"código no encontrado"))</f>
        <v/>
      </c>
      <c r="G173" s="10">
        <f>IF(OR($E173="",$F173="",NOT(ISNUMBER($F173))),"",$E173*$F173)</f>
        <v/>
      </c>
      <c r="H173" s="4">
        <f>IF($A173="","",IFERROR(INDEX('Catálogo'!$Q$2:$Q$1376,MATCH($A173,'Catálogo'!$A$2:$A$1376,0)),"código no encontrado"))</f>
        <v/>
      </c>
      <c r="I173" s="10">
        <f>IF($G173="","",IF($H173="Sí",ROUND($G173/1.18,2),$G173))</f>
        <v/>
      </c>
      <c r="J173" s="14" t="n"/>
    </row>
    <row r="174">
      <c r="A174" s="14" t="n"/>
      <c r="B174" s="5">
        <f>IF($A174="","",IFERROR(INDEX('Catálogo'!$D$2:$D$1376,MATCH($A174,'Catálogo'!$A$2:$A$1376,0)),"código no encontrado"))</f>
        <v/>
      </c>
      <c r="C174" s="4">
        <f>IF($A174="","",IFERROR(INDEX('Catálogo'!$H$2:$H$1376,MATCH($A174,'Catálogo'!$A$2:$A$1376,0)),"código no encontrado"))</f>
        <v/>
      </c>
      <c r="D174" s="4">
        <f>IF($A174="","",IFERROR(INDEX('Catálogo'!$I$2:$I$1376,MATCH($A174,'Catálogo'!$A$2:$A$1376,0)),"código no encontrado"))</f>
        <v/>
      </c>
      <c r="E174" s="15" t="n"/>
      <c r="F174" s="10">
        <f>IF($A174="","",IFERROR(INDEX('Catálogo'!$N$2:$N$1376,MATCH($A174,'Catálogo'!$A$2:$A$1376,0)),"código no encontrado"))</f>
        <v/>
      </c>
      <c r="G174" s="10">
        <f>IF(OR($E174="",$F174="",NOT(ISNUMBER($F174))),"",$E174*$F174)</f>
        <v/>
      </c>
      <c r="H174" s="4">
        <f>IF($A174="","",IFERROR(INDEX('Catálogo'!$Q$2:$Q$1376,MATCH($A174,'Catálogo'!$A$2:$A$1376,0)),"código no encontrado"))</f>
        <v/>
      </c>
      <c r="I174" s="10">
        <f>IF($G174="","",IF($H174="Sí",ROUND($G174/1.18,2),$G174))</f>
        <v/>
      </c>
      <c r="J174" s="14" t="n"/>
    </row>
    <row r="175">
      <c r="A175" s="14" t="n"/>
      <c r="B175" s="5">
        <f>IF($A175="","",IFERROR(INDEX('Catálogo'!$D$2:$D$1376,MATCH($A175,'Catálogo'!$A$2:$A$1376,0)),"código no encontrado"))</f>
        <v/>
      </c>
      <c r="C175" s="4">
        <f>IF($A175="","",IFERROR(INDEX('Catálogo'!$H$2:$H$1376,MATCH($A175,'Catálogo'!$A$2:$A$1376,0)),"código no encontrado"))</f>
        <v/>
      </c>
      <c r="D175" s="4">
        <f>IF($A175="","",IFERROR(INDEX('Catálogo'!$I$2:$I$1376,MATCH($A175,'Catálogo'!$A$2:$A$1376,0)),"código no encontrado"))</f>
        <v/>
      </c>
      <c r="E175" s="15" t="n"/>
      <c r="F175" s="10">
        <f>IF($A175="","",IFERROR(INDEX('Catálogo'!$N$2:$N$1376,MATCH($A175,'Catálogo'!$A$2:$A$1376,0)),"código no encontrado"))</f>
        <v/>
      </c>
      <c r="G175" s="10">
        <f>IF(OR($E175="",$F175="",NOT(ISNUMBER($F175))),"",$E175*$F175)</f>
        <v/>
      </c>
      <c r="H175" s="4">
        <f>IF($A175="","",IFERROR(INDEX('Catálogo'!$Q$2:$Q$1376,MATCH($A175,'Catálogo'!$A$2:$A$1376,0)),"código no encontrado"))</f>
        <v/>
      </c>
      <c r="I175" s="10">
        <f>IF($G175="","",IF($H175="Sí",ROUND($G175/1.18,2),$G175))</f>
        <v/>
      </c>
      <c r="J175" s="14" t="n"/>
    </row>
    <row r="176">
      <c r="A176" s="14" t="n"/>
      <c r="B176" s="5">
        <f>IF($A176="","",IFERROR(INDEX('Catálogo'!$D$2:$D$1376,MATCH($A176,'Catálogo'!$A$2:$A$1376,0)),"código no encontrado"))</f>
        <v/>
      </c>
      <c r="C176" s="4">
        <f>IF($A176="","",IFERROR(INDEX('Catálogo'!$H$2:$H$1376,MATCH($A176,'Catálogo'!$A$2:$A$1376,0)),"código no encontrado"))</f>
        <v/>
      </c>
      <c r="D176" s="4">
        <f>IF($A176="","",IFERROR(INDEX('Catálogo'!$I$2:$I$1376,MATCH($A176,'Catálogo'!$A$2:$A$1376,0)),"código no encontrado"))</f>
        <v/>
      </c>
      <c r="E176" s="15" t="n"/>
      <c r="F176" s="10">
        <f>IF($A176="","",IFERROR(INDEX('Catálogo'!$N$2:$N$1376,MATCH($A176,'Catálogo'!$A$2:$A$1376,0)),"código no encontrado"))</f>
        <v/>
      </c>
      <c r="G176" s="10">
        <f>IF(OR($E176="",$F176="",NOT(ISNUMBER($F176))),"",$E176*$F176)</f>
        <v/>
      </c>
      <c r="H176" s="4">
        <f>IF($A176="","",IFERROR(INDEX('Catálogo'!$Q$2:$Q$1376,MATCH($A176,'Catálogo'!$A$2:$A$1376,0)),"código no encontrado"))</f>
        <v/>
      </c>
      <c r="I176" s="10">
        <f>IF($G176="","",IF($H176="Sí",ROUND($G176/1.18,2),$G176))</f>
        <v/>
      </c>
      <c r="J176" s="14" t="n"/>
    </row>
    <row r="177">
      <c r="A177" s="14" t="n"/>
      <c r="B177" s="5">
        <f>IF($A177="","",IFERROR(INDEX('Catálogo'!$D$2:$D$1376,MATCH($A177,'Catálogo'!$A$2:$A$1376,0)),"código no encontrado"))</f>
        <v/>
      </c>
      <c r="C177" s="4">
        <f>IF($A177="","",IFERROR(INDEX('Catálogo'!$H$2:$H$1376,MATCH($A177,'Catálogo'!$A$2:$A$1376,0)),"código no encontrado"))</f>
        <v/>
      </c>
      <c r="D177" s="4">
        <f>IF($A177="","",IFERROR(INDEX('Catálogo'!$I$2:$I$1376,MATCH($A177,'Catálogo'!$A$2:$A$1376,0)),"código no encontrado"))</f>
        <v/>
      </c>
      <c r="E177" s="15" t="n"/>
      <c r="F177" s="10">
        <f>IF($A177="","",IFERROR(INDEX('Catálogo'!$N$2:$N$1376,MATCH($A177,'Catálogo'!$A$2:$A$1376,0)),"código no encontrado"))</f>
        <v/>
      </c>
      <c r="G177" s="10">
        <f>IF(OR($E177="",$F177="",NOT(ISNUMBER($F177))),"",$E177*$F177)</f>
        <v/>
      </c>
      <c r="H177" s="4">
        <f>IF($A177="","",IFERROR(INDEX('Catálogo'!$Q$2:$Q$1376,MATCH($A177,'Catálogo'!$A$2:$A$1376,0)),"código no encontrado"))</f>
        <v/>
      </c>
      <c r="I177" s="10">
        <f>IF($G177="","",IF($H177="Sí",ROUND($G177/1.18,2),$G177))</f>
        <v/>
      </c>
      <c r="J177" s="14" t="n"/>
    </row>
    <row r="178">
      <c r="A178" s="14" t="n"/>
      <c r="B178" s="5">
        <f>IF($A178="","",IFERROR(INDEX('Catálogo'!$D$2:$D$1376,MATCH($A178,'Catálogo'!$A$2:$A$1376,0)),"código no encontrado"))</f>
        <v/>
      </c>
      <c r="C178" s="4">
        <f>IF($A178="","",IFERROR(INDEX('Catálogo'!$H$2:$H$1376,MATCH($A178,'Catálogo'!$A$2:$A$1376,0)),"código no encontrado"))</f>
        <v/>
      </c>
      <c r="D178" s="4">
        <f>IF($A178="","",IFERROR(INDEX('Catálogo'!$I$2:$I$1376,MATCH($A178,'Catálogo'!$A$2:$A$1376,0)),"código no encontrado"))</f>
        <v/>
      </c>
      <c r="E178" s="15" t="n"/>
      <c r="F178" s="10">
        <f>IF($A178="","",IFERROR(INDEX('Catálogo'!$N$2:$N$1376,MATCH($A178,'Catálogo'!$A$2:$A$1376,0)),"código no encontrado"))</f>
        <v/>
      </c>
      <c r="G178" s="10">
        <f>IF(OR($E178="",$F178="",NOT(ISNUMBER($F178))),"",$E178*$F178)</f>
        <v/>
      </c>
      <c r="H178" s="4">
        <f>IF($A178="","",IFERROR(INDEX('Catálogo'!$Q$2:$Q$1376,MATCH($A178,'Catálogo'!$A$2:$A$1376,0)),"código no encontrado"))</f>
        <v/>
      </c>
      <c r="I178" s="10">
        <f>IF($G178="","",IF($H178="Sí",ROUND($G178/1.18,2),$G178))</f>
        <v/>
      </c>
      <c r="J178" s="14" t="n"/>
    </row>
    <row r="179">
      <c r="A179" s="14" t="n"/>
      <c r="B179" s="5">
        <f>IF($A179="","",IFERROR(INDEX('Catálogo'!$D$2:$D$1376,MATCH($A179,'Catálogo'!$A$2:$A$1376,0)),"código no encontrado"))</f>
        <v/>
      </c>
      <c r="C179" s="4">
        <f>IF($A179="","",IFERROR(INDEX('Catálogo'!$H$2:$H$1376,MATCH($A179,'Catálogo'!$A$2:$A$1376,0)),"código no encontrado"))</f>
        <v/>
      </c>
      <c r="D179" s="4">
        <f>IF($A179="","",IFERROR(INDEX('Catálogo'!$I$2:$I$1376,MATCH($A179,'Catálogo'!$A$2:$A$1376,0)),"código no encontrado"))</f>
        <v/>
      </c>
      <c r="E179" s="15" t="n"/>
      <c r="F179" s="10">
        <f>IF($A179="","",IFERROR(INDEX('Catálogo'!$N$2:$N$1376,MATCH($A179,'Catálogo'!$A$2:$A$1376,0)),"código no encontrado"))</f>
        <v/>
      </c>
      <c r="G179" s="10">
        <f>IF(OR($E179="",$F179="",NOT(ISNUMBER($F179))),"",$E179*$F179)</f>
        <v/>
      </c>
      <c r="H179" s="4">
        <f>IF($A179="","",IFERROR(INDEX('Catálogo'!$Q$2:$Q$1376,MATCH($A179,'Catálogo'!$A$2:$A$1376,0)),"código no encontrado"))</f>
        <v/>
      </c>
      <c r="I179" s="10">
        <f>IF($G179="","",IF($H179="Sí",ROUND($G179/1.18,2),$G179))</f>
        <v/>
      </c>
      <c r="J179" s="14" t="n"/>
    </row>
    <row r="180">
      <c r="A180" s="14" t="n"/>
      <c r="B180" s="5">
        <f>IF($A180="","",IFERROR(INDEX('Catálogo'!$D$2:$D$1376,MATCH($A180,'Catálogo'!$A$2:$A$1376,0)),"código no encontrado"))</f>
        <v/>
      </c>
      <c r="C180" s="4">
        <f>IF($A180="","",IFERROR(INDEX('Catálogo'!$H$2:$H$1376,MATCH($A180,'Catálogo'!$A$2:$A$1376,0)),"código no encontrado"))</f>
        <v/>
      </c>
      <c r="D180" s="4">
        <f>IF($A180="","",IFERROR(INDEX('Catálogo'!$I$2:$I$1376,MATCH($A180,'Catálogo'!$A$2:$A$1376,0)),"código no encontrado"))</f>
        <v/>
      </c>
      <c r="E180" s="15" t="n"/>
      <c r="F180" s="10">
        <f>IF($A180="","",IFERROR(INDEX('Catálogo'!$N$2:$N$1376,MATCH($A180,'Catálogo'!$A$2:$A$1376,0)),"código no encontrado"))</f>
        <v/>
      </c>
      <c r="G180" s="10">
        <f>IF(OR($E180="",$F180="",NOT(ISNUMBER($F180))),"",$E180*$F180)</f>
        <v/>
      </c>
      <c r="H180" s="4">
        <f>IF($A180="","",IFERROR(INDEX('Catálogo'!$Q$2:$Q$1376,MATCH($A180,'Catálogo'!$A$2:$A$1376,0)),"código no encontrado"))</f>
        <v/>
      </c>
      <c r="I180" s="10">
        <f>IF($G180="","",IF($H180="Sí",ROUND($G180/1.18,2),$G180))</f>
        <v/>
      </c>
      <c r="J180" s="14" t="n"/>
    </row>
    <row r="181">
      <c r="A181" s="14" t="n"/>
      <c r="B181" s="5">
        <f>IF($A181="","",IFERROR(INDEX('Catálogo'!$D$2:$D$1376,MATCH($A181,'Catálogo'!$A$2:$A$1376,0)),"código no encontrado"))</f>
        <v/>
      </c>
      <c r="C181" s="4">
        <f>IF($A181="","",IFERROR(INDEX('Catálogo'!$H$2:$H$1376,MATCH($A181,'Catálogo'!$A$2:$A$1376,0)),"código no encontrado"))</f>
        <v/>
      </c>
      <c r="D181" s="4">
        <f>IF($A181="","",IFERROR(INDEX('Catálogo'!$I$2:$I$1376,MATCH($A181,'Catálogo'!$A$2:$A$1376,0)),"código no encontrado"))</f>
        <v/>
      </c>
      <c r="E181" s="15" t="n"/>
      <c r="F181" s="10">
        <f>IF($A181="","",IFERROR(INDEX('Catálogo'!$N$2:$N$1376,MATCH($A181,'Catálogo'!$A$2:$A$1376,0)),"código no encontrado"))</f>
        <v/>
      </c>
      <c r="G181" s="10">
        <f>IF(OR($E181="",$F181="",NOT(ISNUMBER($F181))),"",$E181*$F181)</f>
        <v/>
      </c>
      <c r="H181" s="4">
        <f>IF($A181="","",IFERROR(INDEX('Catálogo'!$Q$2:$Q$1376,MATCH($A181,'Catálogo'!$A$2:$A$1376,0)),"código no encontrado"))</f>
        <v/>
      </c>
      <c r="I181" s="10">
        <f>IF($G181="","",IF($H181="Sí",ROUND($G181/1.18,2),$G181))</f>
        <v/>
      </c>
      <c r="J181" s="14" t="n"/>
    </row>
    <row r="182">
      <c r="A182" s="14" t="n"/>
      <c r="B182" s="5">
        <f>IF($A182="","",IFERROR(INDEX('Catálogo'!$D$2:$D$1376,MATCH($A182,'Catálogo'!$A$2:$A$1376,0)),"código no encontrado"))</f>
        <v/>
      </c>
      <c r="C182" s="4">
        <f>IF($A182="","",IFERROR(INDEX('Catálogo'!$H$2:$H$1376,MATCH($A182,'Catálogo'!$A$2:$A$1376,0)),"código no encontrado"))</f>
        <v/>
      </c>
      <c r="D182" s="4">
        <f>IF($A182="","",IFERROR(INDEX('Catálogo'!$I$2:$I$1376,MATCH($A182,'Catálogo'!$A$2:$A$1376,0)),"código no encontrado"))</f>
        <v/>
      </c>
      <c r="E182" s="15" t="n"/>
      <c r="F182" s="10">
        <f>IF($A182="","",IFERROR(INDEX('Catálogo'!$N$2:$N$1376,MATCH($A182,'Catálogo'!$A$2:$A$1376,0)),"código no encontrado"))</f>
        <v/>
      </c>
      <c r="G182" s="10">
        <f>IF(OR($E182="",$F182="",NOT(ISNUMBER($F182))),"",$E182*$F182)</f>
        <v/>
      </c>
      <c r="H182" s="4">
        <f>IF($A182="","",IFERROR(INDEX('Catálogo'!$Q$2:$Q$1376,MATCH($A182,'Catálogo'!$A$2:$A$1376,0)),"código no encontrado"))</f>
        <v/>
      </c>
      <c r="I182" s="10">
        <f>IF($G182="","",IF($H182="Sí",ROUND($G182/1.18,2),$G182))</f>
        <v/>
      </c>
      <c r="J182" s="14" t="n"/>
    </row>
    <row r="183">
      <c r="A183" s="14" t="n"/>
      <c r="B183" s="5">
        <f>IF($A183="","",IFERROR(INDEX('Catálogo'!$D$2:$D$1376,MATCH($A183,'Catálogo'!$A$2:$A$1376,0)),"código no encontrado"))</f>
        <v/>
      </c>
      <c r="C183" s="4">
        <f>IF($A183="","",IFERROR(INDEX('Catálogo'!$H$2:$H$1376,MATCH($A183,'Catálogo'!$A$2:$A$1376,0)),"código no encontrado"))</f>
        <v/>
      </c>
      <c r="D183" s="4">
        <f>IF($A183="","",IFERROR(INDEX('Catálogo'!$I$2:$I$1376,MATCH($A183,'Catálogo'!$A$2:$A$1376,0)),"código no encontrado"))</f>
        <v/>
      </c>
      <c r="E183" s="15" t="n"/>
      <c r="F183" s="10">
        <f>IF($A183="","",IFERROR(INDEX('Catálogo'!$N$2:$N$1376,MATCH($A183,'Catálogo'!$A$2:$A$1376,0)),"código no encontrado"))</f>
        <v/>
      </c>
      <c r="G183" s="10">
        <f>IF(OR($E183="",$F183="",NOT(ISNUMBER($F183))),"",$E183*$F183)</f>
        <v/>
      </c>
      <c r="H183" s="4">
        <f>IF($A183="","",IFERROR(INDEX('Catálogo'!$Q$2:$Q$1376,MATCH($A183,'Catálogo'!$A$2:$A$1376,0)),"código no encontrado"))</f>
        <v/>
      </c>
      <c r="I183" s="10">
        <f>IF($G183="","",IF($H183="Sí",ROUND($G183/1.18,2),$G183))</f>
        <v/>
      </c>
      <c r="J183" s="14" t="n"/>
    </row>
    <row r="184">
      <c r="A184" s="14" t="n"/>
      <c r="B184" s="5">
        <f>IF($A184="","",IFERROR(INDEX('Catálogo'!$D$2:$D$1376,MATCH($A184,'Catálogo'!$A$2:$A$1376,0)),"código no encontrado"))</f>
        <v/>
      </c>
      <c r="C184" s="4">
        <f>IF($A184="","",IFERROR(INDEX('Catálogo'!$H$2:$H$1376,MATCH($A184,'Catálogo'!$A$2:$A$1376,0)),"código no encontrado"))</f>
        <v/>
      </c>
      <c r="D184" s="4">
        <f>IF($A184="","",IFERROR(INDEX('Catálogo'!$I$2:$I$1376,MATCH($A184,'Catálogo'!$A$2:$A$1376,0)),"código no encontrado"))</f>
        <v/>
      </c>
      <c r="E184" s="15" t="n"/>
      <c r="F184" s="10">
        <f>IF($A184="","",IFERROR(INDEX('Catálogo'!$N$2:$N$1376,MATCH($A184,'Catálogo'!$A$2:$A$1376,0)),"código no encontrado"))</f>
        <v/>
      </c>
      <c r="G184" s="10">
        <f>IF(OR($E184="",$F184="",NOT(ISNUMBER($F184))),"",$E184*$F184)</f>
        <v/>
      </c>
      <c r="H184" s="4">
        <f>IF($A184="","",IFERROR(INDEX('Catálogo'!$Q$2:$Q$1376,MATCH($A184,'Catálogo'!$A$2:$A$1376,0)),"código no encontrado"))</f>
        <v/>
      </c>
      <c r="I184" s="10">
        <f>IF($G184="","",IF($H184="Sí",ROUND($G184/1.18,2),$G184))</f>
        <v/>
      </c>
      <c r="J184" s="14" t="n"/>
    </row>
    <row r="185">
      <c r="A185" s="14" t="n"/>
      <c r="B185" s="5">
        <f>IF($A185="","",IFERROR(INDEX('Catálogo'!$D$2:$D$1376,MATCH($A185,'Catálogo'!$A$2:$A$1376,0)),"código no encontrado"))</f>
        <v/>
      </c>
      <c r="C185" s="4">
        <f>IF($A185="","",IFERROR(INDEX('Catálogo'!$H$2:$H$1376,MATCH($A185,'Catálogo'!$A$2:$A$1376,0)),"código no encontrado"))</f>
        <v/>
      </c>
      <c r="D185" s="4">
        <f>IF($A185="","",IFERROR(INDEX('Catálogo'!$I$2:$I$1376,MATCH($A185,'Catálogo'!$A$2:$A$1376,0)),"código no encontrado"))</f>
        <v/>
      </c>
      <c r="E185" s="15" t="n"/>
      <c r="F185" s="10">
        <f>IF($A185="","",IFERROR(INDEX('Catálogo'!$N$2:$N$1376,MATCH($A185,'Catálogo'!$A$2:$A$1376,0)),"código no encontrado"))</f>
        <v/>
      </c>
      <c r="G185" s="10">
        <f>IF(OR($E185="",$F185="",NOT(ISNUMBER($F185))),"",$E185*$F185)</f>
        <v/>
      </c>
      <c r="H185" s="4">
        <f>IF($A185="","",IFERROR(INDEX('Catálogo'!$Q$2:$Q$1376,MATCH($A185,'Catálogo'!$A$2:$A$1376,0)),"código no encontrado"))</f>
        <v/>
      </c>
      <c r="I185" s="10">
        <f>IF($G185="","",IF($H185="Sí",ROUND($G185/1.18,2),$G185))</f>
        <v/>
      </c>
      <c r="J185" s="14" t="n"/>
    </row>
    <row r="186">
      <c r="A186" s="14" t="n"/>
      <c r="B186" s="5">
        <f>IF($A186="","",IFERROR(INDEX('Catálogo'!$D$2:$D$1376,MATCH($A186,'Catálogo'!$A$2:$A$1376,0)),"código no encontrado"))</f>
        <v/>
      </c>
      <c r="C186" s="4">
        <f>IF($A186="","",IFERROR(INDEX('Catálogo'!$H$2:$H$1376,MATCH($A186,'Catálogo'!$A$2:$A$1376,0)),"código no encontrado"))</f>
        <v/>
      </c>
      <c r="D186" s="4">
        <f>IF($A186="","",IFERROR(INDEX('Catálogo'!$I$2:$I$1376,MATCH($A186,'Catálogo'!$A$2:$A$1376,0)),"código no encontrado"))</f>
        <v/>
      </c>
      <c r="E186" s="15" t="n"/>
      <c r="F186" s="10">
        <f>IF($A186="","",IFERROR(INDEX('Catálogo'!$N$2:$N$1376,MATCH($A186,'Catálogo'!$A$2:$A$1376,0)),"código no encontrado"))</f>
        <v/>
      </c>
      <c r="G186" s="10">
        <f>IF(OR($E186="",$F186="",NOT(ISNUMBER($F186))),"",$E186*$F186)</f>
        <v/>
      </c>
      <c r="H186" s="4">
        <f>IF($A186="","",IFERROR(INDEX('Catálogo'!$Q$2:$Q$1376,MATCH($A186,'Catálogo'!$A$2:$A$1376,0)),"código no encontrado"))</f>
        <v/>
      </c>
      <c r="I186" s="10">
        <f>IF($G186="","",IF($H186="Sí",ROUND($G186/1.18,2),$G186))</f>
        <v/>
      </c>
      <c r="J186" s="14" t="n"/>
    </row>
    <row r="187">
      <c r="A187" s="14" t="n"/>
      <c r="B187" s="5">
        <f>IF($A187="","",IFERROR(INDEX('Catálogo'!$D$2:$D$1376,MATCH($A187,'Catálogo'!$A$2:$A$1376,0)),"código no encontrado"))</f>
        <v/>
      </c>
      <c r="C187" s="4">
        <f>IF($A187="","",IFERROR(INDEX('Catálogo'!$H$2:$H$1376,MATCH($A187,'Catálogo'!$A$2:$A$1376,0)),"código no encontrado"))</f>
        <v/>
      </c>
      <c r="D187" s="4">
        <f>IF($A187="","",IFERROR(INDEX('Catálogo'!$I$2:$I$1376,MATCH($A187,'Catálogo'!$A$2:$A$1376,0)),"código no encontrado"))</f>
        <v/>
      </c>
      <c r="E187" s="15" t="n"/>
      <c r="F187" s="10">
        <f>IF($A187="","",IFERROR(INDEX('Catálogo'!$N$2:$N$1376,MATCH($A187,'Catálogo'!$A$2:$A$1376,0)),"código no encontrado"))</f>
        <v/>
      </c>
      <c r="G187" s="10">
        <f>IF(OR($E187="",$F187="",NOT(ISNUMBER($F187))),"",$E187*$F187)</f>
        <v/>
      </c>
      <c r="H187" s="4">
        <f>IF($A187="","",IFERROR(INDEX('Catálogo'!$Q$2:$Q$1376,MATCH($A187,'Catálogo'!$A$2:$A$1376,0)),"código no encontrado"))</f>
        <v/>
      </c>
      <c r="I187" s="10">
        <f>IF($G187="","",IF($H187="Sí",ROUND($G187/1.18,2),$G187))</f>
        <v/>
      </c>
      <c r="J187" s="14" t="n"/>
    </row>
    <row r="188">
      <c r="A188" s="14" t="n"/>
      <c r="B188" s="5">
        <f>IF($A188="","",IFERROR(INDEX('Catálogo'!$D$2:$D$1376,MATCH($A188,'Catálogo'!$A$2:$A$1376,0)),"código no encontrado"))</f>
        <v/>
      </c>
      <c r="C188" s="4">
        <f>IF($A188="","",IFERROR(INDEX('Catálogo'!$H$2:$H$1376,MATCH($A188,'Catálogo'!$A$2:$A$1376,0)),"código no encontrado"))</f>
        <v/>
      </c>
      <c r="D188" s="4">
        <f>IF($A188="","",IFERROR(INDEX('Catálogo'!$I$2:$I$1376,MATCH($A188,'Catálogo'!$A$2:$A$1376,0)),"código no encontrado"))</f>
        <v/>
      </c>
      <c r="E188" s="15" t="n"/>
      <c r="F188" s="10">
        <f>IF($A188="","",IFERROR(INDEX('Catálogo'!$N$2:$N$1376,MATCH($A188,'Catálogo'!$A$2:$A$1376,0)),"código no encontrado"))</f>
        <v/>
      </c>
      <c r="G188" s="10">
        <f>IF(OR($E188="",$F188="",NOT(ISNUMBER($F188))),"",$E188*$F188)</f>
        <v/>
      </c>
      <c r="H188" s="4">
        <f>IF($A188="","",IFERROR(INDEX('Catálogo'!$Q$2:$Q$1376,MATCH($A188,'Catálogo'!$A$2:$A$1376,0)),"código no encontrado"))</f>
        <v/>
      </c>
      <c r="I188" s="10">
        <f>IF($G188="","",IF($H188="Sí",ROUND($G188/1.18,2),$G188))</f>
        <v/>
      </c>
      <c r="J188" s="14" t="n"/>
    </row>
    <row r="189">
      <c r="A189" s="14" t="n"/>
      <c r="B189" s="5">
        <f>IF($A189="","",IFERROR(INDEX('Catálogo'!$D$2:$D$1376,MATCH($A189,'Catálogo'!$A$2:$A$1376,0)),"código no encontrado"))</f>
        <v/>
      </c>
      <c r="C189" s="4">
        <f>IF($A189="","",IFERROR(INDEX('Catálogo'!$H$2:$H$1376,MATCH($A189,'Catálogo'!$A$2:$A$1376,0)),"código no encontrado"))</f>
        <v/>
      </c>
      <c r="D189" s="4">
        <f>IF($A189="","",IFERROR(INDEX('Catálogo'!$I$2:$I$1376,MATCH($A189,'Catálogo'!$A$2:$A$1376,0)),"código no encontrado"))</f>
        <v/>
      </c>
      <c r="E189" s="15" t="n"/>
      <c r="F189" s="10">
        <f>IF($A189="","",IFERROR(INDEX('Catálogo'!$N$2:$N$1376,MATCH($A189,'Catálogo'!$A$2:$A$1376,0)),"código no encontrado"))</f>
        <v/>
      </c>
      <c r="G189" s="10">
        <f>IF(OR($E189="",$F189="",NOT(ISNUMBER($F189))),"",$E189*$F189)</f>
        <v/>
      </c>
      <c r="H189" s="4">
        <f>IF($A189="","",IFERROR(INDEX('Catálogo'!$Q$2:$Q$1376,MATCH($A189,'Catálogo'!$A$2:$A$1376,0)),"código no encontrado"))</f>
        <v/>
      </c>
      <c r="I189" s="10">
        <f>IF($G189="","",IF($H189="Sí",ROUND($G189/1.18,2),$G189))</f>
        <v/>
      </c>
      <c r="J189" s="14" t="n"/>
    </row>
    <row r="190">
      <c r="A190" s="14" t="n"/>
      <c r="B190" s="5">
        <f>IF($A190="","",IFERROR(INDEX('Catálogo'!$D$2:$D$1376,MATCH($A190,'Catálogo'!$A$2:$A$1376,0)),"código no encontrado"))</f>
        <v/>
      </c>
      <c r="C190" s="4">
        <f>IF($A190="","",IFERROR(INDEX('Catálogo'!$H$2:$H$1376,MATCH($A190,'Catálogo'!$A$2:$A$1376,0)),"código no encontrado"))</f>
        <v/>
      </c>
      <c r="D190" s="4">
        <f>IF($A190="","",IFERROR(INDEX('Catálogo'!$I$2:$I$1376,MATCH($A190,'Catálogo'!$A$2:$A$1376,0)),"código no encontrado"))</f>
        <v/>
      </c>
      <c r="E190" s="15" t="n"/>
      <c r="F190" s="10">
        <f>IF($A190="","",IFERROR(INDEX('Catálogo'!$N$2:$N$1376,MATCH($A190,'Catálogo'!$A$2:$A$1376,0)),"código no encontrado"))</f>
        <v/>
      </c>
      <c r="G190" s="10">
        <f>IF(OR($E190="",$F190="",NOT(ISNUMBER($F190))),"",$E190*$F190)</f>
        <v/>
      </c>
      <c r="H190" s="4">
        <f>IF($A190="","",IFERROR(INDEX('Catálogo'!$Q$2:$Q$1376,MATCH($A190,'Catálogo'!$A$2:$A$1376,0)),"código no encontrado"))</f>
        <v/>
      </c>
      <c r="I190" s="10">
        <f>IF($G190="","",IF($H190="Sí",ROUND($G190/1.18,2),$G190))</f>
        <v/>
      </c>
      <c r="J190" s="14" t="n"/>
    </row>
    <row r="191">
      <c r="A191" s="14" t="n"/>
      <c r="B191" s="5">
        <f>IF($A191="","",IFERROR(INDEX('Catálogo'!$D$2:$D$1376,MATCH($A191,'Catálogo'!$A$2:$A$1376,0)),"código no encontrado"))</f>
        <v/>
      </c>
      <c r="C191" s="4">
        <f>IF($A191="","",IFERROR(INDEX('Catálogo'!$H$2:$H$1376,MATCH($A191,'Catálogo'!$A$2:$A$1376,0)),"código no encontrado"))</f>
        <v/>
      </c>
      <c r="D191" s="4">
        <f>IF($A191="","",IFERROR(INDEX('Catálogo'!$I$2:$I$1376,MATCH($A191,'Catálogo'!$A$2:$A$1376,0)),"código no encontrado"))</f>
        <v/>
      </c>
      <c r="E191" s="15" t="n"/>
      <c r="F191" s="10">
        <f>IF($A191="","",IFERROR(INDEX('Catálogo'!$N$2:$N$1376,MATCH($A191,'Catálogo'!$A$2:$A$1376,0)),"código no encontrado"))</f>
        <v/>
      </c>
      <c r="G191" s="10">
        <f>IF(OR($E191="",$F191="",NOT(ISNUMBER($F191))),"",$E191*$F191)</f>
        <v/>
      </c>
      <c r="H191" s="4">
        <f>IF($A191="","",IFERROR(INDEX('Catálogo'!$Q$2:$Q$1376,MATCH($A191,'Catálogo'!$A$2:$A$1376,0)),"código no encontrado"))</f>
        <v/>
      </c>
      <c r="I191" s="10">
        <f>IF($G191="","",IF($H191="Sí",ROUND($G191/1.18,2),$G191))</f>
        <v/>
      </c>
      <c r="J191" s="14" t="n"/>
    </row>
    <row r="192">
      <c r="A192" s="14" t="n"/>
      <c r="B192" s="5">
        <f>IF($A192="","",IFERROR(INDEX('Catálogo'!$D$2:$D$1376,MATCH($A192,'Catálogo'!$A$2:$A$1376,0)),"código no encontrado"))</f>
        <v/>
      </c>
      <c r="C192" s="4">
        <f>IF($A192="","",IFERROR(INDEX('Catálogo'!$H$2:$H$1376,MATCH($A192,'Catálogo'!$A$2:$A$1376,0)),"código no encontrado"))</f>
        <v/>
      </c>
      <c r="D192" s="4">
        <f>IF($A192="","",IFERROR(INDEX('Catálogo'!$I$2:$I$1376,MATCH($A192,'Catálogo'!$A$2:$A$1376,0)),"código no encontrado"))</f>
        <v/>
      </c>
      <c r="E192" s="15" t="n"/>
      <c r="F192" s="10">
        <f>IF($A192="","",IFERROR(INDEX('Catálogo'!$N$2:$N$1376,MATCH($A192,'Catálogo'!$A$2:$A$1376,0)),"código no encontrado"))</f>
        <v/>
      </c>
      <c r="G192" s="10">
        <f>IF(OR($E192="",$F192="",NOT(ISNUMBER($F192))),"",$E192*$F192)</f>
        <v/>
      </c>
      <c r="H192" s="4">
        <f>IF($A192="","",IFERROR(INDEX('Catálogo'!$Q$2:$Q$1376,MATCH($A192,'Catálogo'!$A$2:$A$1376,0)),"código no encontrado"))</f>
        <v/>
      </c>
      <c r="I192" s="10">
        <f>IF($G192="","",IF($H192="Sí",ROUND($G192/1.18,2),$G192))</f>
        <v/>
      </c>
      <c r="J192" s="14" t="n"/>
    </row>
    <row r="193">
      <c r="A193" s="14" t="n"/>
      <c r="B193" s="5">
        <f>IF($A193="","",IFERROR(INDEX('Catálogo'!$D$2:$D$1376,MATCH($A193,'Catálogo'!$A$2:$A$1376,0)),"código no encontrado"))</f>
        <v/>
      </c>
      <c r="C193" s="4">
        <f>IF($A193="","",IFERROR(INDEX('Catálogo'!$H$2:$H$1376,MATCH($A193,'Catálogo'!$A$2:$A$1376,0)),"código no encontrado"))</f>
        <v/>
      </c>
      <c r="D193" s="4">
        <f>IF($A193="","",IFERROR(INDEX('Catálogo'!$I$2:$I$1376,MATCH($A193,'Catálogo'!$A$2:$A$1376,0)),"código no encontrado"))</f>
        <v/>
      </c>
      <c r="E193" s="15" t="n"/>
      <c r="F193" s="10">
        <f>IF($A193="","",IFERROR(INDEX('Catálogo'!$N$2:$N$1376,MATCH($A193,'Catálogo'!$A$2:$A$1376,0)),"código no encontrado"))</f>
        <v/>
      </c>
      <c r="G193" s="10">
        <f>IF(OR($E193="",$F193="",NOT(ISNUMBER($F193))),"",$E193*$F193)</f>
        <v/>
      </c>
      <c r="H193" s="4">
        <f>IF($A193="","",IFERROR(INDEX('Catálogo'!$Q$2:$Q$1376,MATCH($A193,'Catálogo'!$A$2:$A$1376,0)),"código no encontrado"))</f>
        <v/>
      </c>
      <c r="I193" s="10">
        <f>IF($G193="","",IF($H193="Sí",ROUND($G193/1.18,2),$G193))</f>
        <v/>
      </c>
      <c r="J193" s="14" t="n"/>
    </row>
    <row r="194">
      <c r="A194" s="14" t="n"/>
      <c r="B194" s="5">
        <f>IF($A194="","",IFERROR(INDEX('Catálogo'!$D$2:$D$1376,MATCH($A194,'Catálogo'!$A$2:$A$1376,0)),"código no encontrado"))</f>
        <v/>
      </c>
      <c r="C194" s="4">
        <f>IF($A194="","",IFERROR(INDEX('Catálogo'!$H$2:$H$1376,MATCH($A194,'Catálogo'!$A$2:$A$1376,0)),"código no encontrado"))</f>
        <v/>
      </c>
      <c r="D194" s="4">
        <f>IF($A194="","",IFERROR(INDEX('Catálogo'!$I$2:$I$1376,MATCH($A194,'Catálogo'!$A$2:$A$1376,0)),"código no encontrado"))</f>
        <v/>
      </c>
      <c r="E194" s="15" t="n"/>
      <c r="F194" s="10">
        <f>IF($A194="","",IFERROR(INDEX('Catálogo'!$N$2:$N$1376,MATCH($A194,'Catálogo'!$A$2:$A$1376,0)),"código no encontrado"))</f>
        <v/>
      </c>
      <c r="G194" s="10">
        <f>IF(OR($E194="",$F194="",NOT(ISNUMBER($F194))),"",$E194*$F194)</f>
        <v/>
      </c>
      <c r="H194" s="4">
        <f>IF($A194="","",IFERROR(INDEX('Catálogo'!$Q$2:$Q$1376,MATCH($A194,'Catálogo'!$A$2:$A$1376,0)),"código no encontrado"))</f>
        <v/>
      </c>
      <c r="I194" s="10">
        <f>IF($G194="","",IF($H194="Sí",ROUND($G194/1.18,2),$G194))</f>
        <v/>
      </c>
      <c r="J194" s="14" t="n"/>
    </row>
    <row r="195">
      <c r="A195" s="14" t="n"/>
      <c r="B195" s="5">
        <f>IF($A195="","",IFERROR(INDEX('Catálogo'!$D$2:$D$1376,MATCH($A195,'Catálogo'!$A$2:$A$1376,0)),"código no encontrado"))</f>
        <v/>
      </c>
      <c r="C195" s="4">
        <f>IF($A195="","",IFERROR(INDEX('Catálogo'!$H$2:$H$1376,MATCH($A195,'Catálogo'!$A$2:$A$1376,0)),"código no encontrado"))</f>
        <v/>
      </c>
      <c r="D195" s="4">
        <f>IF($A195="","",IFERROR(INDEX('Catálogo'!$I$2:$I$1376,MATCH($A195,'Catálogo'!$A$2:$A$1376,0)),"código no encontrado"))</f>
        <v/>
      </c>
      <c r="E195" s="15" t="n"/>
      <c r="F195" s="10">
        <f>IF($A195="","",IFERROR(INDEX('Catálogo'!$N$2:$N$1376,MATCH($A195,'Catálogo'!$A$2:$A$1376,0)),"código no encontrado"))</f>
        <v/>
      </c>
      <c r="G195" s="10">
        <f>IF(OR($E195="",$F195="",NOT(ISNUMBER($F195))),"",$E195*$F195)</f>
        <v/>
      </c>
      <c r="H195" s="4">
        <f>IF($A195="","",IFERROR(INDEX('Catálogo'!$Q$2:$Q$1376,MATCH($A195,'Catálogo'!$A$2:$A$1376,0)),"código no encontrado"))</f>
        <v/>
      </c>
      <c r="I195" s="10">
        <f>IF($G195="","",IF($H195="Sí",ROUND($G195/1.18,2),$G195))</f>
        <v/>
      </c>
      <c r="J195" s="14" t="n"/>
    </row>
    <row r="196">
      <c r="A196" s="14" t="n"/>
      <c r="B196" s="5">
        <f>IF($A196="","",IFERROR(INDEX('Catálogo'!$D$2:$D$1376,MATCH($A196,'Catálogo'!$A$2:$A$1376,0)),"código no encontrado"))</f>
        <v/>
      </c>
      <c r="C196" s="4">
        <f>IF($A196="","",IFERROR(INDEX('Catálogo'!$H$2:$H$1376,MATCH($A196,'Catálogo'!$A$2:$A$1376,0)),"código no encontrado"))</f>
        <v/>
      </c>
      <c r="D196" s="4">
        <f>IF($A196="","",IFERROR(INDEX('Catálogo'!$I$2:$I$1376,MATCH($A196,'Catálogo'!$A$2:$A$1376,0)),"código no encontrado"))</f>
        <v/>
      </c>
      <c r="E196" s="15" t="n"/>
      <c r="F196" s="10">
        <f>IF($A196="","",IFERROR(INDEX('Catálogo'!$N$2:$N$1376,MATCH($A196,'Catálogo'!$A$2:$A$1376,0)),"código no encontrado"))</f>
        <v/>
      </c>
      <c r="G196" s="10">
        <f>IF(OR($E196="",$F196="",NOT(ISNUMBER($F196))),"",$E196*$F196)</f>
        <v/>
      </c>
      <c r="H196" s="4">
        <f>IF($A196="","",IFERROR(INDEX('Catálogo'!$Q$2:$Q$1376,MATCH($A196,'Catálogo'!$A$2:$A$1376,0)),"código no encontrado"))</f>
        <v/>
      </c>
      <c r="I196" s="10">
        <f>IF($G196="","",IF($H196="Sí",ROUND($G196/1.18,2),$G196))</f>
        <v/>
      </c>
      <c r="J196" s="14" t="n"/>
    </row>
    <row r="197">
      <c r="A197" s="14" t="n"/>
      <c r="B197" s="5">
        <f>IF($A197="","",IFERROR(INDEX('Catálogo'!$D$2:$D$1376,MATCH($A197,'Catálogo'!$A$2:$A$1376,0)),"código no encontrado"))</f>
        <v/>
      </c>
      <c r="C197" s="4">
        <f>IF($A197="","",IFERROR(INDEX('Catálogo'!$H$2:$H$1376,MATCH($A197,'Catálogo'!$A$2:$A$1376,0)),"código no encontrado"))</f>
        <v/>
      </c>
      <c r="D197" s="4">
        <f>IF($A197="","",IFERROR(INDEX('Catálogo'!$I$2:$I$1376,MATCH($A197,'Catálogo'!$A$2:$A$1376,0)),"código no encontrado"))</f>
        <v/>
      </c>
      <c r="E197" s="15" t="n"/>
      <c r="F197" s="10">
        <f>IF($A197="","",IFERROR(INDEX('Catálogo'!$N$2:$N$1376,MATCH($A197,'Catálogo'!$A$2:$A$1376,0)),"código no encontrado"))</f>
        <v/>
      </c>
      <c r="G197" s="10">
        <f>IF(OR($E197="",$F197="",NOT(ISNUMBER($F197))),"",$E197*$F197)</f>
        <v/>
      </c>
      <c r="H197" s="4">
        <f>IF($A197="","",IFERROR(INDEX('Catálogo'!$Q$2:$Q$1376,MATCH($A197,'Catálogo'!$A$2:$A$1376,0)),"código no encontrado"))</f>
        <v/>
      </c>
      <c r="I197" s="10">
        <f>IF($G197="","",IF($H197="Sí",ROUND($G197/1.18,2),$G197))</f>
        <v/>
      </c>
      <c r="J197" s="14" t="n"/>
    </row>
    <row r="198">
      <c r="A198" s="14" t="n"/>
      <c r="B198" s="5">
        <f>IF($A198="","",IFERROR(INDEX('Catálogo'!$D$2:$D$1376,MATCH($A198,'Catálogo'!$A$2:$A$1376,0)),"código no encontrado"))</f>
        <v/>
      </c>
      <c r="C198" s="4">
        <f>IF($A198="","",IFERROR(INDEX('Catálogo'!$H$2:$H$1376,MATCH($A198,'Catálogo'!$A$2:$A$1376,0)),"código no encontrado"))</f>
        <v/>
      </c>
      <c r="D198" s="4">
        <f>IF($A198="","",IFERROR(INDEX('Catálogo'!$I$2:$I$1376,MATCH($A198,'Catálogo'!$A$2:$A$1376,0)),"código no encontrado"))</f>
        <v/>
      </c>
      <c r="E198" s="15" t="n"/>
      <c r="F198" s="10">
        <f>IF($A198="","",IFERROR(INDEX('Catálogo'!$N$2:$N$1376,MATCH($A198,'Catálogo'!$A$2:$A$1376,0)),"código no encontrado"))</f>
        <v/>
      </c>
      <c r="G198" s="10">
        <f>IF(OR($E198="",$F198="",NOT(ISNUMBER($F198))),"",$E198*$F198)</f>
        <v/>
      </c>
      <c r="H198" s="4">
        <f>IF($A198="","",IFERROR(INDEX('Catálogo'!$Q$2:$Q$1376,MATCH($A198,'Catálogo'!$A$2:$A$1376,0)),"código no encontrado"))</f>
        <v/>
      </c>
      <c r="I198" s="10">
        <f>IF($G198="","",IF($H198="Sí",ROUND($G198/1.18,2),$G198))</f>
        <v/>
      </c>
      <c r="J198" s="14" t="n"/>
    </row>
    <row r="199">
      <c r="A199" s="14" t="n"/>
      <c r="B199" s="5">
        <f>IF($A199="","",IFERROR(INDEX('Catálogo'!$D$2:$D$1376,MATCH($A199,'Catálogo'!$A$2:$A$1376,0)),"código no encontrado"))</f>
        <v/>
      </c>
      <c r="C199" s="4">
        <f>IF($A199="","",IFERROR(INDEX('Catálogo'!$H$2:$H$1376,MATCH($A199,'Catálogo'!$A$2:$A$1376,0)),"código no encontrado"))</f>
        <v/>
      </c>
      <c r="D199" s="4">
        <f>IF($A199="","",IFERROR(INDEX('Catálogo'!$I$2:$I$1376,MATCH($A199,'Catálogo'!$A$2:$A$1376,0)),"código no encontrado"))</f>
        <v/>
      </c>
      <c r="E199" s="15" t="n"/>
      <c r="F199" s="10">
        <f>IF($A199="","",IFERROR(INDEX('Catálogo'!$N$2:$N$1376,MATCH($A199,'Catálogo'!$A$2:$A$1376,0)),"código no encontrado"))</f>
        <v/>
      </c>
      <c r="G199" s="10">
        <f>IF(OR($E199="",$F199="",NOT(ISNUMBER($F199))),"",$E199*$F199)</f>
        <v/>
      </c>
      <c r="H199" s="4">
        <f>IF($A199="","",IFERROR(INDEX('Catálogo'!$Q$2:$Q$1376,MATCH($A199,'Catálogo'!$A$2:$A$1376,0)),"código no encontrado"))</f>
        <v/>
      </c>
      <c r="I199" s="10">
        <f>IF($G199="","",IF($H199="Sí",ROUND($G199/1.18,2),$G199))</f>
        <v/>
      </c>
      <c r="J199" s="14" t="n"/>
    </row>
    <row r="200">
      <c r="A200" s="14" t="n"/>
      <c r="B200" s="5">
        <f>IF($A200="","",IFERROR(INDEX('Catálogo'!$D$2:$D$1376,MATCH($A200,'Catálogo'!$A$2:$A$1376,0)),"código no encontrado"))</f>
        <v/>
      </c>
      <c r="C200" s="4">
        <f>IF($A200="","",IFERROR(INDEX('Catálogo'!$H$2:$H$1376,MATCH($A200,'Catálogo'!$A$2:$A$1376,0)),"código no encontrado"))</f>
        <v/>
      </c>
      <c r="D200" s="4">
        <f>IF($A200="","",IFERROR(INDEX('Catálogo'!$I$2:$I$1376,MATCH($A200,'Catálogo'!$A$2:$A$1376,0)),"código no encontrado"))</f>
        <v/>
      </c>
      <c r="E200" s="15" t="n"/>
      <c r="F200" s="10">
        <f>IF($A200="","",IFERROR(INDEX('Catálogo'!$N$2:$N$1376,MATCH($A200,'Catálogo'!$A$2:$A$1376,0)),"código no encontrado"))</f>
        <v/>
      </c>
      <c r="G200" s="10">
        <f>IF(OR($E200="",$F200="",NOT(ISNUMBER($F200))),"",$E200*$F200)</f>
        <v/>
      </c>
      <c r="H200" s="4">
        <f>IF($A200="","",IFERROR(INDEX('Catálogo'!$Q$2:$Q$1376,MATCH($A200,'Catálogo'!$A$2:$A$1376,0)),"código no encontrado"))</f>
        <v/>
      </c>
      <c r="I200" s="10">
        <f>IF($G200="","",IF($H200="Sí",ROUND($G200/1.18,2),$G200))</f>
        <v/>
      </c>
      <c r="J200" s="14" t="n"/>
    </row>
    <row r="201">
      <c r="A201" s="14" t="n"/>
      <c r="B201" s="5">
        <f>IF($A201="","",IFERROR(INDEX('Catálogo'!$D$2:$D$1376,MATCH($A201,'Catálogo'!$A$2:$A$1376,0)),"código no encontrado"))</f>
        <v/>
      </c>
      <c r="C201" s="4">
        <f>IF($A201="","",IFERROR(INDEX('Catálogo'!$H$2:$H$1376,MATCH($A201,'Catálogo'!$A$2:$A$1376,0)),"código no encontrado"))</f>
        <v/>
      </c>
      <c r="D201" s="4">
        <f>IF($A201="","",IFERROR(INDEX('Catálogo'!$I$2:$I$1376,MATCH($A201,'Catálogo'!$A$2:$A$1376,0)),"código no encontrado"))</f>
        <v/>
      </c>
      <c r="E201" s="15" t="n"/>
      <c r="F201" s="10">
        <f>IF($A201="","",IFERROR(INDEX('Catálogo'!$N$2:$N$1376,MATCH($A201,'Catálogo'!$A$2:$A$1376,0)),"código no encontrado"))</f>
        <v/>
      </c>
      <c r="G201" s="10">
        <f>IF(OR($E201="",$F201="",NOT(ISNUMBER($F201))),"",$E201*$F201)</f>
        <v/>
      </c>
      <c r="H201" s="4">
        <f>IF($A201="","",IFERROR(INDEX('Catálogo'!$Q$2:$Q$1376,MATCH($A201,'Catálogo'!$A$2:$A$1376,0)),"código no encontrado"))</f>
        <v/>
      </c>
      <c r="I201" s="10">
        <f>IF($G201="","",IF($H201="Sí",ROUND($G201/1.18,2),$G201))</f>
        <v/>
      </c>
      <c r="J201" s="14" t="n"/>
    </row>
    <row r="202">
      <c r="A202" s="14" t="n"/>
      <c r="B202" s="5">
        <f>IF($A202="","",IFERROR(INDEX('Catálogo'!$D$2:$D$1376,MATCH($A202,'Catálogo'!$A$2:$A$1376,0)),"código no encontrado"))</f>
        <v/>
      </c>
      <c r="C202" s="4">
        <f>IF($A202="","",IFERROR(INDEX('Catálogo'!$H$2:$H$1376,MATCH($A202,'Catálogo'!$A$2:$A$1376,0)),"código no encontrado"))</f>
        <v/>
      </c>
      <c r="D202" s="4">
        <f>IF($A202="","",IFERROR(INDEX('Catálogo'!$I$2:$I$1376,MATCH($A202,'Catálogo'!$A$2:$A$1376,0)),"código no encontrado"))</f>
        <v/>
      </c>
      <c r="E202" s="15" t="n"/>
      <c r="F202" s="10">
        <f>IF($A202="","",IFERROR(INDEX('Catálogo'!$N$2:$N$1376,MATCH($A202,'Catálogo'!$A$2:$A$1376,0)),"código no encontrado"))</f>
        <v/>
      </c>
      <c r="G202" s="10">
        <f>IF(OR($E202="",$F202="",NOT(ISNUMBER($F202))),"",$E202*$F202)</f>
        <v/>
      </c>
      <c r="H202" s="4">
        <f>IF($A202="","",IFERROR(INDEX('Catálogo'!$Q$2:$Q$1376,MATCH($A202,'Catálogo'!$A$2:$A$1376,0)),"código no encontrado"))</f>
        <v/>
      </c>
      <c r="I202" s="10">
        <f>IF($G202="","",IF($H202="Sí",ROUND($G202/1.18,2),$G202))</f>
        <v/>
      </c>
      <c r="J202" s="14" t="n"/>
    </row>
    <row r="203">
      <c r="A203" s="14" t="n"/>
      <c r="B203" s="5">
        <f>IF($A203="","",IFERROR(INDEX('Catálogo'!$D$2:$D$1376,MATCH($A203,'Catálogo'!$A$2:$A$1376,0)),"código no encontrado"))</f>
        <v/>
      </c>
      <c r="C203" s="4">
        <f>IF($A203="","",IFERROR(INDEX('Catálogo'!$H$2:$H$1376,MATCH($A203,'Catálogo'!$A$2:$A$1376,0)),"código no encontrado"))</f>
        <v/>
      </c>
      <c r="D203" s="4">
        <f>IF($A203="","",IFERROR(INDEX('Catálogo'!$I$2:$I$1376,MATCH($A203,'Catálogo'!$A$2:$A$1376,0)),"código no encontrado"))</f>
        <v/>
      </c>
      <c r="E203" s="15" t="n"/>
      <c r="F203" s="10">
        <f>IF($A203="","",IFERROR(INDEX('Catálogo'!$N$2:$N$1376,MATCH($A203,'Catálogo'!$A$2:$A$1376,0)),"código no encontrado"))</f>
        <v/>
      </c>
      <c r="G203" s="10">
        <f>IF(OR($E203="",$F203="",NOT(ISNUMBER($F203))),"",$E203*$F203)</f>
        <v/>
      </c>
      <c r="H203" s="4">
        <f>IF($A203="","",IFERROR(INDEX('Catálogo'!$Q$2:$Q$1376,MATCH($A203,'Catálogo'!$A$2:$A$1376,0)),"código no encontrado"))</f>
        <v/>
      </c>
      <c r="I203" s="10">
        <f>IF($G203="","",IF($H203="Sí",ROUND($G203/1.18,2),$G203))</f>
        <v/>
      </c>
      <c r="J203" s="14" t="n"/>
    </row>
    <row r="204">
      <c r="A204" s="14" t="n"/>
      <c r="B204" s="5">
        <f>IF($A204="","",IFERROR(INDEX('Catálogo'!$D$2:$D$1376,MATCH($A204,'Catálogo'!$A$2:$A$1376,0)),"código no encontrado"))</f>
        <v/>
      </c>
      <c r="C204" s="4">
        <f>IF($A204="","",IFERROR(INDEX('Catálogo'!$H$2:$H$1376,MATCH($A204,'Catálogo'!$A$2:$A$1376,0)),"código no encontrado"))</f>
        <v/>
      </c>
      <c r="D204" s="4">
        <f>IF($A204="","",IFERROR(INDEX('Catálogo'!$I$2:$I$1376,MATCH($A204,'Catálogo'!$A$2:$A$1376,0)),"código no encontrado"))</f>
        <v/>
      </c>
      <c r="E204" s="15" t="n"/>
      <c r="F204" s="10">
        <f>IF($A204="","",IFERROR(INDEX('Catálogo'!$N$2:$N$1376,MATCH($A204,'Catálogo'!$A$2:$A$1376,0)),"código no encontrado"))</f>
        <v/>
      </c>
      <c r="G204" s="10">
        <f>IF(OR($E204="",$F204="",NOT(ISNUMBER($F204))),"",$E204*$F204)</f>
        <v/>
      </c>
      <c r="H204" s="4">
        <f>IF($A204="","",IFERROR(INDEX('Catálogo'!$Q$2:$Q$1376,MATCH($A204,'Catálogo'!$A$2:$A$1376,0)),"código no encontrado"))</f>
        <v/>
      </c>
      <c r="I204" s="10">
        <f>IF($G204="","",IF($H204="Sí",ROUND($G204/1.18,2),$G204))</f>
        <v/>
      </c>
      <c r="J204" s="14" t="n"/>
    </row>
    <row r="205">
      <c r="A205" s="14" t="n"/>
      <c r="B205" s="5">
        <f>IF($A205="","",IFERROR(INDEX('Catálogo'!$D$2:$D$1376,MATCH($A205,'Catálogo'!$A$2:$A$1376,0)),"código no encontrado"))</f>
        <v/>
      </c>
      <c r="C205" s="4">
        <f>IF($A205="","",IFERROR(INDEX('Catálogo'!$H$2:$H$1376,MATCH($A205,'Catálogo'!$A$2:$A$1376,0)),"código no encontrado"))</f>
        <v/>
      </c>
      <c r="D205" s="4">
        <f>IF($A205="","",IFERROR(INDEX('Catálogo'!$I$2:$I$1376,MATCH($A205,'Catálogo'!$A$2:$A$1376,0)),"código no encontrado"))</f>
        <v/>
      </c>
      <c r="E205" s="15" t="n"/>
      <c r="F205" s="10">
        <f>IF($A205="","",IFERROR(INDEX('Catálogo'!$N$2:$N$1376,MATCH($A205,'Catálogo'!$A$2:$A$1376,0)),"código no encontrado"))</f>
        <v/>
      </c>
      <c r="G205" s="10">
        <f>IF(OR($E205="",$F205="",NOT(ISNUMBER($F205))),"",$E205*$F205)</f>
        <v/>
      </c>
      <c r="H205" s="4">
        <f>IF($A205="","",IFERROR(INDEX('Catálogo'!$Q$2:$Q$1376,MATCH($A205,'Catálogo'!$A$2:$A$1376,0)),"código no encontrado"))</f>
        <v/>
      </c>
      <c r="I205" s="10">
        <f>IF($G205="","",IF($H205="Sí",ROUND($G205/1.18,2),$G205))</f>
        <v/>
      </c>
      <c r="J205" s="14" t="n"/>
    </row>
    <row r="206">
      <c r="A206" s="14" t="n"/>
      <c r="B206" s="5">
        <f>IF($A206="","",IFERROR(INDEX('Catálogo'!$D$2:$D$1376,MATCH($A206,'Catálogo'!$A$2:$A$1376,0)),"código no encontrado"))</f>
        <v/>
      </c>
      <c r="C206" s="4">
        <f>IF($A206="","",IFERROR(INDEX('Catálogo'!$H$2:$H$1376,MATCH($A206,'Catálogo'!$A$2:$A$1376,0)),"código no encontrado"))</f>
        <v/>
      </c>
      <c r="D206" s="4">
        <f>IF($A206="","",IFERROR(INDEX('Catálogo'!$I$2:$I$1376,MATCH($A206,'Catálogo'!$A$2:$A$1376,0)),"código no encontrado"))</f>
        <v/>
      </c>
      <c r="E206" s="15" t="n"/>
      <c r="F206" s="10">
        <f>IF($A206="","",IFERROR(INDEX('Catálogo'!$N$2:$N$1376,MATCH($A206,'Catálogo'!$A$2:$A$1376,0)),"código no encontrado"))</f>
        <v/>
      </c>
      <c r="G206" s="10">
        <f>IF(OR($E206="",$F206="",NOT(ISNUMBER($F206))),"",$E206*$F206)</f>
        <v/>
      </c>
      <c r="H206" s="4">
        <f>IF($A206="","",IFERROR(INDEX('Catálogo'!$Q$2:$Q$1376,MATCH($A206,'Catálogo'!$A$2:$A$1376,0)),"código no encontrado"))</f>
        <v/>
      </c>
      <c r="I206" s="10">
        <f>IF($G206="","",IF($H206="Sí",ROUND($G206/1.18,2),$G206))</f>
        <v/>
      </c>
      <c r="J206" s="14" t="n"/>
    </row>
    <row r="207">
      <c r="A207" s="14" t="n"/>
      <c r="B207" s="5">
        <f>IF($A207="","",IFERROR(INDEX('Catálogo'!$D$2:$D$1376,MATCH($A207,'Catálogo'!$A$2:$A$1376,0)),"código no encontrado"))</f>
        <v/>
      </c>
      <c r="C207" s="4">
        <f>IF($A207="","",IFERROR(INDEX('Catálogo'!$H$2:$H$1376,MATCH($A207,'Catálogo'!$A$2:$A$1376,0)),"código no encontrado"))</f>
        <v/>
      </c>
      <c r="D207" s="4">
        <f>IF($A207="","",IFERROR(INDEX('Catálogo'!$I$2:$I$1376,MATCH($A207,'Catálogo'!$A$2:$A$1376,0)),"código no encontrado"))</f>
        <v/>
      </c>
      <c r="E207" s="15" t="n"/>
      <c r="F207" s="10">
        <f>IF($A207="","",IFERROR(INDEX('Catálogo'!$N$2:$N$1376,MATCH($A207,'Catálogo'!$A$2:$A$1376,0)),"código no encontrado"))</f>
        <v/>
      </c>
      <c r="G207" s="10">
        <f>IF(OR($E207="",$F207="",NOT(ISNUMBER($F207))),"",$E207*$F207)</f>
        <v/>
      </c>
      <c r="H207" s="4">
        <f>IF($A207="","",IFERROR(INDEX('Catálogo'!$Q$2:$Q$1376,MATCH($A207,'Catálogo'!$A$2:$A$1376,0)),"código no encontrado"))</f>
        <v/>
      </c>
      <c r="I207" s="10">
        <f>IF($G207="","",IF($H207="Sí",ROUND($G207/1.18,2),$G207))</f>
        <v/>
      </c>
      <c r="J207" s="14" t="n"/>
    </row>
    <row r="208">
      <c r="A208" s="14" t="n"/>
      <c r="B208" s="5">
        <f>IF($A208="","",IFERROR(INDEX('Catálogo'!$D$2:$D$1376,MATCH($A208,'Catálogo'!$A$2:$A$1376,0)),"código no encontrado"))</f>
        <v/>
      </c>
      <c r="C208" s="4">
        <f>IF($A208="","",IFERROR(INDEX('Catálogo'!$H$2:$H$1376,MATCH($A208,'Catálogo'!$A$2:$A$1376,0)),"código no encontrado"))</f>
        <v/>
      </c>
      <c r="D208" s="4">
        <f>IF($A208="","",IFERROR(INDEX('Catálogo'!$I$2:$I$1376,MATCH($A208,'Catálogo'!$A$2:$A$1376,0)),"código no encontrado"))</f>
        <v/>
      </c>
      <c r="E208" s="15" t="n"/>
      <c r="F208" s="10">
        <f>IF($A208="","",IFERROR(INDEX('Catálogo'!$N$2:$N$1376,MATCH($A208,'Catálogo'!$A$2:$A$1376,0)),"código no encontrado"))</f>
        <v/>
      </c>
      <c r="G208" s="10">
        <f>IF(OR($E208="",$F208="",NOT(ISNUMBER($F208))),"",$E208*$F208)</f>
        <v/>
      </c>
      <c r="H208" s="4">
        <f>IF($A208="","",IFERROR(INDEX('Catálogo'!$Q$2:$Q$1376,MATCH($A208,'Catálogo'!$A$2:$A$1376,0)),"código no encontrado"))</f>
        <v/>
      </c>
      <c r="I208" s="10">
        <f>IF($G208="","",IF($H208="Sí",ROUND($G208/1.18,2),$G208))</f>
        <v/>
      </c>
      <c r="J208" s="14" t="n"/>
    </row>
    <row r="209">
      <c r="A209" s="14" t="n"/>
      <c r="B209" s="5">
        <f>IF($A209="","",IFERROR(INDEX('Catálogo'!$D$2:$D$1376,MATCH($A209,'Catálogo'!$A$2:$A$1376,0)),"código no encontrado"))</f>
        <v/>
      </c>
      <c r="C209" s="4">
        <f>IF($A209="","",IFERROR(INDEX('Catálogo'!$H$2:$H$1376,MATCH($A209,'Catálogo'!$A$2:$A$1376,0)),"código no encontrado"))</f>
        <v/>
      </c>
      <c r="D209" s="4">
        <f>IF($A209="","",IFERROR(INDEX('Catálogo'!$I$2:$I$1376,MATCH($A209,'Catálogo'!$A$2:$A$1376,0)),"código no encontrado"))</f>
        <v/>
      </c>
      <c r="E209" s="15" t="n"/>
      <c r="F209" s="10">
        <f>IF($A209="","",IFERROR(INDEX('Catálogo'!$N$2:$N$1376,MATCH($A209,'Catálogo'!$A$2:$A$1376,0)),"código no encontrado"))</f>
        <v/>
      </c>
      <c r="G209" s="10">
        <f>IF(OR($E209="",$F209="",NOT(ISNUMBER($F209))),"",$E209*$F209)</f>
        <v/>
      </c>
      <c r="H209" s="4">
        <f>IF($A209="","",IFERROR(INDEX('Catálogo'!$Q$2:$Q$1376,MATCH($A209,'Catálogo'!$A$2:$A$1376,0)),"código no encontrado"))</f>
        <v/>
      </c>
      <c r="I209" s="10">
        <f>IF($G209="","",IF($H209="Sí",ROUND($G209/1.18,2),$G209))</f>
        <v/>
      </c>
      <c r="J209" s="14" t="n"/>
    </row>
    <row r="210">
      <c r="A210" s="14" t="n"/>
      <c r="B210" s="5">
        <f>IF($A210="","",IFERROR(INDEX('Catálogo'!$D$2:$D$1376,MATCH($A210,'Catálogo'!$A$2:$A$1376,0)),"código no encontrado"))</f>
        <v/>
      </c>
      <c r="C210" s="4">
        <f>IF($A210="","",IFERROR(INDEX('Catálogo'!$H$2:$H$1376,MATCH($A210,'Catálogo'!$A$2:$A$1376,0)),"código no encontrado"))</f>
        <v/>
      </c>
      <c r="D210" s="4">
        <f>IF($A210="","",IFERROR(INDEX('Catálogo'!$I$2:$I$1376,MATCH($A210,'Catálogo'!$A$2:$A$1376,0)),"código no encontrado"))</f>
        <v/>
      </c>
      <c r="E210" s="15" t="n"/>
      <c r="F210" s="10">
        <f>IF($A210="","",IFERROR(INDEX('Catálogo'!$N$2:$N$1376,MATCH($A210,'Catálogo'!$A$2:$A$1376,0)),"código no encontrado"))</f>
        <v/>
      </c>
      <c r="G210" s="10">
        <f>IF(OR($E210="",$F210="",NOT(ISNUMBER($F210))),"",$E210*$F210)</f>
        <v/>
      </c>
      <c r="H210" s="4">
        <f>IF($A210="","",IFERROR(INDEX('Catálogo'!$Q$2:$Q$1376,MATCH($A210,'Catálogo'!$A$2:$A$1376,0)),"código no encontrado"))</f>
        <v/>
      </c>
      <c r="I210" s="10">
        <f>IF($G210="","",IF($H210="Sí",ROUND($G210/1.18,2),$G210))</f>
        <v/>
      </c>
      <c r="J210" s="14" t="n"/>
    </row>
    <row r="211">
      <c r="A211" s="14" t="n"/>
      <c r="B211" s="5">
        <f>IF($A211="","",IFERROR(INDEX('Catálogo'!$D$2:$D$1376,MATCH($A211,'Catálogo'!$A$2:$A$1376,0)),"código no encontrado"))</f>
        <v/>
      </c>
      <c r="C211" s="4">
        <f>IF($A211="","",IFERROR(INDEX('Catálogo'!$H$2:$H$1376,MATCH($A211,'Catálogo'!$A$2:$A$1376,0)),"código no encontrado"))</f>
        <v/>
      </c>
      <c r="D211" s="4">
        <f>IF($A211="","",IFERROR(INDEX('Catálogo'!$I$2:$I$1376,MATCH($A211,'Catálogo'!$A$2:$A$1376,0)),"código no encontrado"))</f>
        <v/>
      </c>
      <c r="E211" s="15" t="n"/>
      <c r="F211" s="10">
        <f>IF($A211="","",IFERROR(INDEX('Catálogo'!$N$2:$N$1376,MATCH($A211,'Catálogo'!$A$2:$A$1376,0)),"código no encontrado"))</f>
        <v/>
      </c>
      <c r="G211" s="10">
        <f>IF(OR($E211="",$F211="",NOT(ISNUMBER($F211))),"",$E211*$F211)</f>
        <v/>
      </c>
      <c r="H211" s="4">
        <f>IF($A211="","",IFERROR(INDEX('Catálogo'!$Q$2:$Q$1376,MATCH($A211,'Catálogo'!$A$2:$A$1376,0)),"código no encontrado"))</f>
        <v/>
      </c>
      <c r="I211" s="10">
        <f>IF($G211="","",IF($H211="Sí",ROUND($G211/1.18,2),$G211))</f>
        <v/>
      </c>
      <c r="J211" s="14" t="n"/>
    </row>
    <row r="212">
      <c r="A212" s="14" t="n"/>
      <c r="B212" s="5">
        <f>IF($A212="","",IFERROR(INDEX('Catálogo'!$D$2:$D$1376,MATCH($A212,'Catálogo'!$A$2:$A$1376,0)),"código no encontrado"))</f>
        <v/>
      </c>
      <c r="C212" s="4">
        <f>IF($A212="","",IFERROR(INDEX('Catálogo'!$H$2:$H$1376,MATCH($A212,'Catálogo'!$A$2:$A$1376,0)),"código no encontrado"))</f>
        <v/>
      </c>
      <c r="D212" s="4">
        <f>IF($A212="","",IFERROR(INDEX('Catálogo'!$I$2:$I$1376,MATCH($A212,'Catálogo'!$A$2:$A$1376,0)),"código no encontrado"))</f>
        <v/>
      </c>
      <c r="E212" s="15" t="n"/>
      <c r="F212" s="10">
        <f>IF($A212="","",IFERROR(INDEX('Catálogo'!$N$2:$N$1376,MATCH($A212,'Catálogo'!$A$2:$A$1376,0)),"código no encontrado"))</f>
        <v/>
      </c>
      <c r="G212" s="10">
        <f>IF(OR($E212="",$F212="",NOT(ISNUMBER($F212))),"",$E212*$F212)</f>
        <v/>
      </c>
      <c r="H212" s="4">
        <f>IF($A212="","",IFERROR(INDEX('Catálogo'!$Q$2:$Q$1376,MATCH($A212,'Catálogo'!$A$2:$A$1376,0)),"código no encontrado"))</f>
        <v/>
      </c>
      <c r="I212" s="10">
        <f>IF($G212="","",IF($H212="Sí",ROUND($G212/1.18,2),$G212))</f>
        <v/>
      </c>
      <c r="J212" s="14" t="n"/>
    </row>
    <row r="213">
      <c r="A213" s="14" t="n"/>
      <c r="B213" s="5">
        <f>IF($A213="","",IFERROR(INDEX('Catálogo'!$D$2:$D$1376,MATCH($A213,'Catálogo'!$A$2:$A$1376,0)),"código no encontrado"))</f>
        <v/>
      </c>
      <c r="C213" s="4">
        <f>IF($A213="","",IFERROR(INDEX('Catálogo'!$H$2:$H$1376,MATCH($A213,'Catálogo'!$A$2:$A$1376,0)),"código no encontrado"))</f>
        <v/>
      </c>
      <c r="D213" s="4">
        <f>IF($A213="","",IFERROR(INDEX('Catálogo'!$I$2:$I$1376,MATCH($A213,'Catálogo'!$A$2:$A$1376,0)),"código no encontrado"))</f>
        <v/>
      </c>
      <c r="E213" s="15" t="n"/>
      <c r="F213" s="10">
        <f>IF($A213="","",IFERROR(INDEX('Catálogo'!$N$2:$N$1376,MATCH($A213,'Catálogo'!$A$2:$A$1376,0)),"código no encontrado"))</f>
        <v/>
      </c>
      <c r="G213" s="10">
        <f>IF(OR($E213="",$F213="",NOT(ISNUMBER($F213))),"",$E213*$F213)</f>
        <v/>
      </c>
      <c r="H213" s="4">
        <f>IF($A213="","",IFERROR(INDEX('Catálogo'!$Q$2:$Q$1376,MATCH($A213,'Catálogo'!$A$2:$A$1376,0)),"código no encontrado"))</f>
        <v/>
      </c>
      <c r="I213" s="10">
        <f>IF($G213="","",IF($H213="Sí",ROUND($G213/1.18,2),$G213))</f>
        <v/>
      </c>
      <c r="J213" s="14" t="n"/>
    </row>
    <row r="214">
      <c r="A214" s="14" t="n"/>
      <c r="B214" s="5">
        <f>IF($A214="","",IFERROR(INDEX('Catálogo'!$D$2:$D$1376,MATCH($A214,'Catálogo'!$A$2:$A$1376,0)),"código no encontrado"))</f>
        <v/>
      </c>
      <c r="C214" s="4">
        <f>IF($A214="","",IFERROR(INDEX('Catálogo'!$H$2:$H$1376,MATCH($A214,'Catálogo'!$A$2:$A$1376,0)),"código no encontrado"))</f>
        <v/>
      </c>
      <c r="D214" s="4">
        <f>IF($A214="","",IFERROR(INDEX('Catálogo'!$I$2:$I$1376,MATCH($A214,'Catálogo'!$A$2:$A$1376,0)),"código no encontrado"))</f>
        <v/>
      </c>
      <c r="E214" s="15" t="n"/>
      <c r="F214" s="10">
        <f>IF($A214="","",IFERROR(INDEX('Catálogo'!$N$2:$N$1376,MATCH($A214,'Catálogo'!$A$2:$A$1376,0)),"código no encontrado"))</f>
        <v/>
      </c>
      <c r="G214" s="10">
        <f>IF(OR($E214="",$F214="",NOT(ISNUMBER($F214))),"",$E214*$F214)</f>
        <v/>
      </c>
      <c r="H214" s="4">
        <f>IF($A214="","",IFERROR(INDEX('Catálogo'!$Q$2:$Q$1376,MATCH($A214,'Catálogo'!$A$2:$A$1376,0)),"código no encontrado"))</f>
        <v/>
      </c>
      <c r="I214" s="10">
        <f>IF($G214="","",IF($H214="Sí",ROUND($G214/1.18,2),$G214))</f>
        <v/>
      </c>
      <c r="J214" s="14" t="n"/>
    </row>
    <row r="215">
      <c r="A215" s="14" t="n"/>
      <c r="B215" s="5">
        <f>IF($A215="","",IFERROR(INDEX('Catálogo'!$D$2:$D$1376,MATCH($A215,'Catálogo'!$A$2:$A$1376,0)),"código no encontrado"))</f>
        <v/>
      </c>
      <c r="C215" s="4">
        <f>IF($A215="","",IFERROR(INDEX('Catálogo'!$H$2:$H$1376,MATCH($A215,'Catálogo'!$A$2:$A$1376,0)),"código no encontrado"))</f>
        <v/>
      </c>
      <c r="D215" s="4">
        <f>IF($A215="","",IFERROR(INDEX('Catálogo'!$I$2:$I$1376,MATCH($A215,'Catálogo'!$A$2:$A$1376,0)),"código no encontrado"))</f>
        <v/>
      </c>
      <c r="E215" s="15" t="n"/>
      <c r="F215" s="10">
        <f>IF($A215="","",IFERROR(INDEX('Catálogo'!$N$2:$N$1376,MATCH($A215,'Catálogo'!$A$2:$A$1376,0)),"código no encontrado"))</f>
        <v/>
      </c>
      <c r="G215" s="10">
        <f>IF(OR($E215="",$F215="",NOT(ISNUMBER($F215))),"",$E215*$F215)</f>
        <v/>
      </c>
      <c r="H215" s="4">
        <f>IF($A215="","",IFERROR(INDEX('Catálogo'!$Q$2:$Q$1376,MATCH($A215,'Catálogo'!$A$2:$A$1376,0)),"código no encontrado"))</f>
        <v/>
      </c>
      <c r="I215" s="10">
        <f>IF($G215="","",IF($H215="Sí",ROUND($G215/1.18,2),$G215))</f>
        <v/>
      </c>
      <c r="J215" s="14" t="n"/>
    </row>
    <row r="216">
      <c r="A216" s="14" t="n"/>
      <c r="B216" s="5">
        <f>IF($A216="","",IFERROR(INDEX('Catálogo'!$D$2:$D$1376,MATCH($A216,'Catálogo'!$A$2:$A$1376,0)),"código no encontrado"))</f>
        <v/>
      </c>
      <c r="C216" s="4">
        <f>IF($A216="","",IFERROR(INDEX('Catálogo'!$H$2:$H$1376,MATCH($A216,'Catálogo'!$A$2:$A$1376,0)),"código no encontrado"))</f>
        <v/>
      </c>
      <c r="D216" s="4">
        <f>IF($A216="","",IFERROR(INDEX('Catálogo'!$I$2:$I$1376,MATCH($A216,'Catálogo'!$A$2:$A$1376,0)),"código no encontrado"))</f>
        <v/>
      </c>
      <c r="E216" s="15" t="n"/>
      <c r="F216" s="10">
        <f>IF($A216="","",IFERROR(INDEX('Catálogo'!$N$2:$N$1376,MATCH($A216,'Catálogo'!$A$2:$A$1376,0)),"código no encontrado"))</f>
        <v/>
      </c>
      <c r="G216" s="10">
        <f>IF(OR($E216="",$F216="",NOT(ISNUMBER($F216))),"",$E216*$F216)</f>
        <v/>
      </c>
      <c r="H216" s="4">
        <f>IF($A216="","",IFERROR(INDEX('Catálogo'!$Q$2:$Q$1376,MATCH($A216,'Catálogo'!$A$2:$A$1376,0)),"código no encontrado"))</f>
        <v/>
      </c>
      <c r="I216" s="10">
        <f>IF($G216="","",IF($H216="Sí",ROUND($G216/1.18,2),$G216))</f>
        <v/>
      </c>
      <c r="J216" s="14" t="n"/>
    </row>
    <row r="217">
      <c r="A217" s="14" t="n"/>
      <c r="B217" s="5">
        <f>IF($A217="","",IFERROR(INDEX('Catálogo'!$D$2:$D$1376,MATCH($A217,'Catálogo'!$A$2:$A$1376,0)),"código no encontrado"))</f>
        <v/>
      </c>
      <c r="C217" s="4">
        <f>IF($A217="","",IFERROR(INDEX('Catálogo'!$H$2:$H$1376,MATCH($A217,'Catálogo'!$A$2:$A$1376,0)),"código no encontrado"))</f>
        <v/>
      </c>
      <c r="D217" s="4">
        <f>IF($A217="","",IFERROR(INDEX('Catálogo'!$I$2:$I$1376,MATCH($A217,'Catálogo'!$A$2:$A$1376,0)),"código no encontrado"))</f>
        <v/>
      </c>
      <c r="E217" s="15" t="n"/>
      <c r="F217" s="10">
        <f>IF($A217="","",IFERROR(INDEX('Catálogo'!$N$2:$N$1376,MATCH($A217,'Catálogo'!$A$2:$A$1376,0)),"código no encontrado"))</f>
        <v/>
      </c>
      <c r="G217" s="10">
        <f>IF(OR($E217="",$F217="",NOT(ISNUMBER($F217))),"",$E217*$F217)</f>
        <v/>
      </c>
      <c r="H217" s="4">
        <f>IF($A217="","",IFERROR(INDEX('Catálogo'!$Q$2:$Q$1376,MATCH($A217,'Catálogo'!$A$2:$A$1376,0)),"código no encontrado"))</f>
        <v/>
      </c>
      <c r="I217" s="10">
        <f>IF($G217="","",IF($H217="Sí",ROUND($G217/1.18,2),$G217))</f>
        <v/>
      </c>
      <c r="J217" s="14" t="n"/>
    </row>
    <row r="218">
      <c r="A218" s="14" t="n"/>
      <c r="B218" s="5">
        <f>IF($A218="","",IFERROR(INDEX('Catálogo'!$D$2:$D$1376,MATCH($A218,'Catálogo'!$A$2:$A$1376,0)),"código no encontrado"))</f>
        <v/>
      </c>
      <c r="C218" s="4">
        <f>IF($A218="","",IFERROR(INDEX('Catálogo'!$H$2:$H$1376,MATCH($A218,'Catálogo'!$A$2:$A$1376,0)),"código no encontrado"))</f>
        <v/>
      </c>
      <c r="D218" s="4">
        <f>IF($A218="","",IFERROR(INDEX('Catálogo'!$I$2:$I$1376,MATCH($A218,'Catálogo'!$A$2:$A$1376,0)),"código no encontrado"))</f>
        <v/>
      </c>
      <c r="E218" s="15" t="n"/>
      <c r="F218" s="10">
        <f>IF($A218="","",IFERROR(INDEX('Catálogo'!$N$2:$N$1376,MATCH($A218,'Catálogo'!$A$2:$A$1376,0)),"código no encontrado"))</f>
        <v/>
      </c>
      <c r="G218" s="10">
        <f>IF(OR($E218="",$F218="",NOT(ISNUMBER($F218))),"",$E218*$F218)</f>
        <v/>
      </c>
      <c r="H218" s="4">
        <f>IF($A218="","",IFERROR(INDEX('Catálogo'!$Q$2:$Q$1376,MATCH($A218,'Catálogo'!$A$2:$A$1376,0)),"código no encontrado"))</f>
        <v/>
      </c>
      <c r="I218" s="10">
        <f>IF($G218="","",IF($H218="Sí",ROUND($G218/1.18,2),$G218))</f>
        <v/>
      </c>
      <c r="J218" s="14" t="n"/>
    </row>
    <row r="219">
      <c r="A219" s="14" t="n"/>
      <c r="B219" s="5">
        <f>IF($A219="","",IFERROR(INDEX('Catálogo'!$D$2:$D$1376,MATCH($A219,'Catálogo'!$A$2:$A$1376,0)),"código no encontrado"))</f>
        <v/>
      </c>
      <c r="C219" s="4">
        <f>IF($A219="","",IFERROR(INDEX('Catálogo'!$H$2:$H$1376,MATCH($A219,'Catálogo'!$A$2:$A$1376,0)),"código no encontrado"))</f>
        <v/>
      </c>
      <c r="D219" s="4">
        <f>IF($A219="","",IFERROR(INDEX('Catálogo'!$I$2:$I$1376,MATCH($A219,'Catálogo'!$A$2:$A$1376,0)),"código no encontrado"))</f>
        <v/>
      </c>
      <c r="E219" s="15" t="n"/>
      <c r="F219" s="10">
        <f>IF($A219="","",IFERROR(INDEX('Catálogo'!$N$2:$N$1376,MATCH($A219,'Catálogo'!$A$2:$A$1376,0)),"código no encontrado"))</f>
        <v/>
      </c>
      <c r="G219" s="10">
        <f>IF(OR($E219="",$F219="",NOT(ISNUMBER($F219))),"",$E219*$F219)</f>
        <v/>
      </c>
      <c r="H219" s="4">
        <f>IF($A219="","",IFERROR(INDEX('Catálogo'!$Q$2:$Q$1376,MATCH($A219,'Catálogo'!$A$2:$A$1376,0)),"código no encontrado"))</f>
        <v/>
      </c>
      <c r="I219" s="10">
        <f>IF($G219="","",IF($H219="Sí",ROUND($G219/1.18,2),$G219))</f>
        <v/>
      </c>
      <c r="J219" s="14" t="n"/>
    </row>
    <row r="220">
      <c r="A220" s="14" t="n"/>
      <c r="B220" s="5">
        <f>IF($A220="","",IFERROR(INDEX('Catálogo'!$D$2:$D$1376,MATCH($A220,'Catálogo'!$A$2:$A$1376,0)),"código no encontrado"))</f>
        <v/>
      </c>
      <c r="C220" s="4">
        <f>IF($A220="","",IFERROR(INDEX('Catálogo'!$H$2:$H$1376,MATCH($A220,'Catálogo'!$A$2:$A$1376,0)),"código no encontrado"))</f>
        <v/>
      </c>
      <c r="D220" s="4">
        <f>IF($A220="","",IFERROR(INDEX('Catálogo'!$I$2:$I$1376,MATCH($A220,'Catálogo'!$A$2:$A$1376,0)),"código no encontrado"))</f>
        <v/>
      </c>
      <c r="E220" s="15" t="n"/>
      <c r="F220" s="10">
        <f>IF($A220="","",IFERROR(INDEX('Catálogo'!$N$2:$N$1376,MATCH($A220,'Catálogo'!$A$2:$A$1376,0)),"código no encontrado"))</f>
        <v/>
      </c>
      <c r="G220" s="10">
        <f>IF(OR($E220="",$F220="",NOT(ISNUMBER($F220))),"",$E220*$F220)</f>
        <v/>
      </c>
      <c r="H220" s="4">
        <f>IF($A220="","",IFERROR(INDEX('Catálogo'!$Q$2:$Q$1376,MATCH($A220,'Catálogo'!$A$2:$A$1376,0)),"código no encontrado"))</f>
        <v/>
      </c>
      <c r="I220" s="10">
        <f>IF($G220="","",IF($H220="Sí",ROUND($G220/1.18,2),$G220))</f>
        <v/>
      </c>
      <c r="J220" s="14" t="n"/>
    </row>
    <row r="221">
      <c r="A221" s="14" t="n"/>
      <c r="B221" s="5">
        <f>IF($A221="","",IFERROR(INDEX('Catálogo'!$D$2:$D$1376,MATCH($A221,'Catálogo'!$A$2:$A$1376,0)),"código no encontrado"))</f>
        <v/>
      </c>
      <c r="C221" s="4">
        <f>IF($A221="","",IFERROR(INDEX('Catálogo'!$H$2:$H$1376,MATCH($A221,'Catálogo'!$A$2:$A$1376,0)),"código no encontrado"))</f>
        <v/>
      </c>
      <c r="D221" s="4">
        <f>IF($A221="","",IFERROR(INDEX('Catálogo'!$I$2:$I$1376,MATCH($A221,'Catálogo'!$A$2:$A$1376,0)),"código no encontrado"))</f>
        <v/>
      </c>
      <c r="E221" s="15" t="n"/>
      <c r="F221" s="10">
        <f>IF($A221="","",IFERROR(INDEX('Catálogo'!$N$2:$N$1376,MATCH($A221,'Catálogo'!$A$2:$A$1376,0)),"código no encontrado"))</f>
        <v/>
      </c>
      <c r="G221" s="10">
        <f>IF(OR($E221="",$F221="",NOT(ISNUMBER($F221))),"",$E221*$F221)</f>
        <v/>
      </c>
      <c r="H221" s="4">
        <f>IF($A221="","",IFERROR(INDEX('Catálogo'!$Q$2:$Q$1376,MATCH($A221,'Catálogo'!$A$2:$A$1376,0)),"código no encontrado"))</f>
        <v/>
      </c>
      <c r="I221" s="10">
        <f>IF($G221="","",IF($H221="Sí",ROUND($G221/1.18,2),$G221))</f>
        <v/>
      </c>
      <c r="J221" s="14" t="n"/>
    </row>
    <row r="222">
      <c r="A222" s="14" t="n"/>
      <c r="B222" s="5">
        <f>IF($A222="","",IFERROR(INDEX('Catálogo'!$D$2:$D$1376,MATCH($A222,'Catálogo'!$A$2:$A$1376,0)),"código no encontrado"))</f>
        <v/>
      </c>
      <c r="C222" s="4">
        <f>IF($A222="","",IFERROR(INDEX('Catálogo'!$H$2:$H$1376,MATCH($A222,'Catálogo'!$A$2:$A$1376,0)),"código no encontrado"))</f>
        <v/>
      </c>
      <c r="D222" s="4">
        <f>IF($A222="","",IFERROR(INDEX('Catálogo'!$I$2:$I$1376,MATCH($A222,'Catálogo'!$A$2:$A$1376,0)),"código no encontrado"))</f>
        <v/>
      </c>
      <c r="E222" s="15" t="n"/>
      <c r="F222" s="10">
        <f>IF($A222="","",IFERROR(INDEX('Catálogo'!$N$2:$N$1376,MATCH($A222,'Catálogo'!$A$2:$A$1376,0)),"código no encontrado"))</f>
        <v/>
      </c>
      <c r="G222" s="10">
        <f>IF(OR($E222="",$F222="",NOT(ISNUMBER($F222))),"",$E222*$F222)</f>
        <v/>
      </c>
      <c r="H222" s="4">
        <f>IF($A222="","",IFERROR(INDEX('Catálogo'!$Q$2:$Q$1376,MATCH($A222,'Catálogo'!$A$2:$A$1376,0)),"código no encontrado"))</f>
        <v/>
      </c>
      <c r="I222" s="10">
        <f>IF($G222="","",IF($H222="Sí",ROUND($G222/1.18,2),$G222))</f>
        <v/>
      </c>
      <c r="J222" s="14" t="n"/>
    </row>
    <row r="223">
      <c r="A223" s="14" t="n"/>
      <c r="B223" s="5">
        <f>IF($A223="","",IFERROR(INDEX('Catálogo'!$D$2:$D$1376,MATCH($A223,'Catálogo'!$A$2:$A$1376,0)),"código no encontrado"))</f>
        <v/>
      </c>
      <c r="C223" s="4">
        <f>IF($A223="","",IFERROR(INDEX('Catálogo'!$H$2:$H$1376,MATCH($A223,'Catálogo'!$A$2:$A$1376,0)),"código no encontrado"))</f>
        <v/>
      </c>
      <c r="D223" s="4">
        <f>IF($A223="","",IFERROR(INDEX('Catálogo'!$I$2:$I$1376,MATCH($A223,'Catálogo'!$A$2:$A$1376,0)),"código no encontrado"))</f>
        <v/>
      </c>
      <c r="E223" s="15" t="n"/>
      <c r="F223" s="10">
        <f>IF($A223="","",IFERROR(INDEX('Catálogo'!$N$2:$N$1376,MATCH($A223,'Catálogo'!$A$2:$A$1376,0)),"código no encontrado"))</f>
        <v/>
      </c>
      <c r="G223" s="10">
        <f>IF(OR($E223="",$F223="",NOT(ISNUMBER($F223))),"",$E223*$F223)</f>
        <v/>
      </c>
      <c r="H223" s="4">
        <f>IF($A223="","",IFERROR(INDEX('Catálogo'!$Q$2:$Q$1376,MATCH($A223,'Catálogo'!$A$2:$A$1376,0)),"código no encontrado"))</f>
        <v/>
      </c>
      <c r="I223" s="10">
        <f>IF($G223="","",IF($H223="Sí",ROUND($G223/1.18,2),$G223))</f>
        <v/>
      </c>
      <c r="J223" s="14" t="n"/>
    </row>
    <row r="224">
      <c r="A224" s="14" t="n"/>
      <c r="B224" s="5">
        <f>IF($A224="","",IFERROR(INDEX('Catálogo'!$D$2:$D$1376,MATCH($A224,'Catálogo'!$A$2:$A$1376,0)),"código no encontrado"))</f>
        <v/>
      </c>
      <c r="C224" s="4">
        <f>IF($A224="","",IFERROR(INDEX('Catálogo'!$H$2:$H$1376,MATCH($A224,'Catálogo'!$A$2:$A$1376,0)),"código no encontrado"))</f>
        <v/>
      </c>
      <c r="D224" s="4">
        <f>IF($A224="","",IFERROR(INDEX('Catálogo'!$I$2:$I$1376,MATCH($A224,'Catálogo'!$A$2:$A$1376,0)),"código no encontrado"))</f>
        <v/>
      </c>
      <c r="E224" s="15" t="n"/>
      <c r="F224" s="10">
        <f>IF($A224="","",IFERROR(INDEX('Catálogo'!$N$2:$N$1376,MATCH($A224,'Catálogo'!$A$2:$A$1376,0)),"código no encontrado"))</f>
        <v/>
      </c>
      <c r="G224" s="10">
        <f>IF(OR($E224="",$F224="",NOT(ISNUMBER($F224))),"",$E224*$F224)</f>
        <v/>
      </c>
      <c r="H224" s="4">
        <f>IF($A224="","",IFERROR(INDEX('Catálogo'!$Q$2:$Q$1376,MATCH($A224,'Catálogo'!$A$2:$A$1376,0)),"código no encontrado"))</f>
        <v/>
      </c>
      <c r="I224" s="10">
        <f>IF($G224="","",IF($H224="Sí",ROUND($G224/1.18,2),$G224))</f>
        <v/>
      </c>
      <c r="J224" s="14" t="n"/>
    </row>
    <row r="225">
      <c r="A225" s="14" t="n"/>
      <c r="B225" s="5">
        <f>IF($A225="","",IFERROR(INDEX('Catálogo'!$D$2:$D$1376,MATCH($A225,'Catálogo'!$A$2:$A$1376,0)),"código no encontrado"))</f>
        <v/>
      </c>
      <c r="C225" s="4">
        <f>IF($A225="","",IFERROR(INDEX('Catálogo'!$H$2:$H$1376,MATCH($A225,'Catálogo'!$A$2:$A$1376,0)),"código no encontrado"))</f>
        <v/>
      </c>
      <c r="D225" s="4">
        <f>IF($A225="","",IFERROR(INDEX('Catálogo'!$I$2:$I$1376,MATCH($A225,'Catálogo'!$A$2:$A$1376,0)),"código no encontrado"))</f>
        <v/>
      </c>
      <c r="E225" s="15" t="n"/>
      <c r="F225" s="10">
        <f>IF($A225="","",IFERROR(INDEX('Catálogo'!$N$2:$N$1376,MATCH($A225,'Catálogo'!$A$2:$A$1376,0)),"código no encontrado"))</f>
        <v/>
      </c>
      <c r="G225" s="10">
        <f>IF(OR($E225="",$F225="",NOT(ISNUMBER($F225))),"",$E225*$F225)</f>
        <v/>
      </c>
      <c r="H225" s="4">
        <f>IF($A225="","",IFERROR(INDEX('Catálogo'!$Q$2:$Q$1376,MATCH($A225,'Catálogo'!$A$2:$A$1376,0)),"código no encontrado"))</f>
        <v/>
      </c>
      <c r="I225" s="10">
        <f>IF($G225="","",IF($H225="Sí",ROUND($G225/1.18,2),$G225))</f>
        <v/>
      </c>
      <c r="J225" s="14" t="n"/>
    </row>
    <row r="226">
      <c r="A226" s="14" t="n"/>
      <c r="B226" s="5">
        <f>IF($A226="","",IFERROR(INDEX('Catálogo'!$D$2:$D$1376,MATCH($A226,'Catálogo'!$A$2:$A$1376,0)),"código no encontrado"))</f>
        <v/>
      </c>
      <c r="C226" s="4">
        <f>IF($A226="","",IFERROR(INDEX('Catálogo'!$H$2:$H$1376,MATCH($A226,'Catálogo'!$A$2:$A$1376,0)),"código no encontrado"))</f>
        <v/>
      </c>
      <c r="D226" s="4">
        <f>IF($A226="","",IFERROR(INDEX('Catálogo'!$I$2:$I$1376,MATCH($A226,'Catálogo'!$A$2:$A$1376,0)),"código no encontrado"))</f>
        <v/>
      </c>
      <c r="E226" s="15" t="n"/>
      <c r="F226" s="10">
        <f>IF($A226="","",IFERROR(INDEX('Catálogo'!$N$2:$N$1376,MATCH($A226,'Catálogo'!$A$2:$A$1376,0)),"código no encontrado"))</f>
        <v/>
      </c>
      <c r="G226" s="10">
        <f>IF(OR($E226="",$F226="",NOT(ISNUMBER($F226))),"",$E226*$F226)</f>
        <v/>
      </c>
      <c r="H226" s="4">
        <f>IF($A226="","",IFERROR(INDEX('Catálogo'!$Q$2:$Q$1376,MATCH($A226,'Catálogo'!$A$2:$A$1376,0)),"código no encontrado"))</f>
        <v/>
      </c>
      <c r="I226" s="10">
        <f>IF($G226="","",IF($H226="Sí",ROUND($G226/1.18,2),$G226))</f>
        <v/>
      </c>
      <c r="J226" s="14" t="n"/>
    </row>
    <row r="227">
      <c r="A227" s="14" t="n"/>
      <c r="B227" s="5">
        <f>IF($A227="","",IFERROR(INDEX('Catálogo'!$D$2:$D$1376,MATCH($A227,'Catálogo'!$A$2:$A$1376,0)),"código no encontrado"))</f>
        <v/>
      </c>
      <c r="C227" s="4">
        <f>IF($A227="","",IFERROR(INDEX('Catálogo'!$H$2:$H$1376,MATCH($A227,'Catálogo'!$A$2:$A$1376,0)),"código no encontrado"))</f>
        <v/>
      </c>
      <c r="D227" s="4">
        <f>IF($A227="","",IFERROR(INDEX('Catálogo'!$I$2:$I$1376,MATCH($A227,'Catálogo'!$A$2:$A$1376,0)),"código no encontrado"))</f>
        <v/>
      </c>
      <c r="E227" s="15" t="n"/>
      <c r="F227" s="10">
        <f>IF($A227="","",IFERROR(INDEX('Catálogo'!$N$2:$N$1376,MATCH($A227,'Catálogo'!$A$2:$A$1376,0)),"código no encontrado"))</f>
        <v/>
      </c>
      <c r="G227" s="10">
        <f>IF(OR($E227="",$F227="",NOT(ISNUMBER($F227))),"",$E227*$F227)</f>
        <v/>
      </c>
      <c r="H227" s="4">
        <f>IF($A227="","",IFERROR(INDEX('Catálogo'!$Q$2:$Q$1376,MATCH($A227,'Catálogo'!$A$2:$A$1376,0)),"código no encontrado"))</f>
        <v/>
      </c>
      <c r="I227" s="10">
        <f>IF($G227="","",IF($H227="Sí",ROUND($G227/1.18,2),$G227))</f>
        <v/>
      </c>
      <c r="J227" s="14" t="n"/>
    </row>
    <row r="228">
      <c r="A228" s="14" t="n"/>
      <c r="B228" s="5">
        <f>IF($A228="","",IFERROR(INDEX('Catálogo'!$D$2:$D$1376,MATCH($A228,'Catálogo'!$A$2:$A$1376,0)),"código no encontrado"))</f>
        <v/>
      </c>
      <c r="C228" s="4">
        <f>IF($A228="","",IFERROR(INDEX('Catálogo'!$H$2:$H$1376,MATCH($A228,'Catálogo'!$A$2:$A$1376,0)),"código no encontrado"))</f>
        <v/>
      </c>
      <c r="D228" s="4">
        <f>IF($A228="","",IFERROR(INDEX('Catálogo'!$I$2:$I$1376,MATCH($A228,'Catálogo'!$A$2:$A$1376,0)),"código no encontrado"))</f>
        <v/>
      </c>
      <c r="E228" s="15" t="n"/>
      <c r="F228" s="10">
        <f>IF($A228="","",IFERROR(INDEX('Catálogo'!$N$2:$N$1376,MATCH($A228,'Catálogo'!$A$2:$A$1376,0)),"código no encontrado"))</f>
        <v/>
      </c>
      <c r="G228" s="10">
        <f>IF(OR($E228="",$F228="",NOT(ISNUMBER($F228))),"",$E228*$F228)</f>
        <v/>
      </c>
      <c r="H228" s="4">
        <f>IF($A228="","",IFERROR(INDEX('Catálogo'!$Q$2:$Q$1376,MATCH($A228,'Catálogo'!$A$2:$A$1376,0)),"código no encontrado"))</f>
        <v/>
      </c>
      <c r="I228" s="10">
        <f>IF($G228="","",IF($H228="Sí",ROUND($G228/1.18,2),$G228))</f>
        <v/>
      </c>
      <c r="J228" s="14" t="n"/>
    </row>
    <row r="229">
      <c r="A229" s="14" t="n"/>
      <c r="B229" s="5">
        <f>IF($A229="","",IFERROR(INDEX('Catálogo'!$D$2:$D$1376,MATCH($A229,'Catálogo'!$A$2:$A$1376,0)),"código no encontrado"))</f>
        <v/>
      </c>
      <c r="C229" s="4">
        <f>IF($A229="","",IFERROR(INDEX('Catálogo'!$H$2:$H$1376,MATCH($A229,'Catálogo'!$A$2:$A$1376,0)),"código no encontrado"))</f>
        <v/>
      </c>
      <c r="D229" s="4">
        <f>IF($A229="","",IFERROR(INDEX('Catálogo'!$I$2:$I$1376,MATCH($A229,'Catálogo'!$A$2:$A$1376,0)),"código no encontrado"))</f>
        <v/>
      </c>
      <c r="E229" s="15" t="n"/>
      <c r="F229" s="10">
        <f>IF($A229="","",IFERROR(INDEX('Catálogo'!$N$2:$N$1376,MATCH($A229,'Catálogo'!$A$2:$A$1376,0)),"código no encontrado"))</f>
        <v/>
      </c>
      <c r="G229" s="10">
        <f>IF(OR($E229="",$F229="",NOT(ISNUMBER($F229))),"",$E229*$F229)</f>
        <v/>
      </c>
      <c r="H229" s="4">
        <f>IF($A229="","",IFERROR(INDEX('Catálogo'!$Q$2:$Q$1376,MATCH($A229,'Catálogo'!$A$2:$A$1376,0)),"código no encontrado"))</f>
        <v/>
      </c>
      <c r="I229" s="10">
        <f>IF($G229="","",IF($H229="Sí",ROUND($G229/1.18,2),$G229))</f>
        <v/>
      </c>
      <c r="J229" s="14" t="n"/>
    </row>
    <row r="230">
      <c r="A230" s="14" t="n"/>
      <c r="B230" s="5">
        <f>IF($A230="","",IFERROR(INDEX('Catálogo'!$D$2:$D$1376,MATCH($A230,'Catálogo'!$A$2:$A$1376,0)),"código no encontrado"))</f>
        <v/>
      </c>
      <c r="C230" s="4">
        <f>IF($A230="","",IFERROR(INDEX('Catálogo'!$H$2:$H$1376,MATCH($A230,'Catálogo'!$A$2:$A$1376,0)),"código no encontrado"))</f>
        <v/>
      </c>
      <c r="D230" s="4">
        <f>IF($A230="","",IFERROR(INDEX('Catálogo'!$I$2:$I$1376,MATCH($A230,'Catálogo'!$A$2:$A$1376,0)),"código no encontrado"))</f>
        <v/>
      </c>
      <c r="E230" s="15" t="n"/>
      <c r="F230" s="10">
        <f>IF($A230="","",IFERROR(INDEX('Catálogo'!$N$2:$N$1376,MATCH($A230,'Catálogo'!$A$2:$A$1376,0)),"código no encontrado"))</f>
        <v/>
      </c>
      <c r="G230" s="10">
        <f>IF(OR($E230="",$F230="",NOT(ISNUMBER($F230))),"",$E230*$F230)</f>
        <v/>
      </c>
      <c r="H230" s="4">
        <f>IF($A230="","",IFERROR(INDEX('Catálogo'!$Q$2:$Q$1376,MATCH($A230,'Catálogo'!$A$2:$A$1376,0)),"código no encontrado"))</f>
        <v/>
      </c>
      <c r="I230" s="10">
        <f>IF($G230="","",IF($H230="Sí",ROUND($G230/1.18,2),$G230))</f>
        <v/>
      </c>
      <c r="J230" s="14" t="n"/>
    </row>
    <row r="231">
      <c r="A231" s="14" t="n"/>
      <c r="B231" s="5">
        <f>IF($A231="","",IFERROR(INDEX('Catálogo'!$D$2:$D$1376,MATCH($A231,'Catálogo'!$A$2:$A$1376,0)),"código no encontrado"))</f>
        <v/>
      </c>
      <c r="C231" s="4">
        <f>IF($A231="","",IFERROR(INDEX('Catálogo'!$H$2:$H$1376,MATCH($A231,'Catálogo'!$A$2:$A$1376,0)),"código no encontrado"))</f>
        <v/>
      </c>
      <c r="D231" s="4">
        <f>IF($A231="","",IFERROR(INDEX('Catálogo'!$I$2:$I$1376,MATCH($A231,'Catálogo'!$A$2:$A$1376,0)),"código no encontrado"))</f>
        <v/>
      </c>
      <c r="E231" s="15" t="n"/>
      <c r="F231" s="10">
        <f>IF($A231="","",IFERROR(INDEX('Catálogo'!$N$2:$N$1376,MATCH($A231,'Catálogo'!$A$2:$A$1376,0)),"código no encontrado"))</f>
        <v/>
      </c>
      <c r="G231" s="10">
        <f>IF(OR($E231="",$F231="",NOT(ISNUMBER($F231))),"",$E231*$F231)</f>
        <v/>
      </c>
      <c r="H231" s="4">
        <f>IF($A231="","",IFERROR(INDEX('Catálogo'!$Q$2:$Q$1376,MATCH($A231,'Catálogo'!$A$2:$A$1376,0)),"código no encontrado"))</f>
        <v/>
      </c>
      <c r="I231" s="10">
        <f>IF($G231="","",IF($H231="Sí",ROUND($G231/1.18,2),$G231))</f>
        <v/>
      </c>
      <c r="J231" s="14" t="n"/>
    </row>
    <row r="232">
      <c r="A232" s="14" t="n"/>
      <c r="B232" s="5">
        <f>IF($A232="","",IFERROR(INDEX('Catálogo'!$D$2:$D$1376,MATCH($A232,'Catálogo'!$A$2:$A$1376,0)),"código no encontrado"))</f>
        <v/>
      </c>
      <c r="C232" s="4">
        <f>IF($A232="","",IFERROR(INDEX('Catálogo'!$H$2:$H$1376,MATCH($A232,'Catálogo'!$A$2:$A$1376,0)),"código no encontrado"))</f>
        <v/>
      </c>
      <c r="D232" s="4">
        <f>IF($A232="","",IFERROR(INDEX('Catálogo'!$I$2:$I$1376,MATCH($A232,'Catálogo'!$A$2:$A$1376,0)),"código no encontrado"))</f>
        <v/>
      </c>
      <c r="E232" s="15" t="n"/>
      <c r="F232" s="10">
        <f>IF($A232="","",IFERROR(INDEX('Catálogo'!$N$2:$N$1376,MATCH($A232,'Catálogo'!$A$2:$A$1376,0)),"código no encontrado"))</f>
        <v/>
      </c>
      <c r="G232" s="10">
        <f>IF(OR($E232="",$F232="",NOT(ISNUMBER($F232))),"",$E232*$F232)</f>
        <v/>
      </c>
      <c r="H232" s="4">
        <f>IF($A232="","",IFERROR(INDEX('Catálogo'!$Q$2:$Q$1376,MATCH($A232,'Catálogo'!$A$2:$A$1376,0)),"código no encontrado"))</f>
        <v/>
      </c>
      <c r="I232" s="10">
        <f>IF($G232="","",IF($H232="Sí",ROUND($G232/1.18,2),$G232))</f>
        <v/>
      </c>
      <c r="J232" s="14" t="n"/>
    </row>
    <row r="233">
      <c r="A233" s="14" t="n"/>
      <c r="B233" s="5">
        <f>IF($A233="","",IFERROR(INDEX('Catálogo'!$D$2:$D$1376,MATCH($A233,'Catálogo'!$A$2:$A$1376,0)),"código no encontrado"))</f>
        <v/>
      </c>
      <c r="C233" s="4">
        <f>IF($A233="","",IFERROR(INDEX('Catálogo'!$H$2:$H$1376,MATCH($A233,'Catálogo'!$A$2:$A$1376,0)),"código no encontrado"))</f>
        <v/>
      </c>
      <c r="D233" s="4">
        <f>IF($A233="","",IFERROR(INDEX('Catálogo'!$I$2:$I$1376,MATCH($A233,'Catálogo'!$A$2:$A$1376,0)),"código no encontrado"))</f>
        <v/>
      </c>
      <c r="E233" s="15" t="n"/>
      <c r="F233" s="10">
        <f>IF($A233="","",IFERROR(INDEX('Catálogo'!$N$2:$N$1376,MATCH($A233,'Catálogo'!$A$2:$A$1376,0)),"código no encontrado"))</f>
        <v/>
      </c>
      <c r="G233" s="10">
        <f>IF(OR($E233="",$F233="",NOT(ISNUMBER($F233))),"",$E233*$F233)</f>
        <v/>
      </c>
      <c r="H233" s="4">
        <f>IF($A233="","",IFERROR(INDEX('Catálogo'!$Q$2:$Q$1376,MATCH($A233,'Catálogo'!$A$2:$A$1376,0)),"código no encontrado"))</f>
        <v/>
      </c>
      <c r="I233" s="10">
        <f>IF($G233="","",IF($H233="Sí",ROUND($G233/1.18,2),$G233))</f>
        <v/>
      </c>
      <c r="J233" s="14" t="n"/>
    </row>
    <row r="234">
      <c r="A234" s="14" t="n"/>
      <c r="B234" s="5">
        <f>IF($A234="","",IFERROR(INDEX('Catálogo'!$D$2:$D$1376,MATCH($A234,'Catálogo'!$A$2:$A$1376,0)),"código no encontrado"))</f>
        <v/>
      </c>
      <c r="C234" s="4">
        <f>IF($A234="","",IFERROR(INDEX('Catálogo'!$H$2:$H$1376,MATCH($A234,'Catálogo'!$A$2:$A$1376,0)),"código no encontrado"))</f>
        <v/>
      </c>
      <c r="D234" s="4">
        <f>IF($A234="","",IFERROR(INDEX('Catálogo'!$I$2:$I$1376,MATCH($A234,'Catálogo'!$A$2:$A$1376,0)),"código no encontrado"))</f>
        <v/>
      </c>
      <c r="E234" s="15" t="n"/>
      <c r="F234" s="10">
        <f>IF($A234="","",IFERROR(INDEX('Catálogo'!$N$2:$N$1376,MATCH($A234,'Catálogo'!$A$2:$A$1376,0)),"código no encontrado"))</f>
        <v/>
      </c>
      <c r="G234" s="10">
        <f>IF(OR($E234="",$F234="",NOT(ISNUMBER($F234))),"",$E234*$F234)</f>
        <v/>
      </c>
      <c r="H234" s="4">
        <f>IF($A234="","",IFERROR(INDEX('Catálogo'!$Q$2:$Q$1376,MATCH($A234,'Catálogo'!$A$2:$A$1376,0)),"código no encontrado"))</f>
        <v/>
      </c>
      <c r="I234" s="10">
        <f>IF($G234="","",IF($H234="Sí",ROUND($G234/1.18,2),$G234))</f>
        <v/>
      </c>
      <c r="J234" s="14" t="n"/>
    </row>
    <row r="235">
      <c r="A235" s="14" t="n"/>
      <c r="B235" s="5">
        <f>IF($A235="","",IFERROR(INDEX('Catálogo'!$D$2:$D$1376,MATCH($A235,'Catálogo'!$A$2:$A$1376,0)),"código no encontrado"))</f>
        <v/>
      </c>
      <c r="C235" s="4">
        <f>IF($A235="","",IFERROR(INDEX('Catálogo'!$H$2:$H$1376,MATCH($A235,'Catálogo'!$A$2:$A$1376,0)),"código no encontrado"))</f>
        <v/>
      </c>
      <c r="D235" s="4">
        <f>IF($A235="","",IFERROR(INDEX('Catálogo'!$I$2:$I$1376,MATCH($A235,'Catálogo'!$A$2:$A$1376,0)),"código no encontrado"))</f>
        <v/>
      </c>
      <c r="E235" s="15" t="n"/>
      <c r="F235" s="10">
        <f>IF($A235="","",IFERROR(INDEX('Catálogo'!$N$2:$N$1376,MATCH($A235,'Catálogo'!$A$2:$A$1376,0)),"código no encontrado"))</f>
        <v/>
      </c>
      <c r="G235" s="10">
        <f>IF(OR($E235="",$F235="",NOT(ISNUMBER($F235))),"",$E235*$F235)</f>
        <v/>
      </c>
      <c r="H235" s="4">
        <f>IF($A235="","",IFERROR(INDEX('Catálogo'!$Q$2:$Q$1376,MATCH($A235,'Catálogo'!$A$2:$A$1376,0)),"código no encontrado"))</f>
        <v/>
      </c>
      <c r="I235" s="10">
        <f>IF($G235="","",IF($H235="Sí",ROUND($G235/1.18,2),$G235))</f>
        <v/>
      </c>
      <c r="J235" s="14" t="n"/>
    </row>
    <row r="236">
      <c r="A236" s="14" t="n"/>
      <c r="B236" s="5">
        <f>IF($A236="","",IFERROR(INDEX('Catálogo'!$D$2:$D$1376,MATCH($A236,'Catálogo'!$A$2:$A$1376,0)),"código no encontrado"))</f>
        <v/>
      </c>
      <c r="C236" s="4">
        <f>IF($A236="","",IFERROR(INDEX('Catálogo'!$H$2:$H$1376,MATCH($A236,'Catálogo'!$A$2:$A$1376,0)),"código no encontrado"))</f>
        <v/>
      </c>
      <c r="D236" s="4">
        <f>IF($A236="","",IFERROR(INDEX('Catálogo'!$I$2:$I$1376,MATCH($A236,'Catálogo'!$A$2:$A$1376,0)),"código no encontrado"))</f>
        <v/>
      </c>
      <c r="E236" s="15" t="n"/>
      <c r="F236" s="10">
        <f>IF($A236="","",IFERROR(INDEX('Catálogo'!$N$2:$N$1376,MATCH($A236,'Catálogo'!$A$2:$A$1376,0)),"código no encontrado"))</f>
        <v/>
      </c>
      <c r="G236" s="10">
        <f>IF(OR($E236="",$F236="",NOT(ISNUMBER($F236))),"",$E236*$F236)</f>
        <v/>
      </c>
      <c r="H236" s="4">
        <f>IF($A236="","",IFERROR(INDEX('Catálogo'!$Q$2:$Q$1376,MATCH($A236,'Catálogo'!$A$2:$A$1376,0)),"código no encontrado"))</f>
        <v/>
      </c>
      <c r="I236" s="10">
        <f>IF($G236="","",IF($H236="Sí",ROUND($G236/1.18,2),$G236))</f>
        <v/>
      </c>
      <c r="J236" s="14" t="n"/>
    </row>
    <row r="237">
      <c r="A237" s="14" t="n"/>
      <c r="B237" s="5">
        <f>IF($A237="","",IFERROR(INDEX('Catálogo'!$D$2:$D$1376,MATCH($A237,'Catálogo'!$A$2:$A$1376,0)),"código no encontrado"))</f>
        <v/>
      </c>
      <c r="C237" s="4">
        <f>IF($A237="","",IFERROR(INDEX('Catálogo'!$H$2:$H$1376,MATCH($A237,'Catálogo'!$A$2:$A$1376,0)),"código no encontrado"))</f>
        <v/>
      </c>
      <c r="D237" s="4">
        <f>IF($A237="","",IFERROR(INDEX('Catálogo'!$I$2:$I$1376,MATCH($A237,'Catálogo'!$A$2:$A$1376,0)),"código no encontrado"))</f>
        <v/>
      </c>
      <c r="E237" s="15" t="n"/>
      <c r="F237" s="10">
        <f>IF($A237="","",IFERROR(INDEX('Catálogo'!$N$2:$N$1376,MATCH($A237,'Catálogo'!$A$2:$A$1376,0)),"código no encontrado"))</f>
        <v/>
      </c>
      <c r="G237" s="10">
        <f>IF(OR($E237="",$F237="",NOT(ISNUMBER($F237))),"",$E237*$F237)</f>
        <v/>
      </c>
      <c r="H237" s="4">
        <f>IF($A237="","",IFERROR(INDEX('Catálogo'!$Q$2:$Q$1376,MATCH($A237,'Catálogo'!$A$2:$A$1376,0)),"código no encontrado"))</f>
        <v/>
      </c>
      <c r="I237" s="10">
        <f>IF($G237="","",IF($H237="Sí",ROUND($G237/1.18,2),$G237))</f>
        <v/>
      </c>
      <c r="J237" s="14" t="n"/>
    </row>
    <row r="238">
      <c r="A238" s="14" t="n"/>
      <c r="B238" s="5">
        <f>IF($A238="","",IFERROR(INDEX('Catálogo'!$D$2:$D$1376,MATCH($A238,'Catálogo'!$A$2:$A$1376,0)),"código no encontrado"))</f>
        <v/>
      </c>
      <c r="C238" s="4">
        <f>IF($A238="","",IFERROR(INDEX('Catálogo'!$H$2:$H$1376,MATCH($A238,'Catálogo'!$A$2:$A$1376,0)),"código no encontrado"))</f>
        <v/>
      </c>
      <c r="D238" s="4">
        <f>IF($A238="","",IFERROR(INDEX('Catálogo'!$I$2:$I$1376,MATCH($A238,'Catálogo'!$A$2:$A$1376,0)),"código no encontrado"))</f>
        <v/>
      </c>
      <c r="E238" s="15" t="n"/>
      <c r="F238" s="10">
        <f>IF($A238="","",IFERROR(INDEX('Catálogo'!$N$2:$N$1376,MATCH($A238,'Catálogo'!$A$2:$A$1376,0)),"código no encontrado"))</f>
        <v/>
      </c>
      <c r="G238" s="10">
        <f>IF(OR($E238="",$F238="",NOT(ISNUMBER($F238))),"",$E238*$F238)</f>
        <v/>
      </c>
      <c r="H238" s="4">
        <f>IF($A238="","",IFERROR(INDEX('Catálogo'!$Q$2:$Q$1376,MATCH($A238,'Catálogo'!$A$2:$A$1376,0)),"código no encontrado"))</f>
        <v/>
      </c>
      <c r="I238" s="10">
        <f>IF($G238="","",IF($H238="Sí",ROUND($G238/1.18,2),$G238))</f>
        <v/>
      </c>
      <c r="J238" s="14" t="n"/>
    </row>
    <row r="239">
      <c r="A239" s="14" t="n"/>
      <c r="B239" s="5">
        <f>IF($A239="","",IFERROR(INDEX('Catálogo'!$D$2:$D$1376,MATCH($A239,'Catálogo'!$A$2:$A$1376,0)),"código no encontrado"))</f>
        <v/>
      </c>
      <c r="C239" s="4">
        <f>IF($A239="","",IFERROR(INDEX('Catálogo'!$H$2:$H$1376,MATCH($A239,'Catálogo'!$A$2:$A$1376,0)),"código no encontrado"))</f>
        <v/>
      </c>
      <c r="D239" s="4">
        <f>IF($A239="","",IFERROR(INDEX('Catálogo'!$I$2:$I$1376,MATCH($A239,'Catálogo'!$A$2:$A$1376,0)),"código no encontrado"))</f>
        <v/>
      </c>
      <c r="E239" s="15" t="n"/>
      <c r="F239" s="10">
        <f>IF($A239="","",IFERROR(INDEX('Catálogo'!$N$2:$N$1376,MATCH($A239,'Catálogo'!$A$2:$A$1376,0)),"código no encontrado"))</f>
        <v/>
      </c>
      <c r="G239" s="10">
        <f>IF(OR($E239="",$F239="",NOT(ISNUMBER($F239))),"",$E239*$F239)</f>
        <v/>
      </c>
      <c r="H239" s="4">
        <f>IF($A239="","",IFERROR(INDEX('Catálogo'!$Q$2:$Q$1376,MATCH($A239,'Catálogo'!$A$2:$A$1376,0)),"código no encontrado"))</f>
        <v/>
      </c>
      <c r="I239" s="10">
        <f>IF($G239="","",IF($H239="Sí",ROUND($G239/1.18,2),$G239))</f>
        <v/>
      </c>
      <c r="J239" s="14" t="n"/>
    </row>
    <row r="240">
      <c r="A240" s="14" t="n"/>
      <c r="B240" s="5">
        <f>IF($A240="","",IFERROR(INDEX('Catálogo'!$D$2:$D$1376,MATCH($A240,'Catálogo'!$A$2:$A$1376,0)),"código no encontrado"))</f>
        <v/>
      </c>
      <c r="C240" s="4">
        <f>IF($A240="","",IFERROR(INDEX('Catálogo'!$H$2:$H$1376,MATCH($A240,'Catálogo'!$A$2:$A$1376,0)),"código no encontrado"))</f>
        <v/>
      </c>
      <c r="D240" s="4">
        <f>IF($A240="","",IFERROR(INDEX('Catálogo'!$I$2:$I$1376,MATCH($A240,'Catálogo'!$A$2:$A$1376,0)),"código no encontrado"))</f>
        <v/>
      </c>
      <c r="E240" s="15" t="n"/>
      <c r="F240" s="10">
        <f>IF($A240="","",IFERROR(INDEX('Catálogo'!$N$2:$N$1376,MATCH($A240,'Catálogo'!$A$2:$A$1376,0)),"código no encontrado"))</f>
        <v/>
      </c>
      <c r="G240" s="10">
        <f>IF(OR($E240="",$F240="",NOT(ISNUMBER($F240))),"",$E240*$F240)</f>
        <v/>
      </c>
      <c r="H240" s="4">
        <f>IF($A240="","",IFERROR(INDEX('Catálogo'!$Q$2:$Q$1376,MATCH($A240,'Catálogo'!$A$2:$A$1376,0)),"código no encontrado"))</f>
        <v/>
      </c>
      <c r="I240" s="10">
        <f>IF($G240="","",IF($H240="Sí",ROUND($G240/1.18,2),$G240))</f>
        <v/>
      </c>
      <c r="J240" s="14" t="n"/>
    </row>
    <row r="241">
      <c r="A241" s="14" t="n"/>
      <c r="B241" s="5">
        <f>IF($A241="","",IFERROR(INDEX('Catálogo'!$D$2:$D$1376,MATCH($A241,'Catálogo'!$A$2:$A$1376,0)),"código no encontrado"))</f>
        <v/>
      </c>
      <c r="C241" s="4">
        <f>IF($A241="","",IFERROR(INDEX('Catálogo'!$H$2:$H$1376,MATCH($A241,'Catálogo'!$A$2:$A$1376,0)),"código no encontrado"))</f>
        <v/>
      </c>
      <c r="D241" s="4">
        <f>IF($A241="","",IFERROR(INDEX('Catálogo'!$I$2:$I$1376,MATCH($A241,'Catálogo'!$A$2:$A$1376,0)),"código no encontrado"))</f>
        <v/>
      </c>
      <c r="E241" s="15" t="n"/>
      <c r="F241" s="10">
        <f>IF($A241="","",IFERROR(INDEX('Catálogo'!$N$2:$N$1376,MATCH($A241,'Catálogo'!$A$2:$A$1376,0)),"código no encontrado"))</f>
        <v/>
      </c>
      <c r="G241" s="10">
        <f>IF(OR($E241="",$F241="",NOT(ISNUMBER($F241))),"",$E241*$F241)</f>
        <v/>
      </c>
      <c r="H241" s="4">
        <f>IF($A241="","",IFERROR(INDEX('Catálogo'!$Q$2:$Q$1376,MATCH($A241,'Catálogo'!$A$2:$A$1376,0)),"código no encontrado"))</f>
        <v/>
      </c>
      <c r="I241" s="10">
        <f>IF($G241="","",IF($H241="Sí",ROUND($G241/1.18,2),$G241))</f>
        <v/>
      </c>
      <c r="J241" s="14" t="n"/>
    </row>
    <row r="242">
      <c r="A242" s="14" t="n"/>
      <c r="B242" s="5">
        <f>IF($A242="","",IFERROR(INDEX('Catálogo'!$D$2:$D$1376,MATCH($A242,'Catálogo'!$A$2:$A$1376,0)),"código no encontrado"))</f>
        <v/>
      </c>
      <c r="C242" s="4">
        <f>IF($A242="","",IFERROR(INDEX('Catálogo'!$H$2:$H$1376,MATCH($A242,'Catálogo'!$A$2:$A$1376,0)),"código no encontrado"))</f>
        <v/>
      </c>
      <c r="D242" s="4">
        <f>IF($A242="","",IFERROR(INDEX('Catálogo'!$I$2:$I$1376,MATCH($A242,'Catálogo'!$A$2:$A$1376,0)),"código no encontrado"))</f>
        <v/>
      </c>
      <c r="E242" s="15" t="n"/>
      <c r="F242" s="10">
        <f>IF($A242="","",IFERROR(INDEX('Catálogo'!$N$2:$N$1376,MATCH($A242,'Catálogo'!$A$2:$A$1376,0)),"código no encontrado"))</f>
        <v/>
      </c>
      <c r="G242" s="10">
        <f>IF(OR($E242="",$F242="",NOT(ISNUMBER($F242))),"",$E242*$F242)</f>
        <v/>
      </c>
      <c r="H242" s="4">
        <f>IF($A242="","",IFERROR(INDEX('Catálogo'!$Q$2:$Q$1376,MATCH($A242,'Catálogo'!$A$2:$A$1376,0)),"código no encontrado"))</f>
        <v/>
      </c>
      <c r="I242" s="10">
        <f>IF($G242="","",IF($H242="Sí",ROUND($G242/1.18,2),$G242))</f>
        <v/>
      </c>
      <c r="J242" s="14" t="n"/>
    </row>
    <row r="243">
      <c r="A243" s="14" t="n"/>
      <c r="B243" s="5">
        <f>IF($A243="","",IFERROR(INDEX('Catálogo'!$D$2:$D$1376,MATCH($A243,'Catálogo'!$A$2:$A$1376,0)),"código no encontrado"))</f>
        <v/>
      </c>
      <c r="C243" s="4">
        <f>IF($A243="","",IFERROR(INDEX('Catálogo'!$H$2:$H$1376,MATCH($A243,'Catálogo'!$A$2:$A$1376,0)),"código no encontrado"))</f>
        <v/>
      </c>
      <c r="D243" s="4">
        <f>IF($A243="","",IFERROR(INDEX('Catálogo'!$I$2:$I$1376,MATCH($A243,'Catálogo'!$A$2:$A$1376,0)),"código no encontrado"))</f>
        <v/>
      </c>
      <c r="E243" s="15" t="n"/>
      <c r="F243" s="10">
        <f>IF($A243="","",IFERROR(INDEX('Catálogo'!$N$2:$N$1376,MATCH($A243,'Catálogo'!$A$2:$A$1376,0)),"código no encontrado"))</f>
        <v/>
      </c>
      <c r="G243" s="10">
        <f>IF(OR($E243="",$F243="",NOT(ISNUMBER($F243))),"",$E243*$F243)</f>
        <v/>
      </c>
      <c r="H243" s="4">
        <f>IF($A243="","",IFERROR(INDEX('Catálogo'!$Q$2:$Q$1376,MATCH($A243,'Catálogo'!$A$2:$A$1376,0)),"código no encontrado"))</f>
        <v/>
      </c>
      <c r="I243" s="10">
        <f>IF($G243="","",IF($H243="Sí",ROUND($G243/1.18,2),$G243))</f>
        <v/>
      </c>
      <c r="J243" s="14" t="n"/>
    </row>
    <row r="244">
      <c r="A244" s="14" t="n"/>
      <c r="B244" s="5">
        <f>IF($A244="","",IFERROR(INDEX('Catálogo'!$D$2:$D$1376,MATCH($A244,'Catálogo'!$A$2:$A$1376,0)),"código no encontrado"))</f>
        <v/>
      </c>
      <c r="C244" s="4">
        <f>IF($A244="","",IFERROR(INDEX('Catálogo'!$H$2:$H$1376,MATCH($A244,'Catálogo'!$A$2:$A$1376,0)),"código no encontrado"))</f>
        <v/>
      </c>
      <c r="D244" s="4">
        <f>IF($A244="","",IFERROR(INDEX('Catálogo'!$I$2:$I$1376,MATCH($A244,'Catálogo'!$A$2:$A$1376,0)),"código no encontrado"))</f>
        <v/>
      </c>
      <c r="E244" s="15" t="n"/>
      <c r="F244" s="10">
        <f>IF($A244="","",IFERROR(INDEX('Catálogo'!$N$2:$N$1376,MATCH($A244,'Catálogo'!$A$2:$A$1376,0)),"código no encontrado"))</f>
        <v/>
      </c>
      <c r="G244" s="10">
        <f>IF(OR($E244="",$F244="",NOT(ISNUMBER($F244))),"",$E244*$F244)</f>
        <v/>
      </c>
      <c r="H244" s="4">
        <f>IF($A244="","",IFERROR(INDEX('Catálogo'!$Q$2:$Q$1376,MATCH($A244,'Catálogo'!$A$2:$A$1376,0)),"código no encontrado"))</f>
        <v/>
      </c>
      <c r="I244" s="10">
        <f>IF($G244="","",IF($H244="Sí",ROUND($G244/1.18,2),$G244))</f>
        <v/>
      </c>
      <c r="J244" s="14" t="n"/>
    </row>
    <row r="245">
      <c r="A245" s="14" t="n"/>
      <c r="B245" s="5">
        <f>IF($A245="","",IFERROR(INDEX('Catálogo'!$D$2:$D$1376,MATCH($A245,'Catálogo'!$A$2:$A$1376,0)),"código no encontrado"))</f>
        <v/>
      </c>
      <c r="C245" s="4">
        <f>IF($A245="","",IFERROR(INDEX('Catálogo'!$H$2:$H$1376,MATCH($A245,'Catálogo'!$A$2:$A$1376,0)),"código no encontrado"))</f>
        <v/>
      </c>
      <c r="D245" s="4">
        <f>IF($A245="","",IFERROR(INDEX('Catálogo'!$I$2:$I$1376,MATCH($A245,'Catálogo'!$A$2:$A$1376,0)),"código no encontrado"))</f>
        <v/>
      </c>
      <c r="E245" s="15" t="n"/>
      <c r="F245" s="10">
        <f>IF($A245="","",IFERROR(INDEX('Catálogo'!$N$2:$N$1376,MATCH($A245,'Catálogo'!$A$2:$A$1376,0)),"código no encontrado"))</f>
        <v/>
      </c>
      <c r="G245" s="10">
        <f>IF(OR($E245="",$F245="",NOT(ISNUMBER($F245))),"",$E245*$F245)</f>
        <v/>
      </c>
      <c r="H245" s="4">
        <f>IF($A245="","",IFERROR(INDEX('Catálogo'!$Q$2:$Q$1376,MATCH($A245,'Catálogo'!$A$2:$A$1376,0)),"código no encontrado"))</f>
        <v/>
      </c>
      <c r="I245" s="10">
        <f>IF($G245="","",IF($H245="Sí",ROUND($G245/1.18,2),$G245))</f>
        <v/>
      </c>
      <c r="J245" s="14" t="n"/>
    </row>
    <row r="246">
      <c r="A246" s="14" t="n"/>
      <c r="B246" s="5">
        <f>IF($A246="","",IFERROR(INDEX('Catálogo'!$D$2:$D$1376,MATCH($A246,'Catálogo'!$A$2:$A$1376,0)),"código no encontrado"))</f>
        <v/>
      </c>
      <c r="C246" s="4">
        <f>IF($A246="","",IFERROR(INDEX('Catálogo'!$H$2:$H$1376,MATCH($A246,'Catálogo'!$A$2:$A$1376,0)),"código no encontrado"))</f>
        <v/>
      </c>
      <c r="D246" s="4">
        <f>IF($A246="","",IFERROR(INDEX('Catálogo'!$I$2:$I$1376,MATCH($A246,'Catálogo'!$A$2:$A$1376,0)),"código no encontrado"))</f>
        <v/>
      </c>
      <c r="E246" s="15" t="n"/>
      <c r="F246" s="10">
        <f>IF($A246="","",IFERROR(INDEX('Catálogo'!$N$2:$N$1376,MATCH($A246,'Catálogo'!$A$2:$A$1376,0)),"código no encontrado"))</f>
        <v/>
      </c>
      <c r="G246" s="10">
        <f>IF(OR($E246="",$F246="",NOT(ISNUMBER($F246))),"",$E246*$F246)</f>
        <v/>
      </c>
      <c r="H246" s="4">
        <f>IF($A246="","",IFERROR(INDEX('Catálogo'!$Q$2:$Q$1376,MATCH($A246,'Catálogo'!$A$2:$A$1376,0)),"código no encontrado"))</f>
        <v/>
      </c>
      <c r="I246" s="10">
        <f>IF($G246="","",IF($H246="Sí",ROUND($G246/1.18,2),$G246))</f>
        <v/>
      </c>
      <c r="J246" s="14" t="n"/>
    </row>
    <row r="247">
      <c r="A247" s="14" t="n"/>
      <c r="B247" s="5">
        <f>IF($A247="","",IFERROR(INDEX('Catálogo'!$D$2:$D$1376,MATCH($A247,'Catálogo'!$A$2:$A$1376,0)),"código no encontrado"))</f>
        <v/>
      </c>
      <c r="C247" s="4">
        <f>IF($A247="","",IFERROR(INDEX('Catálogo'!$H$2:$H$1376,MATCH($A247,'Catálogo'!$A$2:$A$1376,0)),"código no encontrado"))</f>
        <v/>
      </c>
      <c r="D247" s="4">
        <f>IF($A247="","",IFERROR(INDEX('Catálogo'!$I$2:$I$1376,MATCH($A247,'Catálogo'!$A$2:$A$1376,0)),"código no encontrado"))</f>
        <v/>
      </c>
      <c r="E247" s="15" t="n"/>
      <c r="F247" s="10">
        <f>IF($A247="","",IFERROR(INDEX('Catálogo'!$N$2:$N$1376,MATCH($A247,'Catálogo'!$A$2:$A$1376,0)),"código no encontrado"))</f>
        <v/>
      </c>
      <c r="G247" s="10">
        <f>IF(OR($E247="",$F247="",NOT(ISNUMBER($F247))),"",$E247*$F247)</f>
        <v/>
      </c>
      <c r="H247" s="4">
        <f>IF($A247="","",IFERROR(INDEX('Catálogo'!$Q$2:$Q$1376,MATCH($A247,'Catálogo'!$A$2:$A$1376,0)),"código no encontrado"))</f>
        <v/>
      </c>
      <c r="I247" s="10">
        <f>IF($G247="","",IF($H247="Sí",ROUND($G247/1.18,2),$G247))</f>
        <v/>
      </c>
      <c r="J247" s="14" t="n"/>
    </row>
    <row r="248">
      <c r="A248" s="14" t="n"/>
      <c r="B248" s="5">
        <f>IF($A248="","",IFERROR(INDEX('Catálogo'!$D$2:$D$1376,MATCH($A248,'Catálogo'!$A$2:$A$1376,0)),"código no encontrado"))</f>
        <v/>
      </c>
      <c r="C248" s="4">
        <f>IF($A248="","",IFERROR(INDEX('Catálogo'!$H$2:$H$1376,MATCH($A248,'Catálogo'!$A$2:$A$1376,0)),"código no encontrado"))</f>
        <v/>
      </c>
      <c r="D248" s="4">
        <f>IF($A248="","",IFERROR(INDEX('Catálogo'!$I$2:$I$1376,MATCH($A248,'Catálogo'!$A$2:$A$1376,0)),"código no encontrado"))</f>
        <v/>
      </c>
      <c r="E248" s="15" t="n"/>
      <c r="F248" s="10">
        <f>IF($A248="","",IFERROR(INDEX('Catálogo'!$N$2:$N$1376,MATCH($A248,'Catálogo'!$A$2:$A$1376,0)),"código no encontrado"))</f>
        <v/>
      </c>
      <c r="G248" s="10">
        <f>IF(OR($E248="",$F248="",NOT(ISNUMBER($F248))),"",$E248*$F248)</f>
        <v/>
      </c>
      <c r="H248" s="4">
        <f>IF($A248="","",IFERROR(INDEX('Catálogo'!$Q$2:$Q$1376,MATCH($A248,'Catálogo'!$A$2:$A$1376,0)),"código no encontrado"))</f>
        <v/>
      </c>
      <c r="I248" s="10">
        <f>IF($G248="","",IF($H248="Sí",ROUND($G248/1.18,2),$G248))</f>
        <v/>
      </c>
      <c r="J248" s="14" t="n"/>
    </row>
    <row r="249">
      <c r="A249" s="14" t="n"/>
      <c r="B249" s="5">
        <f>IF($A249="","",IFERROR(INDEX('Catálogo'!$D$2:$D$1376,MATCH($A249,'Catálogo'!$A$2:$A$1376,0)),"código no encontrado"))</f>
        <v/>
      </c>
      <c r="C249" s="4">
        <f>IF($A249="","",IFERROR(INDEX('Catálogo'!$H$2:$H$1376,MATCH($A249,'Catálogo'!$A$2:$A$1376,0)),"código no encontrado"))</f>
        <v/>
      </c>
      <c r="D249" s="4">
        <f>IF($A249="","",IFERROR(INDEX('Catálogo'!$I$2:$I$1376,MATCH($A249,'Catálogo'!$A$2:$A$1376,0)),"código no encontrado"))</f>
        <v/>
      </c>
      <c r="E249" s="15" t="n"/>
      <c r="F249" s="10">
        <f>IF($A249="","",IFERROR(INDEX('Catálogo'!$N$2:$N$1376,MATCH($A249,'Catálogo'!$A$2:$A$1376,0)),"código no encontrado"))</f>
        <v/>
      </c>
      <c r="G249" s="10">
        <f>IF(OR($E249="",$F249="",NOT(ISNUMBER($F249))),"",$E249*$F249)</f>
        <v/>
      </c>
      <c r="H249" s="4">
        <f>IF($A249="","",IFERROR(INDEX('Catálogo'!$Q$2:$Q$1376,MATCH($A249,'Catálogo'!$A$2:$A$1376,0)),"código no encontrado"))</f>
        <v/>
      </c>
      <c r="I249" s="10">
        <f>IF($G249="","",IF($H249="Sí",ROUND($G249/1.18,2),$G249))</f>
        <v/>
      </c>
      <c r="J249" s="14" t="n"/>
    </row>
    <row r="250">
      <c r="A250" s="14" t="n"/>
      <c r="B250" s="5">
        <f>IF($A250="","",IFERROR(INDEX('Catálogo'!$D$2:$D$1376,MATCH($A250,'Catálogo'!$A$2:$A$1376,0)),"código no encontrado"))</f>
        <v/>
      </c>
      <c r="C250" s="4">
        <f>IF($A250="","",IFERROR(INDEX('Catálogo'!$H$2:$H$1376,MATCH($A250,'Catálogo'!$A$2:$A$1376,0)),"código no encontrado"))</f>
        <v/>
      </c>
      <c r="D250" s="4">
        <f>IF($A250="","",IFERROR(INDEX('Catálogo'!$I$2:$I$1376,MATCH($A250,'Catálogo'!$A$2:$A$1376,0)),"código no encontrado"))</f>
        <v/>
      </c>
      <c r="E250" s="15" t="n"/>
      <c r="F250" s="10">
        <f>IF($A250="","",IFERROR(INDEX('Catálogo'!$N$2:$N$1376,MATCH($A250,'Catálogo'!$A$2:$A$1376,0)),"código no encontrado"))</f>
        <v/>
      </c>
      <c r="G250" s="10">
        <f>IF(OR($E250="",$F250="",NOT(ISNUMBER($F250))),"",$E250*$F250)</f>
        <v/>
      </c>
      <c r="H250" s="4">
        <f>IF($A250="","",IFERROR(INDEX('Catálogo'!$Q$2:$Q$1376,MATCH($A250,'Catálogo'!$A$2:$A$1376,0)),"código no encontrado"))</f>
        <v/>
      </c>
      <c r="I250" s="10">
        <f>IF($G250="","",IF($H250="Sí",ROUND($G250/1.18,2),$G250))</f>
        <v/>
      </c>
      <c r="J250" s="14" t="n"/>
    </row>
    <row r="251">
      <c r="A251" s="14" t="n"/>
      <c r="B251" s="5">
        <f>IF($A251="","",IFERROR(INDEX('Catálogo'!$D$2:$D$1376,MATCH($A251,'Catálogo'!$A$2:$A$1376,0)),"código no encontrado"))</f>
        <v/>
      </c>
      <c r="C251" s="4">
        <f>IF($A251="","",IFERROR(INDEX('Catálogo'!$H$2:$H$1376,MATCH($A251,'Catálogo'!$A$2:$A$1376,0)),"código no encontrado"))</f>
        <v/>
      </c>
      <c r="D251" s="4">
        <f>IF($A251="","",IFERROR(INDEX('Catálogo'!$I$2:$I$1376,MATCH($A251,'Catálogo'!$A$2:$A$1376,0)),"código no encontrado"))</f>
        <v/>
      </c>
      <c r="E251" s="15" t="n"/>
      <c r="F251" s="10">
        <f>IF($A251="","",IFERROR(INDEX('Catálogo'!$N$2:$N$1376,MATCH($A251,'Catálogo'!$A$2:$A$1376,0)),"código no encontrado"))</f>
        <v/>
      </c>
      <c r="G251" s="10">
        <f>IF(OR($E251="",$F251="",NOT(ISNUMBER($F251))),"",$E251*$F251)</f>
        <v/>
      </c>
      <c r="H251" s="4">
        <f>IF($A251="","",IFERROR(INDEX('Catálogo'!$Q$2:$Q$1376,MATCH($A251,'Catálogo'!$A$2:$A$1376,0)),"código no encontrado"))</f>
        <v/>
      </c>
      <c r="I251" s="10">
        <f>IF($G251="","",IF($H251="Sí",ROUND($G251/1.18,2),$G251))</f>
        <v/>
      </c>
      <c r="J251" s="14" t="n"/>
    </row>
    <row r="252">
      <c r="A252" s="14" t="n"/>
      <c r="B252" s="5">
        <f>IF($A252="","",IFERROR(INDEX('Catálogo'!$D$2:$D$1376,MATCH($A252,'Catálogo'!$A$2:$A$1376,0)),"código no encontrado"))</f>
        <v/>
      </c>
      <c r="C252" s="4">
        <f>IF($A252="","",IFERROR(INDEX('Catálogo'!$H$2:$H$1376,MATCH($A252,'Catálogo'!$A$2:$A$1376,0)),"código no encontrado"))</f>
        <v/>
      </c>
      <c r="D252" s="4">
        <f>IF($A252="","",IFERROR(INDEX('Catálogo'!$I$2:$I$1376,MATCH($A252,'Catálogo'!$A$2:$A$1376,0)),"código no encontrado"))</f>
        <v/>
      </c>
      <c r="E252" s="15" t="n"/>
      <c r="F252" s="10">
        <f>IF($A252="","",IFERROR(INDEX('Catálogo'!$N$2:$N$1376,MATCH($A252,'Catálogo'!$A$2:$A$1376,0)),"código no encontrado"))</f>
        <v/>
      </c>
      <c r="G252" s="10">
        <f>IF(OR($E252="",$F252="",NOT(ISNUMBER($F252))),"",$E252*$F252)</f>
        <v/>
      </c>
      <c r="H252" s="4">
        <f>IF($A252="","",IFERROR(INDEX('Catálogo'!$Q$2:$Q$1376,MATCH($A252,'Catálogo'!$A$2:$A$1376,0)),"código no encontrado"))</f>
        <v/>
      </c>
      <c r="I252" s="10">
        <f>IF($G252="","",IF($H252="Sí",ROUND($G252/1.18,2),$G252))</f>
        <v/>
      </c>
      <c r="J252" s="14" t="n"/>
    </row>
    <row r="253">
      <c r="A253" s="14" t="n"/>
      <c r="B253" s="5">
        <f>IF($A253="","",IFERROR(INDEX('Catálogo'!$D$2:$D$1376,MATCH($A253,'Catálogo'!$A$2:$A$1376,0)),"código no encontrado"))</f>
        <v/>
      </c>
      <c r="C253" s="4">
        <f>IF($A253="","",IFERROR(INDEX('Catálogo'!$H$2:$H$1376,MATCH($A253,'Catálogo'!$A$2:$A$1376,0)),"código no encontrado"))</f>
        <v/>
      </c>
      <c r="D253" s="4">
        <f>IF($A253="","",IFERROR(INDEX('Catálogo'!$I$2:$I$1376,MATCH($A253,'Catálogo'!$A$2:$A$1376,0)),"código no encontrado"))</f>
        <v/>
      </c>
      <c r="E253" s="15" t="n"/>
      <c r="F253" s="10">
        <f>IF($A253="","",IFERROR(INDEX('Catálogo'!$N$2:$N$1376,MATCH($A253,'Catálogo'!$A$2:$A$1376,0)),"código no encontrado"))</f>
        <v/>
      </c>
      <c r="G253" s="10">
        <f>IF(OR($E253="",$F253="",NOT(ISNUMBER($F253))),"",$E253*$F253)</f>
        <v/>
      </c>
      <c r="H253" s="4">
        <f>IF($A253="","",IFERROR(INDEX('Catálogo'!$Q$2:$Q$1376,MATCH($A253,'Catálogo'!$A$2:$A$1376,0)),"código no encontrado"))</f>
        <v/>
      </c>
      <c r="I253" s="10">
        <f>IF($G253="","",IF($H253="Sí",ROUND($G253/1.18,2),$G253))</f>
        <v/>
      </c>
      <c r="J253" s="14" t="n"/>
    </row>
    <row r="254">
      <c r="A254" s="14" t="n"/>
      <c r="B254" s="5">
        <f>IF($A254="","",IFERROR(INDEX('Catálogo'!$D$2:$D$1376,MATCH($A254,'Catálogo'!$A$2:$A$1376,0)),"código no encontrado"))</f>
        <v/>
      </c>
      <c r="C254" s="4">
        <f>IF($A254="","",IFERROR(INDEX('Catálogo'!$H$2:$H$1376,MATCH($A254,'Catálogo'!$A$2:$A$1376,0)),"código no encontrado"))</f>
        <v/>
      </c>
      <c r="D254" s="4">
        <f>IF($A254="","",IFERROR(INDEX('Catálogo'!$I$2:$I$1376,MATCH($A254,'Catálogo'!$A$2:$A$1376,0)),"código no encontrado"))</f>
        <v/>
      </c>
      <c r="E254" s="15" t="n"/>
      <c r="F254" s="10">
        <f>IF($A254="","",IFERROR(INDEX('Catálogo'!$N$2:$N$1376,MATCH($A254,'Catálogo'!$A$2:$A$1376,0)),"código no encontrado"))</f>
        <v/>
      </c>
      <c r="G254" s="10">
        <f>IF(OR($E254="",$F254="",NOT(ISNUMBER($F254))),"",$E254*$F254)</f>
        <v/>
      </c>
      <c r="H254" s="4">
        <f>IF($A254="","",IFERROR(INDEX('Catálogo'!$Q$2:$Q$1376,MATCH($A254,'Catálogo'!$A$2:$A$1376,0)),"código no encontrado"))</f>
        <v/>
      </c>
      <c r="I254" s="10">
        <f>IF($G254="","",IF($H254="Sí",ROUND($G254/1.18,2),$G254))</f>
        <v/>
      </c>
      <c r="J254" s="14" t="n"/>
    </row>
    <row r="255">
      <c r="A255" s="14" t="n"/>
      <c r="B255" s="5">
        <f>IF($A255="","",IFERROR(INDEX('Catálogo'!$D$2:$D$1376,MATCH($A255,'Catálogo'!$A$2:$A$1376,0)),"código no encontrado"))</f>
        <v/>
      </c>
      <c r="C255" s="4">
        <f>IF($A255="","",IFERROR(INDEX('Catálogo'!$H$2:$H$1376,MATCH($A255,'Catálogo'!$A$2:$A$1376,0)),"código no encontrado"))</f>
        <v/>
      </c>
      <c r="D255" s="4">
        <f>IF($A255="","",IFERROR(INDEX('Catálogo'!$I$2:$I$1376,MATCH($A255,'Catálogo'!$A$2:$A$1376,0)),"código no encontrado"))</f>
        <v/>
      </c>
      <c r="E255" s="15" t="n"/>
      <c r="F255" s="10">
        <f>IF($A255="","",IFERROR(INDEX('Catálogo'!$N$2:$N$1376,MATCH($A255,'Catálogo'!$A$2:$A$1376,0)),"código no encontrado"))</f>
        <v/>
      </c>
      <c r="G255" s="10">
        <f>IF(OR($E255="",$F255="",NOT(ISNUMBER($F255))),"",$E255*$F255)</f>
        <v/>
      </c>
      <c r="H255" s="4">
        <f>IF($A255="","",IFERROR(INDEX('Catálogo'!$Q$2:$Q$1376,MATCH($A255,'Catálogo'!$A$2:$A$1376,0)),"código no encontrado"))</f>
        <v/>
      </c>
      <c r="I255" s="10">
        <f>IF($G255="","",IF($H255="Sí",ROUND($G255/1.18,2),$G255))</f>
        <v/>
      </c>
      <c r="J255" s="14" t="n"/>
    </row>
    <row r="256">
      <c r="A256" s="14" t="n"/>
      <c r="B256" s="5">
        <f>IF($A256="","",IFERROR(INDEX('Catálogo'!$D$2:$D$1376,MATCH($A256,'Catálogo'!$A$2:$A$1376,0)),"código no encontrado"))</f>
        <v/>
      </c>
      <c r="C256" s="4">
        <f>IF($A256="","",IFERROR(INDEX('Catálogo'!$H$2:$H$1376,MATCH($A256,'Catálogo'!$A$2:$A$1376,0)),"código no encontrado"))</f>
        <v/>
      </c>
      <c r="D256" s="4">
        <f>IF($A256="","",IFERROR(INDEX('Catálogo'!$I$2:$I$1376,MATCH($A256,'Catálogo'!$A$2:$A$1376,0)),"código no encontrado"))</f>
        <v/>
      </c>
      <c r="E256" s="15" t="n"/>
      <c r="F256" s="10">
        <f>IF($A256="","",IFERROR(INDEX('Catálogo'!$N$2:$N$1376,MATCH($A256,'Catálogo'!$A$2:$A$1376,0)),"código no encontrado"))</f>
        <v/>
      </c>
      <c r="G256" s="10">
        <f>IF(OR($E256="",$F256="",NOT(ISNUMBER($F256))),"",$E256*$F256)</f>
        <v/>
      </c>
      <c r="H256" s="4">
        <f>IF($A256="","",IFERROR(INDEX('Catálogo'!$Q$2:$Q$1376,MATCH($A256,'Catálogo'!$A$2:$A$1376,0)),"código no encontrado"))</f>
        <v/>
      </c>
      <c r="I256" s="10">
        <f>IF($G256="","",IF($H256="Sí",ROUND($G256/1.18,2),$G256))</f>
        <v/>
      </c>
      <c r="J256" s="14" t="n"/>
    </row>
    <row r="257">
      <c r="A257" s="14" t="n"/>
      <c r="B257" s="5">
        <f>IF($A257="","",IFERROR(INDEX('Catálogo'!$D$2:$D$1376,MATCH($A257,'Catálogo'!$A$2:$A$1376,0)),"código no encontrado"))</f>
        <v/>
      </c>
      <c r="C257" s="4">
        <f>IF($A257="","",IFERROR(INDEX('Catálogo'!$H$2:$H$1376,MATCH($A257,'Catálogo'!$A$2:$A$1376,0)),"código no encontrado"))</f>
        <v/>
      </c>
      <c r="D257" s="4">
        <f>IF($A257="","",IFERROR(INDEX('Catálogo'!$I$2:$I$1376,MATCH($A257,'Catálogo'!$A$2:$A$1376,0)),"código no encontrado"))</f>
        <v/>
      </c>
      <c r="E257" s="15" t="n"/>
      <c r="F257" s="10">
        <f>IF($A257="","",IFERROR(INDEX('Catálogo'!$N$2:$N$1376,MATCH($A257,'Catálogo'!$A$2:$A$1376,0)),"código no encontrado"))</f>
        <v/>
      </c>
      <c r="G257" s="10">
        <f>IF(OR($E257="",$F257="",NOT(ISNUMBER($F257))),"",$E257*$F257)</f>
        <v/>
      </c>
      <c r="H257" s="4">
        <f>IF($A257="","",IFERROR(INDEX('Catálogo'!$Q$2:$Q$1376,MATCH($A257,'Catálogo'!$A$2:$A$1376,0)),"código no encontrado"))</f>
        <v/>
      </c>
      <c r="I257" s="10">
        <f>IF($G257="","",IF($H257="Sí",ROUND($G257/1.18,2),$G257))</f>
        <v/>
      </c>
      <c r="J257" s="14" t="n"/>
    </row>
    <row r="258">
      <c r="A258" s="14" t="n"/>
      <c r="B258" s="5">
        <f>IF($A258="","",IFERROR(INDEX('Catálogo'!$D$2:$D$1376,MATCH($A258,'Catálogo'!$A$2:$A$1376,0)),"código no encontrado"))</f>
        <v/>
      </c>
      <c r="C258" s="4">
        <f>IF($A258="","",IFERROR(INDEX('Catálogo'!$H$2:$H$1376,MATCH($A258,'Catálogo'!$A$2:$A$1376,0)),"código no encontrado"))</f>
        <v/>
      </c>
      <c r="D258" s="4">
        <f>IF($A258="","",IFERROR(INDEX('Catálogo'!$I$2:$I$1376,MATCH($A258,'Catálogo'!$A$2:$A$1376,0)),"código no encontrado"))</f>
        <v/>
      </c>
      <c r="E258" s="15" t="n"/>
      <c r="F258" s="10">
        <f>IF($A258="","",IFERROR(INDEX('Catálogo'!$N$2:$N$1376,MATCH($A258,'Catálogo'!$A$2:$A$1376,0)),"código no encontrado"))</f>
        <v/>
      </c>
      <c r="G258" s="10">
        <f>IF(OR($E258="",$F258="",NOT(ISNUMBER($F258))),"",$E258*$F258)</f>
        <v/>
      </c>
      <c r="H258" s="4">
        <f>IF($A258="","",IFERROR(INDEX('Catálogo'!$Q$2:$Q$1376,MATCH($A258,'Catálogo'!$A$2:$A$1376,0)),"código no encontrado"))</f>
        <v/>
      </c>
      <c r="I258" s="10">
        <f>IF($G258="","",IF($H258="Sí",ROUND($G258/1.18,2),$G258))</f>
        <v/>
      </c>
      <c r="J258" s="14" t="n"/>
    </row>
    <row r="259">
      <c r="A259" s="14" t="n"/>
      <c r="B259" s="5">
        <f>IF($A259="","",IFERROR(INDEX('Catálogo'!$D$2:$D$1376,MATCH($A259,'Catálogo'!$A$2:$A$1376,0)),"código no encontrado"))</f>
        <v/>
      </c>
      <c r="C259" s="4">
        <f>IF($A259="","",IFERROR(INDEX('Catálogo'!$H$2:$H$1376,MATCH($A259,'Catálogo'!$A$2:$A$1376,0)),"código no encontrado"))</f>
        <v/>
      </c>
      <c r="D259" s="4">
        <f>IF($A259="","",IFERROR(INDEX('Catálogo'!$I$2:$I$1376,MATCH($A259,'Catálogo'!$A$2:$A$1376,0)),"código no encontrado"))</f>
        <v/>
      </c>
      <c r="E259" s="15" t="n"/>
      <c r="F259" s="10">
        <f>IF($A259="","",IFERROR(INDEX('Catálogo'!$N$2:$N$1376,MATCH($A259,'Catálogo'!$A$2:$A$1376,0)),"código no encontrado"))</f>
        <v/>
      </c>
      <c r="G259" s="10">
        <f>IF(OR($E259="",$F259="",NOT(ISNUMBER($F259))),"",$E259*$F259)</f>
        <v/>
      </c>
      <c r="H259" s="4">
        <f>IF($A259="","",IFERROR(INDEX('Catálogo'!$Q$2:$Q$1376,MATCH($A259,'Catálogo'!$A$2:$A$1376,0)),"código no encontrado"))</f>
        <v/>
      </c>
      <c r="I259" s="10">
        <f>IF($G259="","",IF($H259="Sí",ROUND($G259/1.18,2),$G259))</f>
        <v/>
      </c>
      <c r="J259" s="14" t="n"/>
    </row>
    <row r="260">
      <c r="A260" s="14" t="n"/>
      <c r="B260" s="5">
        <f>IF($A260="","",IFERROR(INDEX('Catálogo'!$D$2:$D$1376,MATCH($A260,'Catálogo'!$A$2:$A$1376,0)),"código no encontrado"))</f>
        <v/>
      </c>
      <c r="C260" s="4">
        <f>IF($A260="","",IFERROR(INDEX('Catálogo'!$H$2:$H$1376,MATCH($A260,'Catálogo'!$A$2:$A$1376,0)),"código no encontrado"))</f>
        <v/>
      </c>
      <c r="D260" s="4">
        <f>IF($A260="","",IFERROR(INDEX('Catálogo'!$I$2:$I$1376,MATCH($A260,'Catálogo'!$A$2:$A$1376,0)),"código no encontrado"))</f>
        <v/>
      </c>
      <c r="E260" s="15" t="n"/>
      <c r="F260" s="10">
        <f>IF($A260="","",IFERROR(INDEX('Catálogo'!$N$2:$N$1376,MATCH($A260,'Catálogo'!$A$2:$A$1376,0)),"código no encontrado"))</f>
        <v/>
      </c>
      <c r="G260" s="10">
        <f>IF(OR($E260="",$F260="",NOT(ISNUMBER($F260))),"",$E260*$F260)</f>
        <v/>
      </c>
      <c r="H260" s="4">
        <f>IF($A260="","",IFERROR(INDEX('Catálogo'!$Q$2:$Q$1376,MATCH($A260,'Catálogo'!$A$2:$A$1376,0)),"código no encontrado"))</f>
        <v/>
      </c>
      <c r="I260" s="10">
        <f>IF($G260="","",IF($H260="Sí",ROUND($G260/1.18,2),$G260))</f>
        <v/>
      </c>
      <c r="J260" s="14" t="n"/>
    </row>
    <row r="261">
      <c r="A261" s="14" t="n"/>
      <c r="B261" s="5">
        <f>IF($A261="","",IFERROR(INDEX('Catálogo'!$D$2:$D$1376,MATCH($A261,'Catálogo'!$A$2:$A$1376,0)),"código no encontrado"))</f>
        <v/>
      </c>
      <c r="C261" s="4">
        <f>IF($A261="","",IFERROR(INDEX('Catálogo'!$H$2:$H$1376,MATCH($A261,'Catálogo'!$A$2:$A$1376,0)),"código no encontrado"))</f>
        <v/>
      </c>
      <c r="D261" s="4">
        <f>IF($A261="","",IFERROR(INDEX('Catálogo'!$I$2:$I$1376,MATCH($A261,'Catálogo'!$A$2:$A$1376,0)),"código no encontrado"))</f>
        <v/>
      </c>
      <c r="E261" s="15" t="n"/>
      <c r="F261" s="10">
        <f>IF($A261="","",IFERROR(INDEX('Catálogo'!$N$2:$N$1376,MATCH($A261,'Catálogo'!$A$2:$A$1376,0)),"código no encontrado"))</f>
        <v/>
      </c>
      <c r="G261" s="10">
        <f>IF(OR($E261="",$F261="",NOT(ISNUMBER($F261))),"",$E261*$F261)</f>
        <v/>
      </c>
      <c r="H261" s="4">
        <f>IF($A261="","",IFERROR(INDEX('Catálogo'!$Q$2:$Q$1376,MATCH($A261,'Catálogo'!$A$2:$A$1376,0)),"código no encontrado"))</f>
        <v/>
      </c>
      <c r="I261" s="10">
        <f>IF($G261="","",IF($H261="Sí",ROUND($G261/1.18,2),$G261))</f>
        <v/>
      </c>
      <c r="J261" s="14" t="n"/>
    </row>
    <row r="262">
      <c r="A262" s="14" t="n"/>
      <c r="B262" s="5">
        <f>IF($A262="","",IFERROR(INDEX('Catálogo'!$D$2:$D$1376,MATCH($A262,'Catálogo'!$A$2:$A$1376,0)),"código no encontrado"))</f>
        <v/>
      </c>
      <c r="C262" s="4">
        <f>IF($A262="","",IFERROR(INDEX('Catálogo'!$H$2:$H$1376,MATCH($A262,'Catálogo'!$A$2:$A$1376,0)),"código no encontrado"))</f>
        <v/>
      </c>
      <c r="D262" s="4">
        <f>IF($A262="","",IFERROR(INDEX('Catálogo'!$I$2:$I$1376,MATCH($A262,'Catálogo'!$A$2:$A$1376,0)),"código no encontrado"))</f>
        <v/>
      </c>
      <c r="E262" s="15" t="n"/>
      <c r="F262" s="10">
        <f>IF($A262="","",IFERROR(INDEX('Catálogo'!$N$2:$N$1376,MATCH($A262,'Catálogo'!$A$2:$A$1376,0)),"código no encontrado"))</f>
        <v/>
      </c>
      <c r="G262" s="10">
        <f>IF(OR($E262="",$F262="",NOT(ISNUMBER($F262))),"",$E262*$F262)</f>
        <v/>
      </c>
      <c r="H262" s="4">
        <f>IF($A262="","",IFERROR(INDEX('Catálogo'!$Q$2:$Q$1376,MATCH($A262,'Catálogo'!$A$2:$A$1376,0)),"código no encontrado"))</f>
        <v/>
      </c>
      <c r="I262" s="10">
        <f>IF($G262="","",IF($H262="Sí",ROUND($G262/1.18,2),$G262))</f>
        <v/>
      </c>
      <c r="J262" s="14" t="n"/>
    </row>
    <row r="263">
      <c r="A263" s="14" t="n"/>
      <c r="B263" s="5">
        <f>IF($A263="","",IFERROR(INDEX('Catálogo'!$D$2:$D$1376,MATCH($A263,'Catálogo'!$A$2:$A$1376,0)),"código no encontrado"))</f>
        <v/>
      </c>
      <c r="C263" s="4">
        <f>IF($A263="","",IFERROR(INDEX('Catálogo'!$H$2:$H$1376,MATCH($A263,'Catálogo'!$A$2:$A$1376,0)),"código no encontrado"))</f>
        <v/>
      </c>
      <c r="D263" s="4">
        <f>IF($A263="","",IFERROR(INDEX('Catálogo'!$I$2:$I$1376,MATCH($A263,'Catálogo'!$A$2:$A$1376,0)),"código no encontrado"))</f>
        <v/>
      </c>
      <c r="E263" s="15" t="n"/>
      <c r="F263" s="10">
        <f>IF($A263="","",IFERROR(INDEX('Catálogo'!$N$2:$N$1376,MATCH($A263,'Catálogo'!$A$2:$A$1376,0)),"código no encontrado"))</f>
        <v/>
      </c>
      <c r="G263" s="10">
        <f>IF(OR($E263="",$F263="",NOT(ISNUMBER($F263))),"",$E263*$F263)</f>
        <v/>
      </c>
      <c r="H263" s="4">
        <f>IF($A263="","",IFERROR(INDEX('Catálogo'!$Q$2:$Q$1376,MATCH($A263,'Catálogo'!$A$2:$A$1376,0)),"código no encontrado"))</f>
        <v/>
      </c>
      <c r="I263" s="10">
        <f>IF($G263="","",IF($H263="Sí",ROUND($G263/1.18,2),$G263))</f>
        <v/>
      </c>
      <c r="J263" s="14" t="n"/>
    </row>
    <row r="264">
      <c r="A264" s="14" t="n"/>
      <c r="B264" s="5">
        <f>IF($A264="","",IFERROR(INDEX('Catálogo'!$D$2:$D$1376,MATCH($A264,'Catálogo'!$A$2:$A$1376,0)),"código no encontrado"))</f>
        <v/>
      </c>
      <c r="C264" s="4">
        <f>IF($A264="","",IFERROR(INDEX('Catálogo'!$H$2:$H$1376,MATCH($A264,'Catálogo'!$A$2:$A$1376,0)),"código no encontrado"))</f>
        <v/>
      </c>
      <c r="D264" s="4">
        <f>IF($A264="","",IFERROR(INDEX('Catálogo'!$I$2:$I$1376,MATCH($A264,'Catálogo'!$A$2:$A$1376,0)),"código no encontrado"))</f>
        <v/>
      </c>
      <c r="E264" s="15" t="n"/>
      <c r="F264" s="10">
        <f>IF($A264="","",IFERROR(INDEX('Catálogo'!$N$2:$N$1376,MATCH($A264,'Catálogo'!$A$2:$A$1376,0)),"código no encontrado"))</f>
        <v/>
      </c>
      <c r="G264" s="10">
        <f>IF(OR($E264="",$F264="",NOT(ISNUMBER($F264))),"",$E264*$F264)</f>
        <v/>
      </c>
      <c r="H264" s="4">
        <f>IF($A264="","",IFERROR(INDEX('Catálogo'!$Q$2:$Q$1376,MATCH($A264,'Catálogo'!$A$2:$A$1376,0)),"código no encontrado"))</f>
        <v/>
      </c>
      <c r="I264" s="10">
        <f>IF($G264="","",IF($H264="Sí",ROUND($G264/1.18,2),$G264))</f>
        <v/>
      </c>
      <c r="J264" s="14" t="n"/>
    </row>
    <row r="265">
      <c r="A265" s="14" t="n"/>
      <c r="B265" s="5">
        <f>IF($A265="","",IFERROR(INDEX('Catálogo'!$D$2:$D$1376,MATCH($A265,'Catálogo'!$A$2:$A$1376,0)),"código no encontrado"))</f>
        <v/>
      </c>
      <c r="C265" s="4">
        <f>IF($A265="","",IFERROR(INDEX('Catálogo'!$H$2:$H$1376,MATCH($A265,'Catálogo'!$A$2:$A$1376,0)),"código no encontrado"))</f>
        <v/>
      </c>
      <c r="D265" s="4">
        <f>IF($A265="","",IFERROR(INDEX('Catálogo'!$I$2:$I$1376,MATCH($A265,'Catálogo'!$A$2:$A$1376,0)),"código no encontrado"))</f>
        <v/>
      </c>
      <c r="E265" s="15" t="n"/>
      <c r="F265" s="10">
        <f>IF($A265="","",IFERROR(INDEX('Catálogo'!$N$2:$N$1376,MATCH($A265,'Catálogo'!$A$2:$A$1376,0)),"código no encontrado"))</f>
        <v/>
      </c>
      <c r="G265" s="10">
        <f>IF(OR($E265="",$F265="",NOT(ISNUMBER($F265))),"",$E265*$F265)</f>
        <v/>
      </c>
      <c r="H265" s="4">
        <f>IF($A265="","",IFERROR(INDEX('Catálogo'!$Q$2:$Q$1376,MATCH($A265,'Catálogo'!$A$2:$A$1376,0)),"código no encontrado"))</f>
        <v/>
      </c>
      <c r="I265" s="10">
        <f>IF($G265="","",IF($H265="Sí",ROUND($G265/1.18,2),$G265))</f>
        <v/>
      </c>
      <c r="J265" s="14" t="n"/>
    </row>
    <row r="266">
      <c r="A266" s="14" t="n"/>
      <c r="B266" s="5">
        <f>IF($A266="","",IFERROR(INDEX('Catálogo'!$D$2:$D$1376,MATCH($A266,'Catálogo'!$A$2:$A$1376,0)),"código no encontrado"))</f>
        <v/>
      </c>
      <c r="C266" s="4">
        <f>IF($A266="","",IFERROR(INDEX('Catálogo'!$H$2:$H$1376,MATCH($A266,'Catálogo'!$A$2:$A$1376,0)),"código no encontrado"))</f>
        <v/>
      </c>
      <c r="D266" s="4">
        <f>IF($A266="","",IFERROR(INDEX('Catálogo'!$I$2:$I$1376,MATCH($A266,'Catálogo'!$A$2:$A$1376,0)),"código no encontrado"))</f>
        <v/>
      </c>
      <c r="E266" s="15" t="n"/>
      <c r="F266" s="10">
        <f>IF($A266="","",IFERROR(INDEX('Catálogo'!$N$2:$N$1376,MATCH($A266,'Catálogo'!$A$2:$A$1376,0)),"código no encontrado"))</f>
        <v/>
      </c>
      <c r="G266" s="10">
        <f>IF(OR($E266="",$F266="",NOT(ISNUMBER($F266))),"",$E266*$F266)</f>
        <v/>
      </c>
      <c r="H266" s="4">
        <f>IF($A266="","",IFERROR(INDEX('Catálogo'!$Q$2:$Q$1376,MATCH($A266,'Catálogo'!$A$2:$A$1376,0)),"código no encontrado"))</f>
        <v/>
      </c>
      <c r="I266" s="10">
        <f>IF($G266="","",IF($H266="Sí",ROUND($G266/1.18,2),$G266))</f>
        <v/>
      </c>
      <c r="J266" s="14" t="n"/>
    </row>
    <row r="267">
      <c r="A267" s="14" t="n"/>
      <c r="B267" s="5">
        <f>IF($A267="","",IFERROR(INDEX('Catálogo'!$D$2:$D$1376,MATCH($A267,'Catálogo'!$A$2:$A$1376,0)),"código no encontrado"))</f>
        <v/>
      </c>
      <c r="C267" s="4">
        <f>IF($A267="","",IFERROR(INDEX('Catálogo'!$H$2:$H$1376,MATCH($A267,'Catálogo'!$A$2:$A$1376,0)),"código no encontrado"))</f>
        <v/>
      </c>
      <c r="D267" s="4">
        <f>IF($A267="","",IFERROR(INDEX('Catálogo'!$I$2:$I$1376,MATCH($A267,'Catálogo'!$A$2:$A$1376,0)),"código no encontrado"))</f>
        <v/>
      </c>
      <c r="E267" s="15" t="n"/>
      <c r="F267" s="10">
        <f>IF($A267="","",IFERROR(INDEX('Catálogo'!$N$2:$N$1376,MATCH($A267,'Catálogo'!$A$2:$A$1376,0)),"código no encontrado"))</f>
        <v/>
      </c>
      <c r="G267" s="10">
        <f>IF(OR($E267="",$F267="",NOT(ISNUMBER($F267))),"",$E267*$F267)</f>
        <v/>
      </c>
      <c r="H267" s="4">
        <f>IF($A267="","",IFERROR(INDEX('Catálogo'!$Q$2:$Q$1376,MATCH($A267,'Catálogo'!$A$2:$A$1376,0)),"código no encontrado"))</f>
        <v/>
      </c>
      <c r="I267" s="10">
        <f>IF($G267="","",IF($H267="Sí",ROUND($G267/1.18,2),$G267))</f>
        <v/>
      </c>
      <c r="J267" s="14" t="n"/>
    </row>
    <row r="268">
      <c r="A268" s="14" t="n"/>
      <c r="B268" s="5">
        <f>IF($A268="","",IFERROR(INDEX('Catálogo'!$D$2:$D$1376,MATCH($A268,'Catálogo'!$A$2:$A$1376,0)),"código no encontrado"))</f>
        <v/>
      </c>
      <c r="C268" s="4">
        <f>IF($A268="","",IFERROR(INDEX('Catálogo'!$H$2:$H$1376,MATCH($A268,'Catálogo'!$A$2:$A$1376,0)),"código no encontrado"))</f>
        <v/>
      </c>
      <c r="D268" s="4">
        <f>IF($A268="","",IFERROR(INDEX('Catálogo'!$I$2:$I$1376,MATCH($A268,'Catálogo'!$A$2:$A$1376,0)),"código no encontrado"))</f>
        <v/>
      </c>
      <c r="E268" s="15" t="n"/>
      <c r="F268" s="10">
        <f>IF($A268="","",IFERROR(INDEX('Catálogo'!$N$2:$N$1376,MATCH($A268,'Catálogo'!$A$2:$A$1376,0)),"código no encontrado"))</f>
        <v/>
      </c>
      <c r="G268" s="10">
        <f>IF(OR($E268="",$F268="",NOT(ISNUMBER($F268))),"",$E268*$F268)</f>
        <v/>
      </c>
      <c r="H268" s="4">
        <f>IF($A268="","",IFERROR(INDEX('Catálogo'!$Q$2:$Q$1376,MATCH($A268,'Catálogo'!$A$2:$A$1376,0)),"código no encontrado"))</f>
        <v/>
      </c>
      <c r="I268" s="10">
        <f>IF($G268="","",IF($H268="Sí",ROUND($G268/1.18,2),$G268))</f>
        <v/>
      </c>
      <c r="J268" s="14" t="n"/>
    </row>
    <row r="269">
      <c r="A269" s="14" t="n"/>
      <c r="B269" s="5">
        <f>IF($A269="","",IFERROR(INDEX('Catálogo'!$D$2:$D$1376,MATCH($A269,'Catálogo'!$A$2:$A$1376,0)),"código no encontrado"))</f>
        <v/>
      </c>
      <c r="C269" s="4">
        <f>IF($A269="","",IFERROR(INDEX('Catálogo'!$H$2:$H$1376,MATCH($A269,'Catálogo'!$A$2:$A$1376,0)),"código no encontrado"))</f>
        <v/>
      </c>
      <c r="D269" s="4">
        <f>IF($A269="","",IFERROR(INDEX('Catálogo'!$I$2:$I$1376,MATCH($A269,'Catálogo'!$A$2:$A$1376,0)),"código no encontrado"))</f>
        <v/>
      </c>
      <c r="E269" s="15" t="n"/>
      <c r="F269" s="10">
        <f>IF($A269="","",IFERROR(INDEX('Catálogo'!$N$2:$N$1376,MATCH($A269,'Catálogo'!$A$2:$A$1376,0)),"código no encontrado"))</f>
        <v/>
      </c>
      <c r="G269" s="10">
        <f>IF(OR($E269="",$F269="",NOT(ISNUMBER($F269))),"",$E269*$F269)</f>
        <v/>
      </c>
      <c r="H269" s="4">
        <f>IF($A269="","",IFERROR(INDEX('Catálogo'!$Q$2:$Q$1376,MATCH($A269,'Catálogo'!$A$2:$A$1376,0)),"código no encontrado"))</f>
        <v/>
      </c>
      <c r="I269" s="10">
        <f>IF($G269="","",IF($H269="Sí",ROUND($G269/1.18,2),$G269))</f>
        <v/>
      </c>
      <c r="J269" s="14" t="n"/>
    </row>
    <row r="270">
      <c r="A270" s="14" t="n"/>
      <c r="B270" s="5">
        <f>IF($A270="","",IFERROR(INDEX('Catálogo'!$D$2:$D$1376,MATCH($A270,'Catálogo'!$A$2:$A$1376,0)),"código no encontrado"))</f>
        <v/>
      </c>
      <c r="C270" s="4">
        <f>IF($A270="","",IFERROR(INDEX('Catálogo'!$H$2:$H$1376,MATCH($A270,'Catálogo'!$A$2:$A$1376,0)),"código no encontrado"))</f>
        <v/>
      </c>
      <c r="D270" s="4">
        <f>IF($A270="","",IFERROR(INDEX('Catálogo'!$I$2:$I$1376,MATCH($A270,'Catálogo'!$A$2:$A$1376,0)),"código no encontrado"))</f>
        <v/>
      </c>
      <c r="E270" s="15" t="n"/>
      <c r="F270" s="10">
        <f>IF($A270="","",IFERROR(INDEX('Catálogo'!$N$2:$N$1376,MATCH($A270,'Catálogo'!$A$2:$A$1376,0)),"código no encontrado"))</f>
        <v/>
      </c>
      <c r="G270" s="10">
        <f>IF(OR($E270="",$F270="",NOT(ISNUMBER($F270))),"",$E270*$F270)</f>
        <v/>
      </c>
      <c r="H270" s="4">
        <f>IF($A270="","",IFERROR(INDEX('Catálogo'!$Q$2:$Q$1376,MATCH($A270,'Catálogo'!$A$2:$A$1376,0)),"código no encontrado"))</f>
        <v/>
      </c>
      <c r="I270" s="10">
        <f>IF($G270="","",IF($H270="Sí",ROUND($G270/1.18,2),$G270))</f>
        <v/>
      </c>
      <c r="J270" s="14" t="n"/>
    </row>
    <row r="271">
      <c r="A271" s="14" t="n"/>
      <c r="B271" s="5">
        <f>IF($A271="","",IFERROR(INDEX('Catálogo'!$D$2:$D$1376,MATCH($A271,'Catálogo'!$A$2:$A$1376,0)),"código no encontrado"))</f>
        <v/>
      </c>
      <c r="C271" s="4">
        <f>IF($A271="","",IFERROR(INDEX('Catálogo'!$H$2:$H$1376,MATCH($A271,'Catálogo'!$A$2:$A$1376,0)),"código no encontrado"))</f>
        <v/>
      </c>
      <c r="D271" s="4">
        <f>IF($A271="","",IFERROR(INDEX('Catálogo'!$I$2:$I$1376,MATCH($A271,'Catálogo'!$A$2:$A$1376,0)),"código no encontrado"))</f>
        <v/>
      </c>
      <c r="E271" s="15" t="n"/>
      <c r="F271" s="10">
        <f>IF($A271="","",IFERROR(INDEX('Catálogo'!$N$2:$N$1376,MATCH($A271,'Catálogo'!$A$2:$A$1376,0)),"código no encontrado"))</f>
        <v/>
      </c>
      <c r="G271" s="10">
        <f>IF(OR($E271="",$F271="",NOT(ISNUMBER($F271))),"",$E271*$F271)</f>
        <v/>
      </c>
      <c r="H271" s="4">
        <f>IF($A271="","",IFERROR(INDEX('Catálogo'!$Q$2:$Q$1376,MATCH($A271,'Catálogo'!$A$2:$A$1376,0)),"código no encontrado"))</f>
        <v/>
      </c>
      <c r="I271" s="10">
        <f>IF($G271="","",IF($H271="Sí",ROUND($G271/1.18,2),$G271))</f>
        <v/>
      </c>
      <c r="J271" s="14" t="n"/>
    </row>
    <row r="272">
      <c r="A272" s="14" t="n"/>
      <c r="B272" s="5">
        <f>IF($A272="","",IFERROR(INDEX('Catálogo'!$D$2:$D$1376,MATCH($A272,'Catálogo'!$A$2:$A$1376,0)),"código no encontrado"))</f>
        <v/>
      </c>
      <c r="C272" s="4">
        <f>IF($A272="","",IFERROR(INDEX('Catálogo'!$H$2:$H$1376,MATCH($A272,'Catálogo'!$A$2:$A$1376,0)),"código no encontrado"))</f>
        <v/>
      </c>
      <c r="D272" s="4">
        <f>IF($A272="","",IFERROR(INDEX('Catálogo'!$I$2:$I$1376,MATCH($A272,'Catálogo'!$A$2:$A$1376,0)),"código no encontrado"))</f>
        <v/>
      </c>
      <c r="E272" s="15" t="n"/>
      <c r="F272" s="10">
        <f>IF($A272="","",IFERROR(INDEX('Catálogo'!$N$2:$N$1376,MATCH($A272,'Catálogo'!$A$2:$A$1376,0)),"código no encontrado"))</f>
        <v/>
      </c>
      <c r="G272" s="10">
        <f>IF(OR($E272="",$F272="",NOT(ISNUMBER($F272))),"",$E272*$F272)</f>
        <v/>
      </c>
      <c r="H272" s="4">
        <f>IF($A272="","",IFERROR(INDEX('Catálogo'!$Q$2:$Q$1376,MATCH($A272,'Catálogo'!$A$2:$A$1376,0)),"código no encontrado"))</f>
        <v/>
      </c>
      <c r="I272" s="10">
        <f>IF($G272="","",IF($H272="Sí",ROUND($G272/1.18,2),$G272))</f>
        <v/>
      </c>
      <c r="J272" s="14" t="n"/>
    </row>
    <row r="273">
      <c r="A273" s="14" t="n"/>
      <c r="B273" s="5">
        <f>IF($A273="","",IFERROR(INDEX('Catálogo'!$D$2:$D$1376,MATCH($A273,'Catálogo'!$A$2:$A$1376,0)),"código no encontrado"))</f>
        <v/>
      </c>
      <c r="C273" s="4">
        <f>IF($A273="","",IFERROR(INDEX('Catálogo'!$H$2:$H$1376,MATCH($A273,'Catálogo'!$A$2:$A$1376,0)),"código no encontrado"))</f>
        <v/>
      </c>
      <c r="D273" s="4">
        <f>IF($A273="","",IFERROR(INDEX('Catálogo'!$I$2:$I$1376,MATCH($A273,'Catálogo'!$A$2:$A$1376,0)),"código no encontrado"))</f>
        <v/>
      </c>
      <c r="E273" s="15" t="n"/>
      <c r="F273" s="10">
        <f>IF($A273="","",IFERROR(INDEX('Catálogo'!$N$2:$N$1376,MATCH($A273,'Catálogo'!$A$2:$A$1376,0)),"código no encontrado"))</f>
        <v/>
      </c>
      <c r="G273" s="10">
        <f>IF(OR($E273="",$F273="",NOT(ISNUMBER($F273))),"",$E273*$F273)</f>
        <v/>
      </c>
      <c r="H273" s="4">
        <f>IF($A273="","",IFERROR(INDEX('Catálogo'!$Q$2:$Q$1376,MATCH($A273,'Catálogo'!$A$2:$A$1376,0)),"código no encontrado"))</f>
        <v/>
      </c>
      <c r="I273" s="10">
        <f>IF($G273="","",IF($H273="Sí",ROUND($G273/1.18,2),$G273))</f>
        <v/>
      </c>
      <c r="J273" s="14" t="n"/>
    </row>
    <row r="274">
      <c r="A274" s="14" t="n"/>
      <c r="B274" s="5">
        <f>IF($A274="","",IFERROR(INDEX('Catálogo'!$D$2:$D$1376,MATCH($A274,'Catálogo'!$A$2:$A$1376,0)),"código no encontrado"))</f>
        <v/>
      </c>
      <c r="C274" s="4">
        <f>IF($A274="","",IFERROR(INDEX('Catálogo'!$H$2:$H$1376,MATCH($A274,'Catálogo'!$A$2:$A$1376,0)),"código no encontrado"))</f>
        <v/>
      </c>
      <c r="D274" s="4">
        <f>IF($A274="","",IFERROR(INDEX('Catálogo'!$I$2:$I$1376,MATCH($A274,'Catálogo'!$A$2:$A$1376,0)),"código no encontrado"))</f>
        <v/>
      </c>
      <c r="E274" s="15" t="n"/>
      <c r="F274" s="10">
        <f>IF($A274="","",IFERROR(INDEX('Catálogo'!$N$2:$N$1376,MATCH($A274,'Catálogo'!$A$2:$A$1376,0)),"código no encontrado"))</f>
        <v/>
      </c>
      <c r="G274" s="10">
        <f>IF(OR($E274="",$F274="",NOT(ISNUMBER($F274))),"",$E274*$F274)</f>
        <v/>
      </c>
      <c r="H274" s="4">
        <f>IF($A274="","",IFERROR(INDEX('Catálogo'!$Q$2:$Q$1376,MATCH($A274,'Catálogo'!$A$2:$A$1376,0)),"código no encontrado"))</f>
        <v/>
      </c>
      <c r="I274" s="10">
        <f>IF($G274="","",IF($H274="Sí",ROUND($G274/1.18,2),$G274))</f>
        <v/>
      </c>
      <c r="J274" s="14" t="n"/>
    </row>
    <row r="275">
      <c r="A275" s="14" t="n"/>
      <c r="B275" s="5">
        <f>IF($A275="","",IFERROR(INDEX('Catálogo'!$D$2:$D$1376,MATCH($A275,'Catálogo'!$A$2:$A$1376,0)),"código no encontrado"))</f>
        <v/>
      </c>
      <c r="C275" s="4">
        <f>IF($A275="","",IFERROR(INDEX('Catálogo'!$H$2:$H$1376,MATCH($A275,'Catálogo'!$A$2:$A$1376,0)),"código no encontrado"))</f>
        <v/>
      </c>
      <c r="D275" s="4">
        <f>IF($A275="","",IFERROR(INDEX('Catálogo'!$I$2:$I$1376,MATCH($A275,'Catálogo'!$A$2:$A$1376,0)),"código no encontrado"))</f>
        <v/>
      </c>
      <c r="E275" s="15" t="n"/>
      <c r="F275" s="10">
        <f>IF($A275="","",IFERROR(INDEX('Catálogo'!$N$2:$N$1376,MATCH($A275,'Catálogo'!$A$2:$A$1376,0)),"código no encontrado"))</f>
        <v/>
      </c>
      <c r="G275" s="10">
        <f>IF(OR($E275="",$F275="",NOT(ISNUMBER($F275))),"",$E275*$F275)</f>
        <v/>
      </c>
      <c r="H275" s="4">
        <f>IF($A275="","",IFERROR(INDEX('Catálogo'!$Q$2:$Q$1376,MATCH($A275,'Catálogo'!$A$2:$A$1376,0)),"código no encontrado"))</f>
        <v/>
      </c>
      <c r="I275" s="10">
        <f>IF($G275="","",IF($H275="Sí",ROUND($G275/1.18,2),$G275))</f>
        <v/>
      </c>
      <c r="J275" s="14" t="n"/>
    </row>
    <row r="276">
      <c r="A276" s="14" t="n"/>
      <c r="B276" s="5">
        <f>IF($A276="","",IFERROR(INDEX('Catálogo'!$D$2:$D$1376,MATCH($A276,'Catálogo'!$A$2:$A$1376,0)),"código no encontrado"))</f>
        <v/>
      </c>
      <c r="C276" s="4">
        <f>IF($A276="","",IFERROR(INDEX('Catálogo'!$H$2:$H$1376,MATCH($A276,'Catálogo'!$A$2:$A$1376,0)),"código no encontrado"))</f>
        <v/>
      </c>
      <c r="D276" s="4">
        <f>IF($A276="","",IFERROR(INDEX('Catálogo'!$I$2:$I$1376,MATCH($A276,'Catálogo'!$A$2:$A$1376,0)),"código no encontrado"))</f>
        <v/>
      </c>
      <c r="E276" s="15" t="n"/>
      <c r="F276" s="10">
        <f>IF($A276="","",IFERROR(INDEX('Catálogo'!$N$2:$N$1376,MATCH($A276,'Catálogo'!$A$2:$A$1376,0)),"código no encontrado"))</f>
        <v/>
      </c>
      <c r="G276" s="10">
        <f>IF(OR($E276="",$F276="",NOT(ISNUMBER($F276))),"",$E276*$F276)</f>
        <v/>
      </c>
      <c r="H276" s="4">
        <f>IF($A276="","",IFERROR(INDEX('Catálogo'!$Q$2:$Q$1376,MATCH($A276,'Catálogo'!$A$2:$A$1376,0)),"código no encontrado"))</f>
        <v/>
      </c>
      <c r="I276" s="10">
        <f>IF($G276="","",IF($H276="Sí",ROUND($G276/1.18,2),$G276))</f>
        <v/>
      </c>
      <c r="J276" s="14" t="n"/>
    </row>
    <row r="277">
      <c r="A277" s="14" t="n"/>
      <c r="B277" s="5">
        <f>IF($A277="","",IFERROR(INDEX('Catálogo'!$D$2:$D$1376,MATCH($A277,'Catálogo'!$A$2:$A$1376,0)),"código no encontrado"))</f>
        <v/>
      </c>
      <c r="C277" s="4">
        <f>IF($A277="","",IFERROR(INDEX('Catálogo'!$H$2:$H$1376,MATCH($A277,'Catálogo'!$A$2:$A$1376,0)),"código no encontrado"))</f>
        <v/>
      </c>
      <c r="D277" s="4">
        <f>IF($A277="","",IFERROR(INDEX('Catálogo'!$I$2:$I$1376,MATCH($A277,'Catálogo'!$A$2:$A$1376,0)),"código no encontrado"))</f>
        <v/>
      </c>
      <c r="E277" s="15" t="n"/>
      <c r="F277" s="10">
        <f>IF($A277="","",IFERROR(INDEX('Catálogo'!$N$2:$N$1376,MATCH($A277,'Catálogo'!$A$2:$A$1376,0)),"código no encontrado"))</f>
        <v/>
      </c>
      <c r="G277" s="10">
        <f>IF(OR($E277="",$F277="",NOT(ISNUMBER($F277))),"",$E277*$F277)</f>
        <v/>
      </c>
      <c r="H277" s="4">
        <f>IF($A277="","",IFERROR(INDEX('Catálogo'!$Q$2:$Q$1376,MATCH($A277,'Catálogo'!$A$2:$A$1376,0)),"código no encontrado"))</f>
        <v/>
      </c>
      <c r="I277" s="10">
        <f>IF($G277="","",IF($H277="Sí",ROUND($G277/1.18,2),$G277))</f>
        <v/>
      </c>
      <c r="J277" s="14" t="n"/>
    </row>
    <row r="278">
      <c r="A278" s="14" t="n"/>
      <c r="B278" s="5">
        <f>IF($A278="","",IFERROR(INDEX('Catálogo'!$D$2:$D$1376,MATCH($A278,'Catálogo'!$A$2:$A$1376,0)),"código no encontrado"))</f>
        <v/>
      </c>
      <c r="C278" s="4">
        <f>IF($A278="","",IFERROR(INDEX('Catálogo'!$H$2:$H$1376,MATCH($A278,'Catálogo'!$A$2:$A$1376,0)),"código no encontrado"))</f>
        <v/>
      </c>
      <c r="D278" s="4">
        <f>IF($A278="","",IFERROR(INDEX('Catálogo'!$I$2:$I$1376,MATCH($A278,'Catálogo'!$A$2:$A$1376,0)),"código no encontrado"))</f>
        <v/>
      </c>
      <c r="E278" s="15" t="n"/>
      <c r="F278" s="10">
        <f>IF($A278="","",IFERROR(INDEX('Catálogo'!$N$2:$N$1376,MATCH($A278,'Catálogo'!$A$2:$A$1376,0)),"código no encontrado"))</f>
        <v/>
      </c>
      <c r="G278" s="10">
        <f>IF(OR($E278="",$F278="",NOT(ISNUMBER($F278))),"",$E278*$F278)</f>
        <v/>
      </c>
      <c r="H278" s="4">
        <f>IF($A278="","",IFERROR(INDEX('Catálogo'!$Q$2:$Q$1376,MATCH($A278,'Catálogo'!$A$2:$A$1376,0)),"código no encontrado"))</f>
        <v/>
      </c>
      <c r="I278" s="10">
        <f>IF($G278="","",IF($H278="Sí",ROUND($G278/1.18,2),$G278))</f>
        <v/>
      </c>
      <c r="J278" s="14" t="n"/>
    </row>
    <row r="279">
      <c r="A279" s="14" t="n"/>
      <c r="B279" s="5">
        <f>IF($A279="","",IFERROR(INDEX('Catálogo'!$D$2:$D$1376,MATCH($A279,'Catálogo'!$A$2:$A$1376,0)),"código no encontrado"))</f>
        <v/>
      </c>
      <c r="C279" s="4">
        <f>IF($A279="","",IFERROR(INDEX('Catálogo'!$H$2:$H$1376,MATCH($A279,'Catálogo'!$A$2:$A$1376,0)),"código no encontrado"))</f>
        <v/>
      </c>
      <c r="D279" s="4">
        <f>IF($A279="","",IFERROR(INDEX('Catálogo'!$I$2:$I$1376,MATCH($A279,'Catálogo'!$A$2:$A$1376,0)),"código no encontrado"))</f>
        <v/>
      </c>
      <c r="E279" s="15" t="n"/>
      <c r="F279" s="10">
        <f>IF($A279="","",IFERROR(INDEX('Catálogo'!$N$2:$N$1376,MATCH($A279,'Catálogo'!$A$2:$A$1376,0)),"código no encontrado"))</f>
        <v/>
      </c>
      <c r="G279" s="10">
        <f>IF(OR($E279="",$F279="",NOT(ISNUMBER($F279))),"",$E279*$F279)</f>
        <v/>
      </c>
      <c r="H279" s="4">
        <f>IF($A279="","",IFERROR(INDEX('Catálogo'!$Q$2:$Q$1376,MATCH($A279,'Catálogo'!$A$2:$A$1376,0)),"código no encontrado"))</f>
        <v/>
      </c>
      <c r="I279" s="10">
        <f>IF($G279="","",IF($H279="Sí",ROUND($G279/1.18,2),$G279))</f>
        <v/>
      </c>
      <c r="J279" s="14" t="n"/>
    </row>
    <row r="280">
      <c r="A280" s="14" t="n"/>
      <c r="B280" s="5">
        <f>IF($A280="","",IFERROR(INDEX('Catálogo'!$D$2:$D$1376,MATCH($A280,'Catálogo'!$A$2:$A$1376,0)),"código no encontrado"))</f>
        <v/>
      </c>
      <c r="C280" s="4">
        <f>IF($A280="","",IFERROR(INDEX('Catálogo'!$H$2:$H$1376,MATCH($A280,'Catálogo'!$A$2:$A$1376,0)),"código no encontrado"))</f>
        <v/>
      </c>
      <c r="D280" s="4">
        <f>IF($A280="","",IFERROR(INDEX('Catálogo'!$I$2:$I$1376,MATCH($A280,'Catálogo'!$A$2:$A$1376,0)),"código no encontrado"))</f>
        <v/>
      </c>
      <c r="E280" s="15" t="n"/>
      <c r="F280" s="10">
        <f>IF($A280="","",IFERROR(INDEX('Catálogo'!$N$2:$N$1376,MATCH($A280,'Catálogo'!$A$2:$A$1376,0)),"código no encontrado"))</f>
        <v/>
      </c>
      <c r="G280" s="10">
        <f>IF(OR($E280="",$F280="",NOT(ISNUMBER($F280))),"",$E280*$F280)</f>
        <v/>
      </c>
      <c r="H280" s="4">
        <f>IF($A280="","",IFERROR(INDEX('Catálogo'!$Q$2:$Q$1376,MATCH($A280,'Catálogo'!$A$2:$A$1376,0)),"código no encontrado"))</f>
        <v/>
      </c>
      <c r="I280" s="10">
        <f>IF($G280="","",IF($H280="Sí",ROUND($G280/1.18,2),$G280))</f>
        <v/>
      </c>
      <c r="J280" s="14" t="n"/>
    </row>
    <row r="281">
      <c r="A281" s="14" t="n"/>
      <c r="B281" s="5">
        <f>IF($A281="","",IFERROR(INDEX('Catálogo'!$D$2:$D$1376,MATCH($A281,'Catálogo'!$A$2:$A$1376,0)),"código no encontrado"))</f>
        <v/>
      </c>
      <c r="C281" s="4">
        <f>IF($A281="","",IFERROR(INDEX('Catálogo'!$H$2:$H$1376,MATCH($A281,'Catálogo'!$A$2:$A$1376,0)),"código no encontrado"))</f>
        <v/>
      </c>
      <c r="D281" s="4">
        <f>IF($A281="","",IFERROR(INDEX('Catálogo'!$I$2:$I$1376,MATCH($A281,'Catálogo'!$A$2:$A$1376,0)),"código no encontrado"))</f>
        <v/>
      </c>
      <c r="E281" s="15" t="n"/>
      <c r="F281" s="10">
        <f>IF($A281="","",IFERROR(INDEX('Catálogo'!$N$2:$N$1376,MATCH($A281,'Catálogo'!$A$2:$A$1376,0)),"código no encontrado"))</f>
        <v/>
      </c>
      <c r="G281" s="10">
        <f>IF(OR($E281="",$F281="",NOT(ISNUMBER($F281))),"",$E281*$F281)</f>
        <v/>
      </c>
      <c r="H281" s="4">
        <f>IF($A281="","",IFERROR(INDEX('Catálogo'!$Q$2:$Q$1376,MATCH($A281,'Catálogo'!$A$2:$A$1376,0)),"código no encontrado"))</f>
        <v/>
      </c>
      <c r="I281" s="10">
        <f>IF($G281="","",IF($H281="Sí",ROUND($G281/1.18,2),$G281))</f>
        <v/>
      </c>
      <c r="J281" s="14" t="n"/>
    </row>
    <row r="282">
      <c r="A282" s="14" t="n"/>
      <c r="B282" s="5">
        <f>IF($A282="","",IFERROR(INDEX('Catálogo'!$D$2:$D$1376,MATCH($A282,'Catálogo'!$A$2:$A$1376,0)),"código no encontrado"))</f>
        <v/>
      </c>
      <c r="C282" s="4">
        <f>IF($A282="","",IFERROR(INDEX('Catálogo'!$H$2:$H$1376,MATCH($A282,'Catálogo'!$A$2:$A$1376,0)),"código no encontrado"))</f>
        <v/>
      </c>
      <c r="D282" s="4">
        <f>IF($A282="","",IFERROR(INDEX('Catálogo'!$I$2:$I$1376,MATCH($A282,'Catálogo'!$A$2:$A$1376,0)),"código no encontrado"))</f>
        <v/>
      </c>
      <c r="E282" s="15" t="n"/>
      <c r="F282" s="10">
        <f>IF($A282="","",IFERROR(INDEX('Catálogo'!$N$2:$N$1376,MATCH($A282,'Catálogo'!$A$2:$A$1376,0)),"código no encontrado"))</f>
        <v/>
      </c>
      <c r="G282" s="10">
        <f>IF(OR($E282="",$F282="",NOT(ISNUMBER($F282))),"",$E282*$F282)</f>
        <v/>
      </c>
      <c r="H282" s="4">
        <f>IF($A282="","",IFERROR(INDEX('Catálogo'!$Q$2:$Q$1376,MATCH($A282,'Catálogo'!$A$2:$A$1376,0)),"código no encontrado"))</f>
        <v/>
      </c>
      <c r="I282" s="10">
        <f>IF($G282="","",IF($H282="Sí",ROUND($G282/1.18,2),$G282))</f>
        <v/>
      </c>
      <c r="J282" s="14" t="n"/>
    </row>
    <row r="283">
      <c r="A283" s="14" t="n"/>
      <c r="B283" s="5">
        <f>IF($A283="","",IFERROR(INDEX('Catálogo'!$D$2:$D$1376,MATCH($A283,'Catálogo'!$A$2:$A$1376,0)),"código no encontrado"))</f>
        <v/>
      </c>
      <c r="C283" s="4">
        <f>IF($A283="","",IFERROR(INDEX('Catálogo'!$H$2:$H$1376,MATCH($A283,'Catálogo'!$A$2:$A$1376,0)),"código no encontrado"))</f>
        <v/>
      </c>
      <c r="D283" s="4">
        <f>IF($A283="","",IFERROR(INDEX('Catálogo'!$I$2:$I$1376,MATCH($A283,'Catálogo'!$A$2:$A$1376,0)),"código no encontrado"))</f>
        <v/>
      </c>
      <c r="E283" s="15" t="n"/>
      <c r="F283" s="10">
        <f>IF($A283="","",IFERROR(INDEX('Catálogo'!$N$2:$N$1376,MATCH($A283,'Catálogo'!$A$2:$A$1376,0)),"código no encontrado"))</f>
        <v/>
      </c>
      <c r="G283" s="10">
        <f>IF(OR($E283="",$F283="",NOT(ISNUMBER($F283))),"",$E283*$F283)</f>
        <v/>
      </c>
      <c r="H283" s="4">
        <f>IF($A283="","",IFERROR(INDEX('Catálogo'!$Q$2:$Q$1376,MATCH($A283,'Catálogo'!$A$2:$A$1376,0)),"código no encontrado"))</f>
        <v/>
      </c>
      <c r="I283" s="10">
        <f>IF($G283="","",IF($H283="Sí",ROUND($G283/1.18,2),$G283))</f>
        <v/>
      </c>
      <c r="J283" s="14" t="n"/>
    </row>
    <row r="284">
      <c r="A284" s="14" t="n"/>
      <c r="B284" s="5">
        <f>IF($A284="","",IFERROR(INDEX('Catálogo'!$D$2:$D$1376,MATCH($A284,'Catálogo'!$A$2:$A$1376,0)),"código no encontrado"))</f>
        <v/>
      </c>
      <c r="C284" s="4">
        <f>IF($A284="","",IFERROR(INDEX('Catálogo'!$H$2:$H$1376,MATCH($A284,'Catálogo'!$A$2:$A$1376,0)),"código no encontrado"))</f>
        <v/>
      </c>
      <c r="D284" s="4">
        <f>IF($A284="","",IFERROR(INDEX('Catálogo'!$I$2:$I$1376,MATCH($A284,'Catálogo'!$A$2:$A$1376,0)),"código no encontrado"))</f>
        <v/>
      </c>
      <c r="E284" s="15" t="n"/>
      <c r="F284" s="10">
        <f>IF($A284="","",IFERROR(INDEX('Catálogo'!$N$2:$N$1376,MATCH($A284,'Catálogo'!$A$2:$A$1376,0)),"código no encontrado"))</f>
        <v/>
      </c>
      <c r="G284" s="10">
        <f>IF(OR($E284="",$F284="",NOT(ISNUMBER($F284))),"",$E284*$F284)</f>
        <v/>
      </c>
      <c r="H284" s="4">
        <f>IF($A284="","",IFERROR(INDEX('Catálogo'!$Q$2:$Q$1376,MATCH($A284,'Catálogo'!$A$2:$A$1376,0)),"código no encontrado"))</f>
        <v/>
      </c>
      <c r="I284" s="10">
        <f>IF($G284="","",IF($H284="Sí",ROUND($G284/1.18,2),$G284))</f>
        <v/>
      </c>
      <c r="J284" s="14" t="n"/>
    </row>
    <row r="285">
      <c r="A285" s="14" t="n"/>
      <c r="B285" s="5">
        <f>IF($A285="","",IFERROR(INDEX('Catálogo'!$D$2:$D$1376,MATCH($A285,'Catálogo'!$A$2:$A$1376,0)),"código no encontrado"))</f>
        <v/>
      </c>
      <c r="C285" s="4">
        <f>IF($A285="","",IFERROR(INDEX('Catálogo'!$H$2:$H$1376,MATCH($A285,'Catálogo'!$A$2:$A$1376,0)),"código no encontrado"))</f>
        <v/>
      </c>
      <c r="D285" s="4">
        <f>IF($A285="","",IFERROR(INDEX('Catálogo'!$I$2:$I$1376,MATCH($A285,'Catálogo'!$A$2:$A$1376,0)),"código no encontrado"))</f>
        <v/>
      </c>
      <c r="E285" s="15" t="n"/>
      <c r="F285" s="10">
        <f>IF($A285="","",IFERROR(INDEX('Catálogo'!$N$2:$N$1376,MATCH($A285,'Catálogo'!$A$2:$A$1376,0)),"código no encontrado"))</f>
        <v/>
      </c>
      <c r="G285" s="10">
        <f>IF(OR($E285="",$F285="",NOT(ISNUMBER($F285))),"",$E285*$F285)</f>
        <v/>
      </c>
      <c r="H285" s="4">
        <f>IF($A285="","",IFERROR(INDEX('Catálogo'!$Q$2:$Q$1376,MATCH($A285,'Catálogo'!$A$2:$A$1376,0)),"código no encontrado"))</f>
        <v/>
      </c>
      <c r="I285" s="10">
        <f>IF($G285="","",IF($H285="Sí",ROUND($G285/1.18,2),$G285))</f>
        <v/>
      </c>
      <c r="J285" s="14" t="n"/>
    </row>
    <row r="286">
      <c r="A286" s="14" t="n"/>
      <c r="B286" s="5">
        <f>IF($A286="","",IFERROR(INDEX('Catálogo'!$D$2:$D$1376,MATCH($A286,'Catálogo'!$A$2:$A$1376,0)),"código no encontrado"))</f>
        <v/>
      </c>
      <c r="C286" s="4">
        <f>IF($A286="","",IFERROR(INDEX('Catálogo'!$H$2:$H$1376,MATCH($A286,'Catálogo'!$A$2:$A$1376,0)),"código no encontrado"))</f>
        <v/>
      </c>
      <c r="D286" s="4">
        <f>IF($A286="","",IFERROR(INDEX('Catálogo'!$I$2:$I$1376,MATCH($A286,'Catálogo'!$A$2:$A$1376,0)),"código no encontrado"))</f>
        <v/>
      </c>
      <c r="E286" s="15" t="n"/>
      <c r="F286" s="10">
        <f>IF($A286="","",IFERROR(INDEX('Catálogo'!$N$2:$N$1376,MATCH($A286,'Catálogo'!$A$2:$A$1376,0)),"código no encontrado"))</f>
        <v/>
      </c>
      <c r="G286" s="10">
        <f>IF(OR($E286="",$F286="",NOT(ISNUMBER($F286))),"",$E286*$F286)</f>
        <v/>
      </c>
      <c r="H286" s="4">
        <f>IF($A286="","",IFERROR(INDEX('Catálogo'!$Q$2:$Q$1376,MATCH($A286,'Catálogo'!$A$2:$A$1376,0)),"código no encontrado"))</f>
        <v/>
      </c>
      <c r="I286" s="10">
        <f>IF($G286="","",IF($H286="Sí",ROUND($G286/1.18,2),$G286))</f>
        <v/>
      </c>
      <c r="J286" s="14" t="n"/>
    </row>
    <row r="287">
      <c r="A287" s="14" t="n"/>
      <c r="B287" s="5">
        <f>IF($A287="","",IFERROR(INDEX('Catálogo'!$D$2:$D$1376,MATCH($A287,'Catálogo'!$A$2:$A$1376,0)),"código no encontrado"))</f>
        <v/>
      </c>
      <c r="C287" s="4">
        <f>IF($A287="","",IFERROR(INDEX('Catálogo'!$H$2:$H$1376,MATCH($A287,'Catálogo'!$A$2:$A$1376,0)),"código no encontrado"))</f>
        <v/>
      </c>
      <c r="D287" s="4">
        <f>IF($A287="","",IFERROR(INDEX('Catálogo'!$I$2:$I$1376,MATCH($A287,'Catálogo'!$A$2:$A$1376,0)),"código no encontrado"))</f>
        <v/>
      </c>
      <c r="E287" s="15" t="n"/>
      <c r="F287" s="10">
        <f>IF($A287="","",IFERROR(INDEX('Catálogo'!$N$2:$N$1376,MATCH($A287,'Catálogo'!$A$2:$A$1376,0)),"código no encontrado"))</f>
        <v/>
      </c>
      <c r="G287" s="10">
        <f>IF(OR($E287="",$F287="",NOT(ISNUMBER($F287))),"",$E287*$F287)</f>
        <v/>
      </c>
      <c r="H287" s="4">
        <f>IF($A287="","",IFERROR(INDEX('Catálogo'!$Q$2:$Q$1376,MATCH($A287,'Catálogo'!$A$2:$A$1376,0)),"código no encontrado"))</f>
        <v/>
      </c>
      <c r="I287" s="10">
        <f>IF($G287="","",IF($H287="Sí",ROUND($G287/1.18,2),$G287))</f>
        <v/>
      </c>
      <c r="J287" s="14" t="n"/>
    </row>
    <row r="288">
      <c r="A288" s="14" t="n"/>
      <c r="B288" s="5">
        <f>IF($A288="","",IFERROR(INDEX('Catálogo'!$D$2:$D$1376,MATCH($A288,'Catálogo'!$A$2:$A$1376,0)),"código no encontrado"))</f>
        <v/>
      </c>
      <c r="C288" s="4">
        <f>IF($A288="","",IFERROR(INDEX('Catálogo'!$H$2:$H$1376,MATCH($A288,'Catálogo'!$A$2:$A$1376,0)),"código no encontrado"))</f>
        <v/>
      </c>
      <c r="D288" s="4">
        <f>IF($A288="","",IFERROR(INDEX('Catálogo'!$I$2:$I$1376,MATCH($A288,'Catálogo'!$A$2:$A$1376,0)),"código no encontrado"))</f>
        <v/>
      </c>
      <c r="E288" s="15" t="n"/>
      <c r="F288" s="10">
        <f>IF($A288="","",IFERROR(INDEX('Catálogo'!$N$2:$N$1376,MATCH($A288,'Catálogo'!$A$2:$A$1376,0)),"código no encontrado"))</f>
        <v/>
      </c>
      <c r="G288" s="10">
        <f>IF(OR($E288="",$F288="",NOT(ISNUMBER($F288))),"",$E288*$F288)</f>
        <v/>
      </c>
      <c r="H288" s="4">
        <f>IF($A288="","",IFERROR(INDEX('Catálogo'!$Q$2:$Q$1376,MATCH($A288,'Catálogo'!$A$2:$A$1376,0)),"código no encontrado"))</f>
        <v/>
      </c>
      <c r="I288" s="10">
        <f>IF($G288="","",IF($H288="Sí",ROUND($G288/1.18,2),$G288))</f>
        <v/>
      </c>
      <c r="J288" s="14" t="n"/>
    </row>
    <row r="289">
      <c r="A289" s="14" t="n"/>
      <c r="B289" s="5">
        <f>IF($A289="","",IFERROR(INDEX('Catálogo'!$D$2:$D$1376,MATCH($A289,'Catálogo'!$A$2:$A$1376,0)),"código no encontrado"))</f>
        <v/>
      </c>
      <c r="C289" s="4">
        <f>IF($A289="","",IFERROR(INDEX('Catálogo'!$H$2:$H$1376,MATCH($A289,'Catálogo'!$A$2:$A$1376,0)),"código no encontrado"))</f>
        <v/>
      </c>
      <c r="D289" s="4">
        <f>IF($A289="","",IFERROR(INDEX('Catálogo'!$I$2:$I$1376,MATCH($A289,'Catálogo'!$A$2:$A$1376,0)),"código no encontrado"))</f>
        <v/>
      </c>
      <c r="E289" s="15" t="n"/>
      <c r="F289" s="10">
        <f>IF($A289="","",IFERROR(INDEX('Catálogo'!$N$2:$N$1376,MATCH($A289,'Catálogo'!$A$2:$A$1376,0)),"código no encontrado"))</f>
        <v/>
      </c>
      <c r="G289" s="10">
        <f>IF(OR($E289="",$F289="",NOT(ISNUMBER($F289))),"",$E289*$F289)</f>
        <v/>
      </c>
      <c r="H289" s="4">
        <f>IF($A289="","",IFERROR(INDEX('Catálogo'!$Q$2:$Q$1376,MATCH($A289,'Catálogo'!$A$2:$A$1376,0)),"código no encontrado"))</f>
        <v/>
      </c>
      <c r="I289" s="10">
        <f>IF($G289="","",IF($H289="Sí",ROUND($G289/1.18,2),$G289))</f>
        <v/>
      </c>
      <c r="J289" s="14" t="n"/>
    </row>
    <row r="290">
      <c r="A290" s="14" t="n"/>
      <c r="B290" s="5">
        <f>IF($A290="","",IFERROR(INDEX('Catálogo'!$D$2:$D$1376,MATCH($A290,'Catálogo'!$A$2:$A$1376,0)),"código no encontrado"))</f>
        <v/>
      </c>
      <c r="C290" s="4">
        <f>IF($A290="","",IFERROR(INDEX('Catálogo'!$H$2:$H$1376,MATCH($A290,'Catálogo'!$A$2:$A$1376,0)),"código no encontrado"))</f>
        <v/>
      </c>
      <c r="D290" s="4">
        <f>IF($A290="","",IFERROR(INDEX('Catálogo'!$I$2:$I$1376,MATCH($A290,'Catálogo'!$A$2:$A$1376,0)),"código no encontrado"))</f>
        <v/>
      </c>
      <c r="E290" s="15" t="n"/>
      <c r="F290" s="10">
        <f>IF($A290="","",IFERROR(INDEX('Catálogo'!$N$2:$N$1376,MATCH($A290,'Catálogo'!$A$2:$A$1376,0)),"código no encontrado"))</f>
        <v/>
      </c>
      <c r="G290" s="10">
        <f>IF(OR($E290="",$F290="",NOT(ISNUMBER($F290))),"",$E290*$F290)</f>
        <v/>
      </c>
      <c r="H290" s="4">
        <f>IF($A290="","",IFERROR(INDEX('Catálogo'!$Q$2:$Q$1376,MATCH($A290,'Catálogo'!$A$2:$A$1376,0)),"código no encontrado"))</f>
        <v/>
      </c>
      <c r="I290" s="10">
        <f>IF($G290="","",IF($H290="Sí",ROUND($G290/1.18,2),$G290))</f>
        <v/>
      </c>
      <c r="J290" s="14" t="n"/>
    </row>
    <row r="291">
      <c r="A291" s="14" t="n"/>
      <c r="B291" s="5">
        <f>IF($A291="","",IFERROR(INDEX('Catálogo'!$D$2:$D$1376,MATCH($A291,'Catálogo'!$A$2:$A$1376,0)),"código no encontrado"))</f>
        <v/>
      </c>
      <c r="C291" s="4">
        <f>IF($A291="","",IFERROR(INDEX('Catálogo'!$H$2:$H$1376,MATCH($A291,'Catálogo'!$A$2:$A$1376,0)),"código no encontrado"))</f>
        <v/>
      </c>
      <c r="D291" s="4">
        <f>IF($A291="","",IFERROR(INDEX('Catálogo'!$I$2:$I$1376,MATCH($A291,'Catálogo'!$A$2:$A$1376,0)),"código no encontrado"))</f>
        <v/>
      </c>
      <c r="E291" s="15" t="n"/>
      <c r="F291" s="10">
        <f>IF($A291="","",IFERROR(INDEX('Catálogo'!$N$2:$N$1376,MATCH($A291,'Catálogo'!$A$2:$A$1376,0)),"código no encontrado"))</f>
        <v/>
      </c>
      <c r="G291" s="10">
        <f>IF(OR($E291="",$F291="",NOT(ISNUMBER($F291))),"",$E291*$F291)</f>
        <v/>
      </c>
      <c r="H291" s="4">
        <f>IF($A291="","",IFERROR(INDEX('Catálogo'!$Q$2:$Q$1376,MATCH($A291,'Catálogo'!$A$2:$A$1376,0)),"código no encontrado"))</f>
        <v/>
      </c>
      <c r="I291" s="10">
        <f>IF($G291="","",IF($H291="Sí",ROUND($G291/1.18,2),$G291))</f>
        <v/>
      </c>
      <c r="J291" s="14" t="n"/>
    </row>
    <row r="292">
      <c r="A292" s="14" t="n"/>
      <c r="B292" s="5">
        <f>IF($A292="","",IFERROR(INDEX('Catálogo'!$D$2:$D$1376,MATCH($A292,'Catálogo'!$A$2:$A$1376,0)),"código no encontrado"))</f>
        <v/>
      </c>
      <c r="C292" s="4">
        <f>IF($A292="","",IFERROR(INDEX('Catálogo'!$H$2:$H$1376,MATCH($A292,'Catálogo'!$A$2:$A$1376,0)),"código no encontrado"))</f>
        <v/>
      </c>
      <c r="D292" s="4">
        <f>IF($A292="","",IFERROR(INDEX('Catálogo'!$I$2:$I$1376,MATCH($A292,'Catálogo'!$A$2:$A$1376,0)),"código no encontrado"))</f>
        <v/>
      </c>
      <c r="E292" s="15" t="n"/>
      <c r="F292" s="10">
        <f>IF($A292="","",IFERROR(INDEX('Catálogo'!$N$2:$N$1376,MATCH($A292,'Catálogo'!$A$2:$A$1376,0)),"código no encontrado"))</f>
        <v/>
      </c>
      <c r="G292" s="10">
        <f>IF(OR($E292="",$F292="",NOT(ISNUMBER($F292))),"",$E292*$F292)</f>
        <v/>
      </c>
      <c r="H292" s="4">
        <f>IF($A292="","",IFERROR(INDEX('Catálogo'!$Q$2:$Q$1376,MATCH($A292,'Catálogo'!$A$2:$A$1376,0)),"código no encontrado"))</f>
        <v/>
      </c>
      <c r="I292" s="10">
        <f>IF($G292="","",IF($H292="Sí",ROUND($G292/1.18,2),$G292))</f>
        <v/>
      </c>
      <c r="J292" s="14" t="n"/>
    </row>
    <row r="293">
      <c r="A293" s="14" t="n"/>
      <c r="B293" s="5">
        <f>IF($A293="","",IFERROR(INDEX('Catálogo'!$D$2:$D$1376,MATCH($A293,'Catálogo'!$A$2:$A$1376,0)),"código no encontrado"))</f>
        <v/>
      </c>
      <c r="C293" s="4">
        <f>IF($A293="","",IFERROR(INDEX('Catálogo'!$H$2:$H$1376,MATCH($A293,'Catálogo'!$A$2:$A$1376,0)),"código no encontrado"))</f>
        <v/>
      </c>
      <c r="D293" s="4">
        <f>IF($A293="","",IFERROR(INDEX('Catálogo'!$I$2:$I$1376,MATCH($A293,'Catálogo'!$A$2:$A$1376,0)),"código no encontrado"))</f>
        <v/>
      </c>
      <c r="E293" s="15" t="n"/>
      <c r="F293" s="10">
        <f>IF($A293="","",IFERROR(INDEX('Catálogo'!$N$2:$N$1376,MATCH($A293,'Catálogo'!$A$2:$A$1376,0)),"código no encontrado"))</f>
        <v/>
      </c>
      <c r="G293" s="10">
        <f>IF(OR($E293="",$F293="",NOT(ISNUMBER($F293))),"",$E293*$F293)</f>
        <v/>
      </c>
      <c r="H293" s="4">
        <f>IF($A293="","",IFERROR(INDEX('Catálogo'!$Q$2:$Q$1376,MATCH($A293,'Catálogo'!$A$2:$A$1376,0)),"código no encontrado"))</f>
        <v/>
      </c>
      <c r="I293" s="10">
        <f>IF($G293="","",IF($H293="Sí",ROUND($G293/1.18,2),$G293))</f>
        <v/>
      </c>
      <c r="J293" s="14" t="n"/>
    </row>
    <row r="294">
      <c r="A294" s="14" t="n"/>
      <c r="B294" s="5">
        <f>IF($A294="","",IFERROR(INDEX('Catálogo'!$D$2:$D$1376,MATCH($A294,'Catálogo'!$A$2:$A$1376,0)),"código no encontrado"))</f>
        <v/>
      </c>
      <c r="C294" s="4">
        <f>IF($A294="","",IFERROR(INDEX('Catálogo'!$H$2:$H$1376,MATCH($A294,'Catálogo'!$A$2:$A$1376,0)),"código no encontrado"))</f>
        <v/>
      </c>
      <c r="D294" s="4">
        <f>IF($A294="","",IFERROR(INDEX('Catálogo'!$I$2:$I$1376,MATCH($A294,'Catálogo'!$A$2:$A$1376,0)),"código no encontrado"))</f>
        <v/>
      </c>
      <c r="E294" s="15" t="n"/>
      <c r="F294" s="10">
        <f>IF($A294="","",IFERROR(INDEX('Catálogo'!$N$2:$N$1376,MATCH($A294,'Catálogo'!$A$2:$A$1376,0)),"código no encontrado"))</f>
        <v/>
      </c>
      <c r="G294" s="10">
        <f>IF(OR($E294="",$F294="",NOT(ISNUMBER($F294))),"",$E294*$F294)</f>
        <v/>
      </c>
      <c r="H294" s="4">
        <f>IF($A294="","",IFERROR(INDEX('Catálogo'!$Q$2:$Q$1376,MATCH($A294,'Catálogo'!$A$2:$A$1376,0)),"código no encontrado"))</f>
        <v/>
      </c>
      <c r="I294" s="10">
        <f>IF($G294="","",IF($H294="Sí",ROUND($G294/1.18,2),$G294))</f>
        <v/>
      </c>
      <c r="J294" s="14" t="n"/>
    </row>
    <row r="295">
      <c r="A295" s="14" t="n"/>
      <c r="B295" s="5">
        <f>IF($A295="","",IFERROR(INDEX('Catálogo'!$D$2:$D$1376,MATCH($A295,'Catálogo'!$A$2:$A$1376,0)),"código no encontrado"))</f>
        <v/>
      </c>
      <c r="C295" s="4">
        <f>IF($A295="","",IFERROR(INDEX('Catálogo'!$H$2:$H$1376,MATCH($A295,'Catálogo'!$A$2:$A$1376,0)),"código no encontrado"))</f>
        <v/>
      </c>
      <c r="D295" s="4">
        <f>IF($A295="","",IFERROR(INDEX('Catálogo'!$I$2:$I$1376,MATCH($A295,'Catálogo'!$A$2:$A$1376,0)),"código no encontrado"))</f>
        <v/>
      </c>
      <c r="E295" s="15" t="n"/>
      <c r="F295" s="10">
        <f>IF($A295="","",IFERROR(INDEX('Catálogo'!$N$2:$N$1376,MATCH($A295,'Catálogo'!$A$2:$A$1376,0)),"código no encontrado"))</f>
        <v/>
      </c>
      <c r="G295" s="10">
        <f>IF(OR($E295="",$F295="",NOT(ISNUMBER($F295))),"",$E295*$F295)</f>
        <v/>
      </c>
      <c r="H295" s="4">
        <f>IF($A295="","",IFERROR(INDEX('Catálogo'!$Q$2:$Q$1376,MATCH($A295,'Catálogo'!$A$2:$A$1376,0)),"código no encontrado"))</f>
        <v/>
      </c>
      <c r="I295" s="10">
        <f>IF($G295="","",IF($H295="Sí",ROUND($G295/1.18,2),$G295))</f>
        <v/>
      </c>
      <c r="J295" s="14" t="n"/>
    </row>
    <row r="296">
      <c r="A296" s="14" t="n"/>
      <c r="B296" s="5">
        <f>IF($A296="","",IFERROR(INDEX('Catálogo'!$D$2:$D$1376,MATCH($A296,'Catálogo'!$A$2:$A$1376,0)),"código no encontrado"))</f>
        <v/>
      </c>
      <c r="C296" s="4">
        <f>IF($A296="","",IFERROR(INDEX('Catálogo'!$H$2:$H$1376,MATCH($A296,'Catálogo'!$A$2:$A$1376,0)),"código no encontrado"))</f>
        <v/>
      </c>
      <c r="D296" s="4">
        <f>IF($A296="","",IFERROR(INDEX('Catálogo'!$I$2:$I$1376,MATCH($A296,'Catálogo'!$A$2:$A$1376,0)),"código no encontrado"))</f>
        <v/>
      </c>
      <c r="E296" s="15" t="n"/>
      <c r="F296" s="10">
        <f>IF($A296="","",IFERROR(INDEX('Catálogo'!$N$2:$N$1376,MATCH($A296,'Catálogo'!$A$2:$A$1376,0)),"código no encontrado"))</f>
        <v/>
      </c>
      <c r="G296" s="10">
        <f>IF(OR($E296="",$F296="",NOT(ISNUMBER($F296))),"",$E296*$F296)</f>
        <v/>
      </c>
      <c r="H296" s="4">
        <f>IF($A296="","",IFERROR(INDEX('Catálogo'!$Q$2:$Q$1376,MATCH($A296,'Catálogo'!$A$2:$A$1376,0)),"código no encontrado"))</f>
        <v/>
      </c>
      <c r="I296" s="10">
        <f>IF($G296="","",IF($H296="Sí",ROUND($G296/1.18,2),$G296))</f>
        <v/>
      </c>
      <c r="J296" s="14" t="n"/>
    </row>
    <row r="297">
      <c r="A297" s="14" t="n"/>
      <c r="B297" s="5">
        <f>IF($A297="","",IFERROR(INDEX('Catálogo'!$D$2:$D$1376,MATCH($A297,'Catálogo'!$A$2:$A$1376,0)),"código no encontrado"))</f>
        <v/>
      </c>
      <c r="C297" s="4">
        <f>IF($A297="","",IFERROR(INDEX('Catálogo'!$H$2:$H$1376,MATCH($A297,'Catálogo'!$A$2:$A$1376,0)),"código no encontrado"))</f>
        <v/>
      </c>
      <c r="D297" s="4">
        <f>IF($A297="","",IFERROR(INDEX('Catálogo'!$I$2:$I$1376,MATCH($A297,'Catálogo'!$A$2:$A$1376,0)),"código no encontrado"))</f>
        <v/>
      </c>
      <c r="E297" s="15" t="n"/>
      <c r="F297" s="10">
        <f>IF($A297="","",IFERROR(INDEX('Catálogo'!$N$2:$N$1376,MATCH($A297,'Catálogo'!$A$2:$A$1376,0)),"código no encontrado"))</f>
        <v/>
      </c>
      <c r="G297" s="10">
        <f>IF(OR($E297="",$F297="",NOT(ISNUMBER($F297))),"",$E297*$F297)</f>
        <v/>
      </c>
      <c r="H297" s="4">
        <f>IF($A297="","",IFERROR(INDEX('Catálogo'!$Q$2:$Q$1376,MATCH($A297,'Catálogo'!$A$2:$A$1376,0)),"código no encontrado"))</f>
        <v/>
      </c>
      <c r="I297" s="10">
        <f>IF($G297="","",IF($H297="Sí",ROUND($G297/1.18,2),$G297))</f>
        <v/>
      </c>
      <c r="J297" s="14" t="n"/>
    </row>
    <row r="298">
      <c r="A298" s="14" t="n"/>
      <c r="B298" s="5">
        <f>IF($A298="","",IFERROR(INDEX('Catálogo'!$D$2:$D$1376,MATCH($A298,'Catálogo'!$A$2:$A$1376,0)),"código no encontrado"))</f>
        <v/>
      </c>
      <c r="C298" s="4">
        <f>IF($A298="","",IFERROR(INDEX('Catálogo'!$H$2:$H$1376,MATCH($A298,'Catálogo'!$A$2:$A$1376,0)),"código no encontrado"))</f>
        <v/>
      </c>
      <c r="D298" s="4">
        <f>IF($A298="","",IFERROR(INDEX('Catálogo'!$I$2:$I$1376,MATCH($A298,'Catálogo'!$A$2:$A$1376,0)),"código no encontrado"))</f>
        <v/>
      </c>
      <c r="E298" s="15" t="n"/>
      <c r="F298" s="10">
        <f>IF($A298="","",IFERROR(INDEX('Catálogo'!$N$2:$N$1376,MATCH($A298,'Catálogo'!$A$2:$A$1376,0)),"código no encontrado"))</f>
        <v/>
      </c>
      <c r="G298" s="10">
        <f>IF(OR($E298="",$F298="",NOT(ISNUMBER($F298))),"",$E298*$F298)</f>
        <v/>
      </c>
      <c r="H298" s="4">
        <f>IF($A298="","",IFERROR(INDEX('Catálogo'!$Q$2:$Q$1376,MATCH($A298,'Catálogo'!$A$2:$A$1376,0)),"código no encontrado"))</f>
        <v/>
      </c>
      <c r="I298" s="10">
        <f>IF($G298="","",IF($H298="Sí",ROUND($G298/1.18,2),$G298))</f>
        <v/>
      </c>
      <c r="J298" s="14" t="n"/>
    </row>
    <row r="299">
      <c r="A299" s="14" t="n"/>
      <c r="B299" s="5">
        <f>IF($A299="","",IFERROR(INDEX('Catálogo'!$D$2:$D$1376,MATCH($A299,'Catálogo'!$A$2:$A$1376,0)),"código no encontrado"))</f>
        <v/>
      </c>
      <c r="C299" s="4">
        <f>IF($A299="","",IFERROR(INDEX('Catálogo'!$H$2:$H$1376,MATCH($A299,'Catálogo'!$A$2:$A$1376,0)),"código no encontrado"))</f>
        <v/>
      </c>
      <c r="D299" s="4">
        <f>IF($A299="","",IFERROR(INDEX('Catálogo'!$I$2:$I$1376,MATCH($A299,'Catálogo'!$A$2:$A$1376,0)),"código no encontrado"))</f>
        <v/>
      </c>
      <c r="E299" s="15" t="n"/>
      <c r="F299" s="10">
        <f>IF($A299="","",IFERROR(INDEX('Catálogo'!$N$2:$N$1376,MATCH($A299,'Catálogo'!$A$2:$A$1376,0)),"código no encontrado"))</f>
        <v/>
      </c>
      <c r="G299" s="10">
        <f>IF(OR($E299="",$F299="",NOT(ISNUMBER($F299))),"",$E299*$F299)</f>
        <v/>
      </c>
      <c r="H299" s="4">
        <f>IF($A299="","",IFERROR(INDEX('Catálogo'!$Q$2:$Q$1376,MATCH($A299,'Catálogo'!$A$2:$A$1376,0)),"código no encontrado"))</f>
        <v/>
      </c>
      <c r="I299" s="10">
        <f>IF($G299="","",IF($H299="Sí",ROUND($G299/1.18,2),$G299))</f>
        <v/>
      </c>
      <c r="J299" s="14" t="n"/>
    </row>
    <row r="300">
      <c r="A300" s="14" t="n"/>
      <c r="B300" s="5">
        <f>IF($A300="","",IFERROR(INDEX('Catálogo'!$D$2:$D$1376,MATCH($A300,'Catálogo'!$A$2:$A$1376,0)),"código no encontrado"))</f>
        <v/>
      </c>
      <c r="C300" s="4">
        <f>IF($A300="","",IFERROR(INDEX('Catálogo'!$H$2:$H$1376,MATCH($A300,'Catálogo'!$A$2:$A$1376,0)),"código no encontrado"))</f>
        <v/>
      </c>
      <c r="D300" s="4">
        <f>IF($A300="","",IFERROR(INDEX('Catálogo'!$I$2:$I$1376,MATCH($A300,'Catálogo'!$A$2:$A$1376,0)),"código no encontrado"))</f>
        <v/>
      </c>
      <c r="E300" s="15" t="n"/>
      <c r="F300" s="10">
        <f>IF($A300="","",IFERROR(INDEX('Catálogo'!$N$2:$N$1376,MATCH($A300,'Catálogo'!$A$2:$A$1376,0)),"código no encontrado"))</f>
        <v/>
      </c>
      <c r="G300" s="10">
        <f>IF(OR($E300="",$F300="",NOT(ISNUMBER($F300))),"",$E300*$F300)</f>
        <v/>
      </c>
      <c r="H300" s="4">
        <f>IF($A300="","",IFERROR(INDEX('Catálogo'!$Q$2:$Q$1376,MATCH($A300,'Catálogo'!$A$2:$A$1376,0)),"código no encontrado"))</f>
        <v/>
      </c>
      <c r="I300" s="10">
        <f>IF($G300="","",IF($H300="Sí",ROUND($G300/1.18,2),$G300))</f>
        <v/>
      </c>
      <c r="J300" s="14" t="n"/>
    </row>
    <row r="301">
      <c r="A301" s="14" t="n"/>
      <c r="B301" s="5">
        <f>IF($A301="","",IFERROR(INDEX('Catálogo'!$D$2:$D$1376,MATCH($A301,'Catálogo'!$A$2:$A$1376,0)),"código no encontrado"))</f>
        <v/>
      </c>
      <c r="C301" s="4">
        <f>IF($A301="","",IFERROR(INDEX('Catálogo'!$H$2:$H$1376,MATCH($A301,'Catálogo'!$A$2:$A$1376,0)),"código no encontrado"))</f>
        <v/>
      </c>
      <c r="D301" s="4">
        <f>IF($A301="","",IFERROR(INDEX('Catálogo'!$I$2:$I$1376,MATCH($A301,'Catálogo'!$A$2:$A$1376,0)),"código no encontrado"))</f>
        <v/>
      </c>
      <c r="E301" s="15" t="n"/>
      <c r="F301" s="10">
        <f>IF($A301="","",IFERROR(INDEX('Catálogo'!$N$2:$N$1376,MATCH($A301,'Catálogo'!$A$2:$A$1376,0)),"código no encontrado"))</f>
        <v/>
      </c>
      <c r="G301" s="10">
        <f>IF(OR($E301="",$F301="",NOT(ISNUMBER($F301))),"",$E301*$F301)</f>
        <v/>
      </c>
      <c r="H301" s="4">
        <f>IF($A301="","",IFERROR(INDEX('Catálogo'!$Q$2:$Q$1376,MATCH($A301,'Catálogo'!$A$2:$A$1376,0)),"código no encontrado"))</f>
        <v/>
      </c>
      <c r="I301" s="10">
        <f>IF($G301="","",IF($H301="Sí",ROUND($G301/1.18,2),$G301))</f>
        <v/>
      </c>
      <c r="J301" s="14" t="n"/>
    </row>
    <row r="302">
      <c r="A302" s="14" t="n"/>
      <c r="B302" s="5">
        <f>IF($A302="","",IFERROR(INDEX('Catálogo'!$D$2:$D$1376,MATCH($A302,'Catálogo'!$A$2:$A$1376,0)),"código no encontrado"))</f>
        <v/>
      </c>
      <c r="C302" s="4">
        <f>IF($A302="","",IFERROR(INDEX('Catálogo'!$H$2:$H$1376,MATCH($A302,'Catálogo'!$A$2:$A$1376,0)),"código no encontrado"))</f>
        <v/>
      </c>
      <c r="D302" s="4">
        <f>IF($A302="","",IFERROR(INDEX('Catálogo'!$I$2:$I$1376,MATCH($A302,'Catálogo'!$A$2:$A$1376,0)),"código no encontrado"))</f>
        <v/>
      </c>
      <c r="E302" s="15" t="n"/>
      <c r="F302" s="10">
        <f>IF($A302="","",IFERROR(INDEX('Catálogo'!$N$2:$N$1376,MATCH($A302,'Catálogo'!$A$2:$A$1376,0)),"código no encontrado"))</f>
        <v/>
      </c>
      <c r="G302" s="10">
        <f>IF(OR($E302="",$F302="",NOT(ISNUMBER($F302))),"",$E302*$F302)</f>
        <v/>
      </c>
      <c r="H302" s="4">
        <f>IF($A302="","",IFERROR(INDEX('Catálogo'!$Q$2:$Q$1376,MATCH($A302,'Catálogo'!$A$2:$A$1376,0)),"código no encontrado"))</f>
        <v/>
      </c>
      <c r="I302" s="10">
        <f>IF($G302="","",IF($H302="Sí",ROUND($G302/1.18,2),$G302))</f>
        <v/>
      </c>
      <c r="J302" s="14" t="n"/>
    </row>
    <row r="303">
      <c r="A303" s="14" t="n"/>
      <c r="B303" s="5">
        <f>IF($A303="","",IFERROR(INDEX('Catálogo'!$D$2:$D$1376,MATCH($A303,'Catálogo'!$A$2:$A$1376,0)),"código no encontrado"))</f>
        <v/>
      </c>
      <c r="C303" s="4">
        <f>IF($A303="","",IFERROR(INDEX('Catálogo'!$H$2:$H$1376,MATCH($A303,'Catálogo'!$A$2:$A$1376,0)),"código no encontrado"))</f>
        <v/>
      </c>
      <c r="D303" s="4">
        <f>IF($A303="","",IFERROR(INDEX('Catálogo'!$I$2:$I$1376,MATCH($A303,'Catálogo'!$A$2:$A$1376,0)),"código no encontrado"))</f>
        <v/>
      </c>
      <c r="E303" s="15" t="n"/>
      <c r="F303" s="10">
        <f>IF($A303="","",IFERROR(INDEX('Catálogo'!$N$2:$N$1376,MATCH($A303,'Catálogo'!$A$2:$A$1376,0)),"código no encontrado"))</f>
        <v/>
      </c>
      <c r="G303" s="10">
        <f>IF(OR($E303="",$F303="",NOT(ISNUMBER($F303))),"",$E303*$F303)</f>
        <v/>
      </c>
      <c r="H303" s="4">
        <f>IF($A303="","",IFERROR(INDEX('Catálogo'!$Q$2:$Q$1376,MATCH($A303,'Catálogo'!$A$2:$A$1376,0)),"código no encontrado"))</f>
        <v/>
      </c>
      <c r="I303" s="10">
        <f>IF($G303="","",IF($H303="Sí",ROUND($G303/1.18,2),$G303))</f>
        <v/>
      </c>
      <c r="J303" s="14" t="n"/>
    </row>
    <row r="304">
      <c r="A304" s="14" t="n"/>
      <c r="B304" s="5">
        <f>IF($A304="","",IFERROR(INDEX('Catálogo'!$D$2:$D$1376,MATCH($A304,'Catálogo'!$A$2:$A$1376,0)),"código no encontrado"))</f>
        <v/>
      </c>
      <c r="C304" s="4">
        <f>IF($A304="","",IFERROR(INDEX('Catálogo'!$H$2:$H$1376,MATCH($A304,'Catálogo'!$A$2:$A$1376,0)),"código no encontrado"))</f>
        <v/>
      </c>
      <c r="D304" s="4">
        <f>IF($A304="","",IFERROR(INDEX('Catálogo'!$I$2:$I$1376,MATCH($A304,'Catálogo'!$A$2:$A$1376,0)),"código no encontrado"))</f>
        <v/>
      </c>
      <c r="E304" s="15" t="n"/>
      <c r="F304" s="10">
        <f>IF($A304="","",IFERROR(INDEX('Catálogo'!$N$2:$N$1376,MATCH($A304,'Catálogo'!$A$2:$A$1376,0)),"código no encontrado"))</f>
        <v/>
      </c>
      <c r="G304" s="10">
        <f>IF(OR($E304="",$F304="",NOT(ISNUMBER($F304))),"",$E304*$F304)</f>
        <v/>
      </c>
      <c r="H304" s="4">
        <f>IF($A304="","",IFERROR(INDEX('Catálogo'!$Q$2:$Q$1376,MATCH($A304,'Catálogo'!$A$2:$A$1376,0)),"código no encontrado"))</f>
        <v/>
      </c>
      <c r="I304" s="10">
        <f>IF($G304="","",IF($H304="Sí",ROUND($G304/1.18,2),$G304))</f>
        <v/>
      </c>
      <c r="J304" s="14" t="n"/>
    </row>
    <row r="305">
      <c r="A305" s="14" t="n"/>
      <c r="B305" s="5">
        <f>IF($A305="","",IFERROR(INDEX('Catálogo'!$D$2:$D$1376,MATCH($A305,'Catálogo'!$A$2:$A$1376,0)),"código no encontrado"))</f>
        <v/>
      </c>
      <c r="C305" s="4">
        <f>IF($A305="","",IFERROR(INDEX('Catálogo'!$H$2:$H$1376,MATCH($A305,'Catálogo'!$A$2:$A$1376,0)),"código no encontrado"))</f>
        <v/>
      </c>
      <c r="D305" s="4">
        <f>IF($A305="","",IFERROR(INDEX('Catálogo'!$I$2:$I$1376,MATCH($A305,'Catálogo'!$A$2:$A$1376,0)),"código no encontrado"))</f>
        <v/>
      </c>
      <c r="E305" s="15" t="n"/>
      <c r="F305" s="10">
        <f>IF($A305="","",IFERROR(INDEX('Catálogo'!$N$2:$N$1376,MATCH($A305,'Catálogo'!$A$2:$A$1376,0)),"código no encontrado"))</f>
        <v/>
      </c>
      <c r="G305" s="10">
        <f>IF(OR($E305="",$F305="",NOT(ISNUMBER($F305))),"",$E305*$F305)</f>
        <v/>
      </c>
      <c r="H305" s="4">
        <f>IF($A305="","",IFERROR(INDEX('Catálogo'!$Q$2:$Q$1376,MATCH($A305,'Catálogo'!$A$2:$A$1376,0)),"código no encontrado"))</f>
        <v/>
      </c>
      <c r="I305" s="10">
        <f>IF($G305="","",IF($H305="Sí",ROUND($G305/1.18,2),$G305))</f>
        <v/>
      </c>
      <c r="J305" s="14" t="n"/>
    </row>
    <row r="306">
      <c r="A306" s="14" t="n"/>
      <c r="B306" s="5">
        <f>IF($A306="","",IFERROR(INDEX('Catálogo'!$D$2:$D$1376,MATCH($A306,'Catálogo'!$A$2:$A$1376,0)),"código no encontrado"))</f>
        <v/>
      </c>
      <c r="C306" s="4">
        <f>IF($A306="","",IFERROR(INDEX('Catálogo'!$H$2:$H$1376,MATCH($A306,'Catálogo'!$A$2:$A$1376,0)),"código no encontrado"))</f>
        <v/>
      </c>
      <c r="D306" s="4">
        <f>IF($A306="","",IFERROR(INDEX('Catálogo'!$I$2:$I$1376,MATCH($A306,'Catálogo'!$A$2:$A$1376,0)),"código no encontrado"))</f>
        <v/>
      </c>
      <c r="E306" s="15" t="n"/>
      <c r="F306" s="10">
        <f>IF($A306="","",IFERROR(INDEX('Catálogo'!$N$2:$N$1376,MATCH($A306,'Catálogo'!$A$2:$A$1376,0)),"código no encontrado"))</f>
        <v/>
      </c>
      <c r="G306" s="10">
        <f>IF(OR($E306="",$F306="",NOT(ISNUMBER($F306))),"",$E306*$F306)</f>
        <v/>
      </c>
      <c r="H306" s="4">
        <f>IF($A306="","",IFERROR(INDEX('Catálogo'!$Q$2:$Q$1376,MATCH($A306,'Catálogo'!$A$2:$A$1376,0)),"código no encontrado"))</f>
        <v/>
      </c>
      <c r="I306" s="10">
        <f>IF($G306="","",IF($H306="Sí",ROUND($G306/1.18,2),$G306))</f>
        <v/>
      </c>
      <c r="J306" s="14" t="n"/>
    </row>
    <row r="307">
      <c r="A307" s="14" t="n"/>
      <c r="B307" s="5">
        <f>IF($A307="","",IFERROR(INDEX('Catálogo'!$D$2:$D$1376,MATCH($A307,'Catálogo'!$A$2:$A$1376,0)),"código no encontrado"))</f>
        <v/>
      </c>
      <c r="C307" s="4">
        <f>IF($A307="","",IFERROR(INDEX('Catálogo'!$H$2:$H$1376,MATCH($A307,'Catálogo'!$A$2:$A$1376,0)),"código no encontrado"))</f>
        <v/>
      </c>
      <c r="D307" s="4">
        <f>IF($A307="","",IFERROR(INDEX('Catálogo'!$I$2:$I$1376,MATCH($A307,'Catálogo'!$A$2:$A$1376,0)),"código no encontrado"))</f>
        <v/>
      </c>
      <c r="E307" s="15" t="n"/>
      <c r="F307" s="10">
        <f>IF($A307="","",IFERROR(INDEX('Catálogo'!$N$2:$N$1376,MATCH($A307,'Catálogo'!$A$2:$A$1376,0)),"código no encontrado"))</f>
        <v/>
      </c>
      <c r="G307" s="10">
        <f>IF(OR($E307="",$F307="",NOT(ISNUMBER($F307))),"",$E307*$F307)</f>
        <v/>
      </c>
      <c r="H307" s="4">
        <f>IF($A307="","",IFERROR(INDEX('Catálogo'!$Q$2:$Q$1376,MATCH($A307,'Catálogo'!$A$2:$A$1376,0)),"código no encontrado"))</f>
        <v/>
      </c>
      <c r="I307" s="10">
        <f>IF($G307="","",IF($H307="Sí",ROUND($G307/1.18,2),$G307))</f>
        <v/>
      </c>
      <c r="J307" s="14" t="n"/>
    </row>
    <row r="309">
      <c r="A309" s="16" t="inlineStr">
        <is>
          <t>Costo directo</t>
        </is>
      </c>
      <c r="G309" s="17">
        <f>SUM(G8:G307)</f>
        <v/>
      </c>
    </row>
    <row r="310">
      <c r="A310" s="16" t="inlineStr">
        <is>
          <t>ITBIS ya contenido en el costo directo</t>
        </is>
      </c>
      <c r="G310" s="17">
        <f>SUMIF($H$8:$H$307,"Sí",$G$8:$G$307)-SUMIF($H$8:$H$307,"Sí",$I$8:$I$307)</f>
        <v/>
      </c>
    </row>
    <row r="311">
      <c r="A311" s="16" t="inlineStr">
        <is>
          <t>Costo directo sin ITBIS</t>
        </is>
      </c>
      <c r="G311" s="17">
        <f>SUM(I8:I307)</f>
        <v/>
      </c>
    </row>
    <row r="313">
      <c r="A313" s="16" t="inlineStr">
        <is>
          <t>Gastos generales e indirectos (%)</t>
        </is>
      </c>
      <c r="E313" s="18" t="n">
        <v>0.12</v>
      </c>
    </row>
    <row r="314">
      <c r="A314" s="16" t="inlineStr">
        <is>
          <t>Utilidad (%)</t>
        </is>
      </c>
      <c r="E314" s="18" t="n">
        <v>0.1</v>
      </c>
    </row>
    <row r="315">
      <c r="A315" s="16" t="inlineStr">
        <is>
          <t>Gastos generales e indirectos</t>
        </is>
      </c>
      <c r="G315" s="17">
        <f>$G$309*$E$313</f>
        <v/>
      </c>
    </row>
    <row r="316">
      <c r="A316" s="16" t="inlineStr">
        <is>
          <t>Utilidad</t>
        </is>
      </c>
      <c r="G316" s="17">
        <f>$G$309*$E$314</f>
        <v/>
      </c>
    </row>
    <row r="317">
      <c r="A317" s="3" t="inlineStr">
        <is>
          <t>TOTAL DEL PRESUPUESTO</t>
        </is>
      </c>
      <c r="G317" s="19">
        <f>$G$309+$G$315+$G$316</f>
        <v/>
      </c>
    </row>
    <row r="319">
      <c r="A319" s="13" t="inlineStr">
        <is>
          <t>El ITBIS no se suma al final: cada precio ya viene como lo cobra el comercio, y los materiales de mostrador lo traen incluido mientras que la mano de obra y el alquiler de equipo no. La línea de arriba dice cuánto impuesto va contenido en el costo directo.</t>
        </is>
      </c>
    </row>
    <row r="320"/>
  </sheetData>
  <mergeCells count="9">
    <mergeCell ref="A309:D309"/>
    <mergeCell ref="A314:D314"/>
    <mergeCell ref="A311:D311"/>
    <mergeCell ref="A315:D315"/>
    <mergeCell ref="A319:J320"/>
    <mergeCell ref="A310:D310"/>
    <mergeCell ref="A316:D316"/>
    <mergeCell ref="A313:D313"/>
    <mergeCell ref="A317:D317"/>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2"/>
  <sheetViews>
    <sheetView showGridLines="0" workbookViewId="0">
      <selection activeCell="A1" sqref="A1"/>
    </sheetView>
  </sheetViews>
  <sheetFormatPr baseColWidth="8" defaultRowHeight="15"/>
  <cols>
    <col width="28" customWidth="1" min="1" max="1"/>
    <col width="18" customWidth="1" min="2" max="2"/>
    <col width="18" customWidth="1" min="3" max="3"/>
  </cols>
  <sheetData>
    <row r="1">
      <c r="A1" s="1" t="inlineStr">
        <is>
          <t>Resumen por etapa de obra</t>
        </is>
      </c>
    </row>
    <row r="2">
      <c r="A2" s="2" t="inlineStr">
        <is>
          <t>Se llena solo con lo que se escriba en la hoja Presupuesto.</t>
        </is>
      </c>
    </row>
    <row r="4" ht="30" customHeight="1">
      <c r="A4" s="6" t="inlineStr">
        <is>
          <t>Etapa de obra</t>
        </is>
      </c>
      <c r="B4" s="6" t="inlineStr">
        <is>
          <t>Importe (RD$)</t>
        </is>
      </c>
      <c r="C4" s="6" t="inlineStr">
        <is>
          <t>% del costo directo</t>
        </is>
      </c>
    </row>
    <row r="5">
      <c r="A5" s="4" t="inlineStr">
        <is>
          <t>Preliminares</t>
        </is>
      </c>
      <c r="B5" s="10">
        <f>SUMIF('Presupuesto'!$D$8:$D$307,$A5,'Presupuesto'!$G$8:$G$307)</f>
        <v/>
      </c>
      <c r="C5" s="11">
        <f>IF($B$19=0,"",B5/$B$19)</f>
        <v/>
      </c>
    </row>
    <row r="6">
      <c r="A6" s="4" t="inlineStr">
        <is>
          <t>Movimiento de tierra</t>
        </is>
      </c>
      <c r="B6" s="10">
        <f>SUMIF('Presupuesto'!$D$8:$D$307,$A6,'Presupuesto'!$G$8:$G$307)</f>
        <v/>
      </c>
      <c r="C6" s="11">
        <f>IF($B$19=0,"",B6/$B$19)</f>
        <v/>
      </c>
    </row>
    <row r="7">
      <c r="A7" s="4" t="inlineStr">
        <is>
          <t>Cimentación</t>
        </is>
      </c>
      <c r="B7" s="10">
        <f>SUMIF('Presupuesto'!$D$8:$D$307,$A7,'Presupuesto'!$G$8:$G$307)</f>
        <v/>
      </c>
      <c r="C7" s="11">
        <f>IF($B$19=0,"",B7/$B$19)</f>
        <v/>
      </c>
    </row>
    <row r="8">
      <c r="A8" s="4" t="inlineStr">
        <is>
          <t>Estructura</t>
        </is>
      </c>
      <c r="B8" s="10">
        <f>SUMIF('Presupuesto'!$D$8:$D$307,$A8,'Presupuesto'!$G$8:$G$307)</f>
        <v/>
      </c>
      <c r="C8" s="11">
        <f>IF($B$19=0,"",B8/$B$19)</f>
        <v/>
      </c>
    </row>
    <row r="9">
      <c r="A9" s="4" t="inlineStr">
        <is>
          <t>Mampostería</t>
        </is>
      </c>
      <c r="B9" s="10">
        <f>SUMIF('Presupuesto'!$D$8:$D$307,$A9,'Presupuesto'!$G$8:$G$307)</f>
        <v/>
      </c>
      <c r="C9" s="11">
        <f>IF($B$19=0,"",B9/$B$19)</f>
        <v/>
      </c>
    </row>
    <row r="10">
      <c r="A10" s="4" t="inlineStr">
        <is>
          <t>Terminación de superficies</t>
        </is>
      </c>
      <c r="B10" s="10">
        <f>SUMIF('Presupuesto'!$D$8:$D$307,$A10,'Presupuesto'!$G$8:$G$307)</f>
        <v/>
      </c>
      <c r="C10" s="11">
        <f>IF($B$19=0,"",B10/$B$19)</f>
        <v/>
      </c>
    </row>
    <row r="11">
      <c r="A11" s="4" t="inlineStr">
        <is>
          <t>Pisos</t>
        </is>
      </c>
      <c r="B11" s="10">
        <f>SUMIF('Presupuesto'!$D$8:$D$307,$A11,'Presupuesto'!$G$8:$G$307)</f>
        <v/>
      </c>
      <c r="C11" s="11">
        <f>IF($B$19=0,"",B11/$B$19)</f>
        <v/>
      </c>
    </row>
    <row r="12">
      <c r="A12" s="4" t="inlineStr">
        <is>
          <t>Techos</t>
        </is>
      </c>
      <c r="B12" s="10">
        <f>SUMIF('Presupuesto'!$D$8:$D$307,$A12,'Presupuesto'!$G$8:$G$307)</f>
        <v/>
      </c>
      <c r="C12" s="11">
        <f>IF($B$19=0,"",B12/$B$19)</f>
        <v/>
      </c>
    </row>
    <row r="13">
      <c r="A13" s="4" t="inlineStr">
        <is>
          <t>Instalaciones</t>
        </is>
      </c>
      <c r="B13" s="10">
        <f>SUMIF('Presupuesto'!$D$8:$D$307,$A13,'Presupuesto'!$G$8:$G$307)</f>
        <v/>
      </c>
      <c r="C13" s="11">
        <f>IF($B$19=0,"",B13/$B$19)</f>
        <v/>
      </c>
    </row>
    <row r="14">
      <c r="A14" s="4" t="inlineStr">
        <is>
          <t>Puertas y ventanas</t>
        </is>
      </c>
      <c r="B14" s="10">
        <f>SUMIF('Presupuesto'!$D$8:$D$307,$A14,'Presupuesto'!$G$8:$G$307)</f>
        <v/>
      </c>
      <c r="C14" s="11">
        <f>IF($B$19=0,"",B14/$B$19)</f>
        <v/>
      </c>
    </row>
    <row r="15">
      <c r="A15" s="4" t="inlineStr">
        <is>
          <t>Pintura</t>
        </is>
      </c>
      <c r="B15" s="10">
        <f>SUMIF('Presupuesto'!$D$8:$D$307,$A15,'Presupuesto'!$G$8:$G$307)</f>
        <v/>
      </c>
      <c r="C15" s="11">
        <f>IF($B$19=0,"",B15/$B$19)</f>
        <v/>
      </c>
    </row>
    <row r="16">
      <c r="A16" s="4" t="inlineStr">
        <is>
          <t>Exteriores</t>
        </is>
      </c>
      <c r="B16" s="10">
        <f>SUMIF('Presupuesto'!$D$8:$D$307,$A16,'Presupuesto'!$G$8:$G$307)</f>
        <v/>
      </c>
      <c r="C16" s="11">
        <f>IF($B$19=0,"",B16/$B$19)</f>
        <v/>
      </c>
    </row>
    <row r="17">
      <c r="A17" s="4" t="inlineStr">
        <is>
          <t>Limpieza</t>
        </is>
      </c>
      <c r="B17" s="10">
        <f>SUMIF('Presupuesto'!$D$8:$D$307,$A17,'Presupuesto'!$G$8:$G$307)</f>
        <v/>
      </c>
      <c r="C17" s="11">
        <f>IF($B$19=0,"",B17/$B$19)</f>
        <v/>
      </c>
    </row>
    <row r="18">
      <c r="A18" s="4" t="inlineStr">
        <is>
          <t>Transversal</t>
        </is>
      </c>
      <c r="B18" s="10">
        <f>SUMIF('Presupuesto'!$D$8:$D$307,$A18,'Presupuesto'!$G$8:$G$307)</f>
        <v/>
      </c>
      <c r="C18" s="11">
        <f>IF($B$19=0,"",B18/$B$19)</f>
        <v/>
      </c>
    </row>
    <row r="19">
      <c r="A19" s="3" t="inlineStr">
        <is>
          <t>Costo directo</t>
        </is>
      </c>
      <c r="B19" s="19">
        <f>SUM(B5:B18)</f>
        <v/>
      </c>
    </row>
    <row r="21">
      <c r="A21" s="13" t="inlineStr">
        <is>
          <t>El costo directo de esta hoja tiene que dar igual al de la hoja Presupuesto. Si no cuadra, es que hay una etapa escrita distinto.</t>
        </is>
      </c>
    </row>
    <row r="22"/>
  </sheetData>
  <mergeCells count="1">
    <mergeCell ref="A21:C2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213"/>
  <sheetViews>
    <sheetView showGridLines="0" workbookViewId="0">
      <pane ySplit="8" topLeftCell="A9" activePane="bottomLeft" state="frozen"/>
      <selection pane="bottomLeft" activeCell="A1" sqref="A1"/>
    </sheetView>
  </sheetViews>
  <sheetFormatPr baseColWidth="8" defaultRowHeight="15"/>
  <cols>
    <col width="13" customWidth="1" min="1" max="1"/>
    <col width="44" customWidth="1" min="2" max="2"/>
    <col width="34" customWidth="1" min="3" max="3"/>
    <col width="12" customWidth="1" min="4" max="4"/>
    <col width="11" customWidth="1" min="5" max="5"/>
    <col width="15" customWidth="1" min="6" max="6"/>
    <col width="20" customWidth="1" min="7" max="7"/>
    <col width="16" customWidth="1" min="8" max="8"/>
    <col width="12" customWidth="1" min="9" max="9"/>
    <col width="16" customWidth="1" min="10" max="10"/>
    <col width="16" customWidth="1" min="11" max="11"/>
    <col width="16" customWidth="1" min="12" max="12"/>
    <col width="14" customWidth="1" min="13" max="13"/>
    <col width="16" customWidth="1" min="14" max="14"/>
    <col width="28" customWidth="1" min="15" max="15"/>
  </cols>
  <sheetData>
    <row r="1">
      <c r="A1" s="1" t="inlineStr">
        <is>
          <t>Solicitud de cotización</t>
        </is>
      </c>
    </row>
    <row r="2">
      <c r="A2" s="4" t="inlineStr">
        <is>
          <t>Escriba el código y la cantidad, imprima o envíe esta hoja, y deje que el proveedor llene de la columna G en adelante.</t>
        </is>
      </c>
    </row>
    <row r="4">
      <c r="A4" s="3" t="inlineStr">
        <is>
          <t>Proyecto:</t>
        </is>
      </c>
      <c r="C4" s="14" t="n"/>
      <c r="D4" s="20" t="n"/>
      <c r="E4" s="20" t="n"/>
      <c r="F4" s="21" t="n"/>
    </row>
    <row r="5">
      <c r="A5" s="3" t="inlineStr">
        <is>
          <t>Proveedor:</t>
        </is>
      </c>
      <c r="C5" s="14" t="n"/>
      <c r="D5" s="20" t="n"/>
      <c r="E5" s="20" t="n"/>
      <c r="F5" s="21" t="n"/>
    </row>
    <row r="6">
      <c r="A6" s="3" t="inlineStr">
        <is>
          <t>Fecha de solicitud:</t>
        </is>
      </c>
      <c r="C6" s="14" t="n"/>
      <c r="D6" s="20" t="n"/>
      <c r="E6" s="20" t="n"/>
      <c r="F6" s="21" t="n"/>
    </row>
    <row r="8" ht="30" customHeight="1">
      <c r="A8" s="6" t="inlineStr">
        <is>
          <t>Código</t>
        </is>
      </c>
      <c r="B8" s="6" t="inlineStr">
        <is>
          <t>Ítem</t>
        </is>
      </c>
      <c r="C8" s="6" t="inlineStr">
        <is>
          <t>Especificación</t>
        </is>
      </c>
      <c r="D8" s="6" t="inlineStr">
        <is>
          <t>Unidad</t>
        </is>
      </c>
      <c r="E8" s="6" t="inlineStr">
        <is>
          <t>Cantidad</t>
        </is>
      </c>
      <c r="F8" s="6" t="inlineStr">
        <is>
          <t>Referencia de mercado (RD$)</t>
        </is>
      </c>
      <c r="G8" s="6" t="inlineStr">
        <is>
          <t>Marca ofertada</t>
        </is>
      </c>
      <c r="H8" s="6" t="inlineStr">
        <is>
          <t>Precio unitario ofertado (RD$)</t>
        </is>
      </c>
      <c r="I8" s="6" t="inlineStr">
        <is>
          <t>¿Incluye ITBIS?</t>
        </is>
      </c>
      <c r="J8" s="6" t="inlineStr">
        <is>
          <t>Disponibilidad</t>
        </is>
      </c>
      <c r="K8" s="6" t="inlineStr">
        <is>
          <t>Plazo de entrega</t>
        </is>
      </c>
      <c r="L8" s="6" t="inlineStr">
        <is>
          <t>Validez de la oferta</t>
        </is>
      </c>
      <c r="M8" s="6" t="inlineStr">
        <is>
          <t>Diferencia vs. referencia</t>
        </is>
      </c>
      <c r="N8" s="6" t="inlineStr">
        <is>
          <t>Importe ofertado (RD$)</t>
        </is>
      </c>
      <c r="O8" s="6" t="inlineStr">
        <is>
          <t>Observaciones</t>
        </is>
      </c>
    </row>
    <row r="9">
      <c r="A9" s="14" t="n"/>
      <c r="B9" s="5">
        <f>IF($A9="","",IFERROR(INDEX('Catálogo'!$D$2:$D$1376,MATCH($A9,'Catálogo'!$A$2:$A$1376,0)),"código no encontrado"))</f>
        <v/>
      </c>
      <c r="C9" s="5">
        <f>IF($A9="","",IFERROR(INDEX('Catálogo'!$E$2:$E$1376,MATCH($A9,'Catálogo'!$A$2:$A$1376,0)),"código no encontrado"))</f>
        <v/>
      </c>
      <c r="D9" s="5">
        <f>IF($A9="","",IFERROR(INDEX('Catálogo'!$H$2:$H$1376,MATCH($A9,'Catálogo'!$A$2:$A$1376,0)),"código no encontrado"))</f>
        <v/>
      </c>
      <c r="E9" s="15" t="n"/>
      <c r="F9" s="10">
        <f>IF($A9="","",IFERROR(INDEX('Catálogo'!$N$2:$N$1376,MATCH($A9,'Catálogo'!$A$2:$A$1376,0)),"código no encontrado"))</f>
        <v/>
      </c>
      <c r="G9" s="14" t="n"/>
      <c r="H9" s="22" t="n"/>
      <c r="I9" s="14" t="n"/>
      <c r="J9" s="14" t="n"/>
      <c r="K9" s="14" t="n"/>
      <c r="L9" s="14" t="n"/>
      <c r="M9" s="11">
        <f>IF(OR($F9="",$H9="",NOT(ISNUMBER($F9)),NOT(ISNUMBER($H9))),"",($H9-$F9)/$F9)</f>
        <v/>
      </c>
      <c r="N9" s="10">
        <f>IF(OR($E9="",$H9=""),"",$E9*$H9)</f>
        <v/>
      </c>
      <c r="O9" s="14" t="n"/>
    </row>
    <row r="10">
      <c r="A10" s="14" t="n"/>
      <c r="B10" s="5">
        <f>IF($A10="","",IFERROR(INDEX('Catálogo'!$D$2:$D$1376,MATCH($A10,'Catálogo'!$A$2:$A$1376,0)),"código no encontrado"))</f>
        <v/>
      </c>
      <c r="C10" s="5">
        <f>IF($A10="","",IFERROR(INDEX('Catálogo'!$E$2:$E$1376,MATCH($A10,'Catálogo'!$A$2:$A$1376,0)),"código no encontrado"))</f>
        <v/>
      </c>
      <c r="D10" s="5">
        <f>IF($A10="","",IFERROR(INDEX('Catálogo'!$H$2:$H$1376,MATCH($A10,'Catálogo'!$A$2:$A$1376,0)),"código no encontrado"))</f>
        <v/>
      </c>
      <c r="E10" s="15" t="n"/>
      <c r="F10" s="10">
        <f>IF($A10="","",IFERROR(INDEX('Catálogo'!$N$2:$N$1376,MATCH($A10,'Catálogo'!$A$2:$A$1376,0)),"código no encontrado"))</f>
        <v/>
      </c>
      <c r="G10" s="14" t="n"/>
      <c r="H10" s="22" t="n"/>
      <c r="I10" s="14" t="n"/>
      <c r="J10" s="14" t="n"/>
      <c r="K10" s="14" t="n"/>
      <c r="L10" s="14" t="n"/>
      <c r="M10" s="11">
        <f>IF(OR($F10="",$H10="",NOT(ISNUMBER($F10)),NOT(ISNUMBER($H10))),"",($H10-$F10)/$F10)</f>
        <v/>
      </c>
      <c r="N10" s="10">
        <f>IF(OR($E10="",$H10=""),"",$E10*$H10)</f>
        <v/>
      </c>
      <c r="O10" s="14" t="n"/>
    </row>
    <row r="11">
      <c r="A11" s="14" t="n"/>
      <c r="B11" s="5">
        <f>IF($A11="","",IFERROR(INDEX('Catálogo'!$D$2:$D$1376,MATCH($A11,'Catálogo'!$A$2:$A$1376,0)),"código no encontrado"))</f>
        <v/>
      </c>
      <c r="C11" s="5">
        <f>IF($A11="","",IFERROR(INDEX('Catálogo'!$E$2:$E$1376,MATCH($A11,'Catálogo'!$A$2:$A$1376,0)),"código no encontrado"))</f>
        <v/>
      </c>
      <c r="D11" s="5">
        <f>IF($A11="","",IFERROR(INDEX('Catálogo'!$H$2:$H$1376,MATCH($A11,'Catálogo'!$A$2:$A$1376,0)),"código no encontrado"))</f>
        <v/>
      </c>
      <c r="E11" s="15" t="n"/>
      <c r="F11" s="10">
        <f>IF($A11="","",IFERROR(INDEX('Catálogo'!$N$2:$N$1376,MATCH($A11,'Catálogo'!$A$2:$A$1376,0)),"código no encontrado"))</f>
        <v/>
      </c>
      <c r="G11" s="14" t="n"/>
      <c r="H11" s="22" t="n"/>
      <c r="I11" s="14" t="n"/>
      <c r="J11" s="14" t="n"/>
      <c r="K11" s="14" t="n"/>
      <c r="L11" s="14" t="n"/>
      <c r="M11" s="11">
        <f>IF(OR($F11="",$H11="",NOT(ISNUMBER($F11)),NOT(ISNUMBER($H11))),"",($H11-$F11)/$F11)</f>
        <v/>
      </c>
      <c r="N11" s="10">
        <f>IF(OR($E11="",$H11=""),"",$E11*$H11)</f>
        <v/>
      </c>
      <c r="O11" s="14" t="n"/>
    </row>
    <row r="12">
      <c r="A12" s="14" t="n"/>
      <c r="B12" s="5">
        <f>IF($A12="","",IFERROR(INDEX('Catálogo'!$D$2:$D$1376,MATCH($A12,'Catálogo'!$A$2:$A$1376,0)),"código no encontrado"))</f>
        <v/>
      </c>
      <c r="C12" s="5">
        <f>IF($A12="","",IFERROR(INDEX('Catálogo'!$E$2:$E$1376,MATCH($A12,'Catálogo'!$A$2:$A$1376,0)),"código no encontrado"))</f>
        <v/>
      </c>
      <c r="D12" s="5">
        <f>IF($A12="","",IFERROR(INDEX('Catálogo'!$H$2:$H$1376,MATCH($A12,'Catálogo'!$A$2:$A$1376,0)),"código no encontrado"))</f>
        <v/>
      </c>
      <c r="E12" s="15" t="n"/>
      <c r="F12" s="10">
        <f>IF($A12="","",IFERROR(INDEX('Catálogo'!$N$2:$N$1376,MATCH($A12,'Catálogo'!$A$2:$A$1376,0)),"código no encontrado"))</f>
        <v/>
      </c>
      <c r="G12" s="14" t="n"/>
      <c r="H12" s="22" t="n"/>
      <c r="I12" s="14" t="n"/>
      <c r="J12" s="14" t="n"/>
      <c r="K12" s="14" t="n"/>
      <c r="L12" s="14" t="n"/>
      <c r="M12" s="11">
        <f>IF(OR($F12="",$H12="",NOT(ISNUMBER($F12)),NOT(ISNUMBER($H12))),"",($H12-$F12)/$F12)</f>
        <v/>
      </c>
      <c r="N12" s="10">
        <f>IF(OR($E12="",$H12=""),"",$E12*$H12)</f>
        <v/>
      </c>
      <c r="O12" s="14" t="n"/>
    </row>
    <row r="13">
      <c r="A13" s="14" t="n"/>
      <c r="B13" s="5">
        <f>IF($A13="","",IFERROR(INDEX('Catálogo'!$D$2:$D$1376,MATCH($A13,'Catálogo'!$A$2:$A$1376,0)),"código no encontrado"))</f>
        <v/>
      </c>
      <c r="C13" s="5">
        <f>IF($A13="","",IFERROR(INDEX('Catálogo'!$E$2:$E$1376,MATCH($A13,'Catálogo'!$A$2:$A$1376,0)),"código no encontrado"))</f>
        <v/>
      </c>
      <c r="D13" s="5">
        <f>IF($A13="","",IFERROR(INDEX('Catálogo'!$H$2:$H$1376,MATCH($A13,'Catálogo'!$A$2:$A$1376,0)),"código no encontrado"))</f>
        <v/>
      </c>
      <c r="E13" s="15" t="n"/>
      <c r="F13" s="10">
        <f>IF($A13="","",IFERROR(INDEX('Catálogo'!$N$2:$N$1376,MATCH($A13,'Catálogo'!$A$2:$A$1376,0)),"código no encontrado"))</f>
        <v/>
      </c>
      <c r="G13" s="14" t="n"/>
      <c r="H13" s="22" t="n"/>
      <c r="I13" s="14" t="n"/>
      <c r="J13" s="14" t="n"/>
      <c r="K13" s="14" t="n"/>
      <c r="L13" s="14" t="n"/>
      <c r="M13" s="11">
        <f>IF(OR($F13="",$H13="",NOT(ISNUMBER($F13)),NOT(ISNUMBER($H13))),"",($H13-$F13)/$F13)</f>
        <v/>
      </c>
      <c r="N13" s="10">
        <f>IF(OR($E13="",$H13=""),"",$E13*$H13)</f>
        <v/>
      </c>
      <c r="O13" s="14" t="n"/>
    </row>
    <row r="14">
      <c r="A14" s="14" t="n"/>
      <c r="B14" s="5">
        <f>IF($A14="","",IFERROR(INDEX('Catálogo'!$D$2:$D$1376,MATCH($A14,'Catálogo'!$A$2:$A$1376,0)),"código no encontrado"))</f>
        <v/>
      </c>
      <c r="C14" s="5">
        <f>IF($A14="","",IFERROR(INDEX('Catálogo'!$E$2:$E$1376,MATCH($A14,'Catálogo'!$A$2:$A$1376,0)),"código no encontrado"))</f>
        <v/>
      </c>
      <c r="D14" s="5">
        <f>IF($A14="","",IFERROR(INDEX('Catálogo'!$H$2:$H$1376,MATCH($A14,'Catálogo'!$A$2:$A$1376,0)),"código no encontrado"))</f>
        <v/>
      </c>
      <c r="E14" s="15" t="n"/>
      <c r="F14" s="10">
        <f>IF($A14="","",IFERROR(INDEX('Catálogo'!$N$2:$N$1376,MATCH($A14,'Catálogo'!$A$2:$A$1376,0)),"código no encontrado"))</f>
        <v/>
      </c>
      <c r="G14" s="14" t="n"/>
      <c r="H14" s="22" t="n"/>
      <c r="I14" s="14" t="n"/>
      <c r="J14" s="14" t="n"/>
      <c r="K14" s="14" t="n"/>
      <c r="L14" s="14" t="n"/>
      <c r="M14" s="11">
        <f>IF(OR($F14="",$H14="",NOT(ISNUMBER($F14)),NOT(ISNUMBER($H14))),"",($H14-$F14)/$F14)</f>
        <v/>
      </c>
      <c r="N14" s="10">
        <f>IF(OR($E14="",$H14=""),"",$E14*$H14)</f>
        <v/>
      </c>
      <c r="O14" s="14" t="n"/>
    </row>
    <row r="15">
      <c r="A15" s="14" t="n"/>
      <c r="B15" s="5">
        <f>IF($A15="","",IFERROR(INDEX('Catálogo'!$D$2:$D$1376,MATCH($A15,'Catálogo'!$A$2:$A$1376,0)),"código no encontrado"))</f>
        <v/>
      </c>
      <c r="C15" s="5">
        <f>IF($A15="","",IFERROR(INDEX('Catálogo'!$E$2:$E$1376,MATCH($A15,'Catálogo'!$A$2:$A$1376,0)),"código no encontrado"))</f>
        <v/>
      </c>
      <c r="D15" s="5">
        <f>IF($A15="","",IFERROR(INDEX('Catálogo'!$H$2:$H$1376,MATCH($A15,'Catálogo'!$A$2:$A$1376,0)),"código no encontrado"))</f>
        <v/>
      </c>
      <c r="E15" s="15" t="n"/>
      <c r="F15" s="10">
        <f>IF($A15="","",IFERROR(INDEX('Catálogo'!$N$2:$N$1376,MATCH($A15,'Catálogo'!$A$2:$A$1376,0)),"código no encontrado"))</f>
        <v/>
      </c>
      <c r="G15" s="14" t="n"/>
      <c r="H15" s="22" t="n"/>
      <c r="I15" s="14" t="n"/>
      <c r="J15" s="14" t="n"/>
      <c r="K15" s="14" t="n"/>
      <c r="L15" s="14" t="n"/>
      <c r="M15" s="11">
        <f>IF(OR($F15="",$H15="",NOT(ISNUMBER($F15)),NOT(ISNUMBER($H15))),"",($H15-$F15)/$F15)</f>
        <v/>
      </c>
      <c r="N15" s="10">
        <f>IF(OR($E15="",$H15=""),"",$E15*$H15)</f>
        <v/>
      </c>
      <c r="O15" s="14" t="n"/>
    </row>
    <row r="16">
      <c r="A16" s="14" t="n"/>
      <c r="B16" s="5">
        <f>IF($A16="","",IFERROR(INDEX('Catálogo'!$D$2:$D$1376,MATCH($A16,'Catálogo'!$A$2:$A$1376,0)),"código no encontrado"))</f>
        <v/>
      </c>
      <c r="C16" s="5">
        <f>IF($A16="","",IFERROR(INDEX('Catálogo'!$E$2:$E$1376,MATCH($A16,'Catálogo'!$A$2:$A$1376,0)),"código no encontrado"))</f>
        <v/>
      </c>
      <c r="D16" s="5">
        <f>IF($A16="","",IFERROR(INDEX('Catálogo'!$H$2:$H$1376,MATCH($A16,'Catálogo'!$A$2:$A$1376,0)),"código no encontrado"))</f>
        <v/>
      </c>
      <c r="E16" s="15" t="n"/>
      <c r="F16" s="10">
        <f>IF($A16="","",IFERROR(INDEX('Catálogo'!$N$2:$N$1376,MATCH($A16,'Catálogo'!$A$2:$A$1376,0)),"código no encontrado"))</f>
        <v/>
      </c>
      <c r="G16" s="14" t="n"/>
      <c r="H16" s="22" t="n"/>
      <c r="I16" s="14" t="n"/>
      <c r="J16" s="14" t="n"/>
      <c r="K16" s="14" t="n"/>
      <c r="L16" s="14" t="n"/>
      <c r="M16" s="11">
        <f>IF(OR($F16="",$H16="",NOT(ISNUMBER($F16)),NOT(ISNUMBER($H16))),"",($H16-$F16)/$F16)</f>
        <v/>
      </c>
      <c r="N16" s="10">
        <f>IF(OR($E16="",$H16=""),"",$E16*$H16)</f>
        <v/>
      </c>
      <c r="O16" s="14" t="n"/>
    </row>
    <row r="17">
      <c r="A17" s="14" t="n"/>
      <c r="B17" s="5">
        <f>IF($A17="","",IFERROR(INDEX('Catálogo'!$D$2:$D$1376,MATCH($A17,'Catálogo'!$A$2:$A$1376,0)),"código no encontrado"))</f>
        <v/>
      </c>
      <c r="C17" s="5">
        <f>IF($A17="","",IFERROR(INDEX('Catálogo'!$E$2:$E$1376,MATCH($A17,'Catálogo'!$A$2:$A$1376,0)),"código no encontrado"))</f>
        <v/>
      </c>
      <c r="D17" s="5">
        <f>IF($A17="","",IFERROR(INDEX('Catálogo'!$H$2:$H$1376,MATCH($A17,'Catálogo'!$A$2:$A$1376,0)),"código no encontrado"))</f>
        <v/>
      </c>
      <c r="E17" s="15" t="n"/>
      <c r="F17" s="10">
        <f>IF($A17="","",IFERROR(INDEX('Catálogo'!$N$2:$N$1376,MATCH($A17,'Catálogo'!$A$2:$A$1376,0)),"código no encontrado"))</f>
        <v/>
      </c>
      <c r="G17" s="14" t="n"/>
      <c r="H17" s="22" t="n"/>
      <c r="I17" s="14" t="n"/>
      <c r="J17" s="14" t="n"/>
      <c r="K17" s="14" t="n"/>
      <c r="L17" s="14" t="n"/>
      <c r="M17" s="11">
        <f>IF(OR($F17="",$H17="",NOT(ISNUMBER($F17)),NOT(ISNUMBER($H17))),"",($H17-$F17)/$F17)</f>
        <v/>
      </c>
      <c r="N17" s="10">
        <f>IF(OR($E17="",$H17=""),"",$E17*$H17)</f>
        <v/>
      </c>
      <c r="O17" s="14" t="n"/>
    </row>
    <row r="18">
      <c r="A18" s="14" t="n"/>
      <c r="B18" s="5">
        <f>IF($A18="","",IFERROR(INDEX('Catálogo'!$D$2:$D$1376,MATCH($A18,'Catálogo'!$A$2:$A$1376,0)),"código no encontrado"))</f>
        <v/>
      </c>
      <c r="C18" s="5">
        <f>IF($A18="","",IFERROR(INDEX('Catálogo'!$E$2:$E$1376,MATCH($A18,'Catálogo'!$A$2:$A$1376,0)),"código no encontrado"))</f>
        <v/>
      </c>
      <c r="D18" s="5">
        <f>IF($A18="","",IFERROR(INDEX('Catálogo'!$H$2:$H$1376,MATCH($A18,'Catálogo'!$A$2:$A$1376,0)),"código no encontrado"))</f>
        <v/>
      </c>
      <c r="E18" s="15" t="n"/>
      <c r="F18" s="10">
        <f>IF($A18="","",IFERROR(INDEX('Catálogo'!$N$2:$N$1376,MATCH($A18,'Catálogo'!$A$2:$A$1376,0)),"código no encontrado"))</f>
        <v/>
      </c>
      <c r="G18" s="14" t="n"/>
      <c r="H18" s="22" t="n"/>
      <c r="I18" s="14" t="n"/>
      <c r="J18" s="14" t="n"/>
      <c r="K18" s="14" t="n"/>
      <c r="L18" s="14" t="n"/>
      <c r="M18" s="11">
        <f>IF(OR($F18="",$H18="",NOT(ISNUMBER($F18)),NOT(ISNUMBER($H18))),"",($H18-$F18)/$F18)</f>
        <v/>
      </c>
      <c r="N18" s="10">
        <f>IF(OR($E18="",$H18=""),"",$E18*$H18)</f>
        <v/>
      </c>
      <c r="O18" s="14" t="n"/>
    </row>
    <row r="19">
      <c r="A19" s="14" t="n"/>
      <c r="B19" s="5">
        <f>IF($A19="","",IFERROR(INDEX('Catálogo'!$D$2:$D$1376,MATCH($A19,'Catálogo'!$A$2:$A$1376,0)),"código no encontrado"))</f>
        <v/>
      </c>
      <c r="C19" s="5">
        <f>IF($A19="","",IFERROR(INDEX('Catálogo'!$E$2:$E$1376,MATCH($A19,'Catálogo'!$A$2:$A$1376,0)),"código no encontrado"))</f>
        <v/>
      </c>
      <c r="D19" s="5">
        <f>IF($A19="","",IFERROR(INDEX('Catálogo'!$H$2:$H$1376,MATCH($A19,'Catálogo'!$A$2:$A$1376,0)),"código no encontrado"))</f>
        <v/>
      </c>
      <c r="E19" s="15" t="n"/>
      <c r="F19" s="10">
        <f>IF($A19="","",IFERROR(INDEX('Catálogo'!$N$2:$N$1376,MATCH($A19,'Catálogo'!$A$2:$A$1376,0)),"código no encontrado"))</f>
        <v/>
      </c>
      <c r="G19" s="14" t="n"/>
      <c r="H19" s="22" t="n"/>
      <c r="I19" s="14" t="n"/>
      <c r="J19" s="14" t="n"/>
      <c r="K19" s="14" t="n"/>
      <c r="L19" s="14" t="n"/>
      <c r="M19" s="11">
        <f>IF(OR($F19="",$H19="",NOT(ISNUMBER($F19)),NOT(ISNUMBER($H19))),"",($H19-$F19)/$F19)</f>
        <v/>
      </c>
      <c r="N19" s="10">
        <f>IF(OR($E19="",$H19=""),"",$E19*$H19)</f>
        <v/>
      </c>
      <c r="O19" s="14" t="n"/>
    </row>
    <row r="20">
      <c r="A20" s="14" t="n"/>
      <c r="B20" s="5">
        <f>IF($A20="","",IFERROR(INDEX('Catálogo'!$D$2:$D$1376,MATCH($A20,'Catálogo'!$A$2:$A$1376,0)),"código no encontrado"))</f>
        <v/>
      </c>
      <c r="C20" s="5">
        <f>IF($A20="","",IFERROR(INDEX('Catálogo'!$E$2:$E$1376,MATCH($A20,'Catálogo'!$A$2:$A$1376,0)),"código no encontrado"))</f>
        <v/>
      </c>
      <c r="D20" s="5">
        <f>IF($A20="","",IFERROR(INDEX('Catálogo'!$H$2:$H$1376,MATCH($A20,'Catálogo'!$A$2:$A$1376,0)),"código no encontrado"))</f>
        <v/>
      </c>
      <c r="E20" s="15" t="n"/>
      <c r="F20" s="10">
        <f>IF($A20="","",IFERROR(INDEX('Catálogo'!$N$2:$N$1376,MATCH($A20,'Catálogo'!$A$2:$A$1376,0)),"código no encontrado"))</f>
        <v/>
      </c>
      <c r="G20" s="14" t="n"/>
      <c r="H20" s="22" t="n"/>
      <c r="I20" s="14" t="n"/>
      <c r="J20" s="14" t="n"/>
      <c r="K20" s="14" t="n"/>
      <c r="L20" s="14" t="n"/>
      <c r="M20" s="11">
        <f>IF(OR($F20="",$H20="",NOT(ISNUMBER($F20)),NOT(ISNUMBER($H20))),"",($H20-$F20)/$F20)</f>
        <v/>
      </c>
      <c r="N20" s="10">
        <f>IF(OR($E20="",$H20=""),"",$E20*$H20)</f>
        <v/>
      </c>
      <c r="O20" s="14" t="n"/>
    </row>
    <row r="21">
      <c r="A21" s="14" t="n"/>
      <c r="B21" s="5">
        <f>IF($A21="","",IFERROR(INDEX('Catálogo'!$D$2:$D$1376,MATCH($A21,'Catálogo'!$A$2:$A$1376,0)),"código no encontrado"))</f>
        <v/>
      </c>
      <c r="C21" s="5">
        <f>IF($A21="","",IFERROR(INDEX('Catálogo'!$E$2:$E$1376,MATCH($A21,'Catálogo'!$A$2:$A$1376,0)),"código no encontrado"))</f>
        <v/>
      </c>
      <c r="D21" s="5">
        <f>IF($A21="","",IFERROR(INDEX('Catálogo'!$H$2:$H$1376,MATCH($A21,'Catálogo'!$A$2:$A$1376,0)),"código no encontrado"))</f>
        <v/>
      </c>
      <c r="E21" s="15" t="n"/>
      <c r="F21" s="10">
        <f>IF($A21="","",IFERROR(INDEX('Catálogo'!$N$2:$N$1376,MATCH($A21,'Catálogo'!$A$2:$A$1376,0)),"código no encontrado"))</f>
        <v/>
      </c>
      <c r="G21" s="14" t="n"/>
      <c r="H21" s="22" t="n"/>
      <c r="I21" s="14" t="n"/>
      <c r="J21" s="14" t="n"/>
      <c r="K21" s="14" t="n"/>
      <c r="L21" s="14" t="n"/>
      <c r="M21" s="11">
        <f>IF(OR($F21="",$H21="",NOT(ISNUMBER($F21)),NOT(ISNUMBER($H21))),"",($H21-$F21)/$F21)</f>
        <v/>
      </c>
      <c r="N21" s="10">
        <f>IF(OR($E21="",$H21=""),"",$E21*$H21)</f>
        <v/>
      </c>
      <c r="O21" s="14" t="n"/>
    </row>
    <row r="22">
      <c r="A22" s="14" t="n"/>
      <c r="B22" s="5">
        <f>IF($A22="","",IFERROR(INDEX('Catálogo'!$D$2:$D$1376,MATCH($A22,'Catálogo'!$A$2:$A$1376,0)),"código no encontrado"))</f>
        <v/>
      </c>
      <c r="C22" s="5">
        <f>IF($A22="","",IFERROR(INDEX('Catálogo'!$E$2:$E$1376,MATCH($A22,'Catálogo'!$A$2:$A$1376,0)),"código no encontrado"))</f>
        <v/>
      </c>
      <c r="D22" s="5">
        <f>IF($A22="","",IFERROR(INDEX('Catálogo'!$H$2:$H$1376,MATCH($A22,'Catálogo'!$A$2:$A$1376,0)),"código no encontrado"))</f>
        <v/>
      </c>
      <c r="E22" s="15" t="n"/>
      <c r="F22" s="10">
        <f>IF($A22="","",IFERROR(INDEX('Catálogo'!$N$2:$N$1376,MATCH($A22,'Catálogo'!$A$2:$A$1376,0)),"código no encontrado"))</f>
        <v/>
      </c>
      <c r="G22" s="14" t="n"/>
      <c r="H22" s="22" t="n"/>
      <c r="I22" s="14" t="n"/>
      <c r="J22" s="14" t="n"/>
      <c r="K22" s="14" t="n"/>
      <c r="L22" s="14" t="n"/>
      <c r="M22" s="11">
        <f>IF(OR($F22="",$H22="",NOT(ISNUMBER($F22)),NOT(ISNUMBER($H22))),"",($H22-$F22)/$F22)</f>
        <v/>
      </c>
      <c r="N22" s="10">
        <f>IF(OR($E22="",$H22=""),"",$E22*$H22)</f>
        <v/>
      </c>
      <c r="O22" s="14" t="n"/>
    </row>
    <row r="23">
      <c r="A23" s="14" t="n"/>
      <c r="B23" s="5">
        <f>IF($A23="","",IFERROR(INDEX('Catálogo'!$D$2:$D$1376,MATCH($A23,'Catálogo'!$A$2:$A$1376,0)),"código no encontrado"))</f>
        <v/>
      </c>
      <c r="C23" s="5">
        <f>IF($A23="","",IFERROR(INDEX('Catálogo'!$E$2:$E$1376,MATCH($A23,'Catálogo'!$A$2:$A$1376,0)),"código no encontrado"))</f>
        <v/>
      </c>
      <c r="D23" s="5">
        <f>IF($A23="","",IFERROR(INDEX('Catálogo'!$H$2:$H$1376,MATCH($A23,'Catálogo'!$A$2:$A$1376,0)),"código no encontrado"))</f>
        <v/>
      </c>
      <c r="E23" s="15" t="n"/>
      <c r="F23" s="10">
        <f>IF($A23="","",IFERROR(INDEX('Catálogo'!$N$2:$N$1376,MATCH($A23,'Catálogo'!$A$2:$A$1376,0)),"código no encontrado"))</f>
        <v/>
      </c>
      <c r="G23" s="14" t="n"/>
      <c r="H23" s="22" t="n"/>
      <c r="I23" s="14" t="n"/>
      <c r="J23" s="14" t="n"/>
      <c r="K23" s="14" t="n"/>
      <c r="L23" s="14" t="n"/>
      <c r="M23" s="11">
        <f>IF(OR($F23="",$H23="",NOT(ISNUMBER($F23)),NOT(ISNUMBER($H23))),"",($H23-$F23)/$F23)</f>
        <v/>
      </c>
      <c r="N23" s="10">
        <f>IF(OR($E23="",$H23=""),"",$E23*$H23)</f>
        <v/>
      </c>
      <c r="O23" s="14" t="n"/>
    </row>
    <row r="24">
      <c r="A24" s="14" t="n"/>
      <c r="B24" s="5">
        <f>IF($A24="","",IFERROR(INDEX('Catálogo'!$D$2:$D$1376,MATCH($A24,'Catálogo'!$A$2:$A$1376,0)),"código no encontrado"))</f>
        <v/>
      </c>
      <c r="C24" s="5">
        <f>IF($A24="","",IFERROR(INDEX('Catálogo'!$E$2:$E$1376,MATCH($A24,'Catálogo'!$A$2:$A$1376,0)),"código no encontrado"))</f>
        <v/>
      </c>
      <c r="D24" s="5">
        <f>IF($A24="","",IFERROR(INDEX('Catálogo'!$H$2:$H$1376,MATCH($A24,'Catálogo'!$A$2:$A$1376,0)),"código no encontrado"))</f>
        <v/>
      </c>
      <c r="E24" s="15" t="n"/>
      <c r="F24" s="10">
        <f>IF($A24="","",IFERROR(INDEX('Catálogo'!$N$2:$N$1376,MATCH($A24,'Catálogo'!$A$2:$A$1376,0)),"código no encontrado"))</f>
        <v/>
      </c>
      <c r="G24" s="14" t="n"/>
      <c r="H24" s="22" t="n"/>
      <c r="I24" s="14" t="n"/>
      <c r="J24" s="14" t="n"/>
      <c r="K24" s="14" t="n"/>
      <c r="L24" s="14" t="n"/>
      <c r="M24" s="11">
        <f>IF(OR($F24="",$H24="",NOT(ISNUMBER($F24)),NOT(ISNUMBER($H24))),"",($H24-$F24)/$F24)</f>
        <v/>
      </c>
      <c r="N24" s="10">
        <f>IF(OR($E24="",$H24=""),"",$E24*$H24)</f>
        <v/>
      </c>
      <c r="O24" s="14" t="n"/>
    </row>
    <row r="25">
      <c r="A25" s="14" t="n"/>
      <c r="B25" s="5">
        <f>IF($A25="","",IFERROR(INDEX('Catálogo'!$D$2:$D$1376,MATCH($A25,'Catálogo'!$A$2:$A$1376,0)),"código no encontrado"))</f>
        <v/>
      </c>
      <c r="C25" s="5">
        <f>IF($A25="","",IFERROR(INDEX('Catálogo'!$E$2:$E$1376,MATCH($A25,'Catálogo'!$A$2:$A$1376,0)),"código no encontrado"))</f>
        <v/>
      </c>
      <c r="D25" s="5">
        <f>IF($A25="","",IFERROR(INDEX('Catálogo'!$H$2:$H$1376,MATCH($A25,'Catálogo'!$A$2:$A$1376,0)),"código no encontrado"))</f>
        <v/>
      </c>
      <c r="E25" s="15" t="n"/>
      <c r="F25" s="10">
        <f>IF($A25="","",IFERROR(INDEX('Catálogo'!$N$2:$N$1376,MATCH($A25,'Catálogo'!$A$2:$A$1376,0)),"código no encontrado"))</f>
        <v/>
      </c>
      <c r="G25" s="14" t="n"/>
      <c r="H25" s="22" t="n"/>
      <c r="I25" s="14" t="n"/>
      <c r="J25" s="14" t="n"/>
      <c r="K25" s="14" t="n"/>
      <c r="L25" s="14" t="n"/>
      <c r="M25" s="11">
        <f>IF(OR($F25="",$H25="",NOT(ISNUMBER($F25)),NOT(ISNUMBER($H25))),"",($H25-$F25)/$F25)</f>
        <v/>
      </c>
      <c r="N25" s="10">
        <f>IF(OR($E25="",$H25=""),"",$E25*$H25)</f>
        <v/>
      </c>
      <c r="O25" s="14" t="n"/>
    </row>
    <row r="26">
      <c r="A26" s="14" t="n"/>
      <c r="B26" s="5">
        <f>IF($A26="","",IFERROR(INDEX('Catálogo'!$D$2:$D$1376,MATCH($A26,'Catálogo'!$A$2:$A$1376,0)),"código no encontrado"))</f>
        <v/>
      </c>
      <c r="C26" s="5">
        <f>IF($A26="","",IFERROR(INDEX('Catálogo'!$E$2:$E$1376,MATCH($A26,'Catálogo'!$A$2:$A$1376,0)),"código no encontrado"))</f>
        <v/>
      </c>
      <c r="D26" s="5">
        <f>IF($A26="","",IFERROR(INDEX('Catálogo'!$H$2:$H$1376,MATCH($A26,'Catálogo'!$A$2:$A$1376,0)),"código no encontrado"))</f>
        <v/>
      </c>
      <c r="E26" s="15" t="n"/>
      <c r="F26" s="10">
        <f>IF($A26="","",IFERROR(INDEX('Catálogo'!$N$2:$N$1376,MATCH($A26,'Catálogo'!$A$2:$A$1376,0)),"código no encontrado"))</f>
        <v/>
      </c>
      <c r="G26" s="14" t="n"/>
      <c r="H26" s="22" t="n"/>
      <c r="I26" s="14" t="n"/>
      <c r="J26" s="14" t="n"/>
      <c r="K26" s="14" t="n"/>
      <c r="L26" s="14" t="n"/>
      <c r="M26" s="11">
        <f>IF(OR($F26="",$H26="",NOT(ISNUMBER($F26)),NOT(ISNUMBER($H26))),"",($H26-$F26)/$F26)</f>
        <v/>
      </c>
      <c r="N26" s="10">
        <f>IF(OR($E26="",$H26=""),"",$E26*$H26)</f>
        <v/>
      </c>
      <c r="O26" s="14" t="n"/>
    </row>
    <row r="27">
      <c r="A27" s="14" t="n"/>
      <c r="B27" s="5">
        <f>IF($A27="","",IFERROR(INDEX('Catálogo'!$D$2:$D$1376,MATCH($A27,'Catálogo'!$A$2:$A$1376,0)),"código no encontrado"))</f>
        <v/>
      </c>
      <c r="C27" s="5">
        <f>IF($A27="","",IFERROR(INDEX('Catálogo'!$E$2:$E$1376,MATCH($A27,'Catálogo'!$A$2:$A$1376,0)),"código no encontrado"))</f>
        <v/>
      </c>
      <c r="D27" s="5">
        <f>IF($A27="","",IFERROR(INDEX('Catálogo'!$H$2:$H$1376,MATCH($A27,'Catálogo'!$A$2:$A$1376,0)),"código no encontrado"))</f>
        <v/>
      </c>
      <c r="E27" s="15" t="n"/>
      <c r="F27" s="10">
        <f>IF($A27="","",IFERROR(INDEX('Catálogo'!$N$2:$N$1376,MATCH($A27,'Catálogo'!$A$2:$A$1376,0)),"código no encontrado"))</f>
        <v/>
      </c>
      <c r="G27" s="14" t="n"/>
      <c r="H27" s="22" t="n"/>
      <c r="I27" s="14" t="n"/>
      <c r="J27" s="14" t="n"/>
      <c r="K27" s="14" t="n"/>
      <c r="L27" s="14" t="n"/>
      <c r="M27" s="11">
        <f>IF(OR($F27="",$H27="",NOT(ISNUMBER($F27)),NOT(ISNUMBER($H27))),"",($H27-$F27)/$F27)</f>
        <v/>
      </c>
      <c r="N27" s="10">
        <f>IF(OR($E27="",$H27=""),"",$E27*$H27)</f>
        <v/>
      </c>
      <c r="O27" s="14" t="n"/>
    </row>
    <row r="28">
      <c r="A28" s="14" t="n"/>
      <c r="B28" s="5">
        <f>IF($A28="","",IFERROR(INDEX('Catálogo'!$D$2:$D$1376,MATCH($A28,'Catálogo'!$A$2:$A$1376,0)),"código no encontrado"))</f>
        <v/>
      </c>
      <c r="C28" s="5">
        <f>IF($A28="","",IFERROR(INDEX('Catálogo'!$E$2:$E$1376,MATCH($A28,'Catálogo'!$A$2:$A$1376,0)),"código no encontrado"))</f>
        <v/>
      </c>
      <c r="D28" s="5">
        <f>IF($A28="","",IFERROR(INDEX('Catálogo'!$H$2:$H$1376,MATCH($A28,'Catálogo'!$A$2:$A$1376,0)),"código no encontrado"))</f>
        <v/>
      </c>
      <c r="E28" s="15" t="n"/>
      <c r="F28" s="10">
        <f>IF($A28="","",IFERROR(INDEX('Catálogo'!$N$2:$N$1376,MATCH($A28,'Catálogo'!$A$2:$A$1376,0)),"código no encontrado"))</f>
        <v/>
      </c>
      <c r="G28" s="14" t="n"/>
      <c r="H28" s="22" t="n"/>
      <c r="I28" s="14" t="n"/>
      <c r="J28" s="14" t="n"/>
      <c r="K28" s="14" t="n"/>
      <c r="L28" s="14" t="n"/>
      <c r="M28" s="11">
        <f>IF(OR($F28="",$H28="",NOT(ISNUMBER($F28)),NOT(ISNUMBER($H28))),"",($H28-$F28)/$F28)</f>
        <v/>
      </c>
      <c r="N28" s="10">
        <f>IF(OR($E28="",$H28=""),"",$E28*$H28)</f>
        <v/>
      </c>
      <c r="O28" s="14" t="n"/>
    </row>
    <row r="29">
      <c r="A29" s="14" t="n"/>
      <c r="B29" s="5">
        <f>IF($A29="","",IFERROR(INDEX('Catálogo'!$D$2:$D$1376,MATCH($A29,'Catálogo'!$A$2:$A$1376,0)),"código no encontrado"))</f>
        <v/>
      </c>
      <c r="C29" s="5">
        <f>IF($A29="","",IFERROR(INDEX('Catálogo'!$E$2:$E$1376,MATCH($A29,'Catálogo'!$A$2:$A$1376,0)),"código no encontrado"))</f>
        <v/>
      </c>
      <c r="D29" s="5">
        <f>IF($A29="","",IFERROR(INDEX('Catálogo'!$H$2:$H$1376,MATCH($A29,'Catálogo'!$A$2:$A$1376,0)),"código no encontrado"))</f>
        <v/>
      </c>
      <c r="E29" s="15" t="n"/>
      <c r="F29" s="10">
        <f>IF($A29="","",IFERROR(INDEX('Catálogo'!$N$2:$N$1376,MATCH($A29,'Catálogo'!$A$2:$A$1376,0)),"código no encontrado"))</f>
        <v/>
      </c>
      <c r="G29" s="14" t="n"/>
      <c r="H29" s="22" t="n"/>
      <c r="I29" s="14" t="n"/>
      <c r="J29" s="14" t="n"/>
      <c r="K29" s="14" t="n"/>
      <c r="L29" s="14" t="n"/>
      <c r="M29" s="11">
        <f>IF(OR($F29="",$H29="",NOT(ISNUMBER($F29)),NOT(ISNUMBER($H29))),"",($H29-$F29)/$F29)</f>
        <v/>
      </c>
      <c r="N29" s="10">
        <f>IF(OR($E29="",$H29=""),"",$E29*$H29)</f>
        <v/>
      </c>
      <c r="O29" s="14" t="n"/>
    </row>
    <row r="30">
      <c r="A30" s="14" t="n"/>
      <c r="B30" s="5">
        <f>IF($A30="","",IFERROR(INDEX('Catálogo'!$D$2:$D$1376,MATCH($A30,'Catálogo'!$A$2:$A$1376,0)),"código no encontrado"))</f>
        <v/>
      </c>
      <c r="C30" s="5">
        <f>IF($A30="","",IFERROR(INDEX('Catálogo'!$E$2:$E$1376,MATCH($A30,'Catálogo'!$A$2:$A$1376,0)),"código no encontrado"))</f>
        <v/>
      </c>
      <c r="D30" s="5">
        <f>IF($A30="","",IFERROR(INDEX('Catálogo'!$H$2:$H$1376,MATCH($A30,'Catálogo'!$A$2:$A$1376,0)),"código no encontrado"))</f>
        <v/>
      </c>
      <c r="E30" s="15" t="n"/>
      <c r="F30" s="10">
        <f>IF($A30="","",IFERROR(INDEX('Catálogo'!$N$2:$N$1376,MATCH($A30,'Catálogo'!$A$2:$A$1376,0)),"código no encontrado"))</f>
        <v/>
      </c>
      <c r="G30" s="14" t="n"/>
      <c r="H30" s="22" t="n"/>
      <c r="I30" s="14" t="n"/>
      <c r="J30" s="14" t="n"/>
      <c r="K30" s="14" t="n"/>
      <c r="L30" s="14" t="n"/>
      <c r="M30" s="11">
        <f>IF(OR($F30="",$H30="",NOT(ISNUMBER($F30)),NOT(ISNUMBER($H30))),"",($H30-$F30)/$F30)</f>
        <v/>
      </c>
      <c r="N30" s="10">
        <f>IF(OR($E30="",$H30=""),"",$E30*$H30)</f>
        <v/>
      </c>
      <c r="O30" s="14" t="n"/>
    </row>
    <row r="31">
      <c r="A31" s="14" t="n"/>
      <c r="B31" s="5">
        <f>IF($A31="","",IFERROR(INDEX('Catálogo'!$D$2:$D$1376,MATCH($A31,'Catálogo'!$A$2:$A$1376,0)),"código no encontrado"))</f>
        <v/>
      </c>
      <c r="C31" s="5">
        <f>IF($A31="","",IFERROR(INDEX('Catálogo'!$E$2:$E$1376,MATCH($A31,'Catálogo'!$A$2:$A$1376,0)),"código no encontrado"))</f>
        <v/>
      </c>
      <c r="D31" s="5">
        <f>IF($A31="","",IFERROR(INDEX('Catálogo'!$H$2:$H$1376,MATCH($A31,'Catálogo'!$A$2:$A$1376,0)),"código no encontrado"))</f>
        <v/>
      </c>
      <c r="E31" s="15" t="n"/>
      <c r="F31" s="10">
        <f>IF($A31="","",IFERROR(INDEX('Catálogo'!$N$2:$N$1376,MATCH($A31,'Catálogo'!$A$2:$A$1376,0)),"código no encontrado"))</f>
        <v/>
      </c>
      <c r="G31" s="14" t="n"/>
      <c r="H31" s="22" t="n"/>
      <c r="I31" s="14" t="n"/>
      <c r="J31" s="14" t="n"/>
      <c r="K31" s="14" t="n"/>
      <c r="L31" s="14" t="n"/>
      <c r="M31" s="11">
        <f>IF(OR($F31="",$H31="",NOT(ISNUMBER($F31)),NOT(ISNUMBER($H31))),"",($H31-$F31)/$F31)</f>
        <v/>
      </c>
      <c r="N31" s="10">
        <f>IF(OR($E31="",$H31=""),"",$E31*$H31)</f>
        <v/>
      </c>
      <c r="O31" s="14" t="n"/>
    </row>
    <row r="32">
      <c r="A32" s="14" t="n"/>
      <c r="B32" s="5">
        <f>IF($A32="","",IFERROR(INDEX('Catálogo'!$D$2:$D$1376,MATCH($A32,'Catálogo'!$A$2:$A$1376,0)),"código no encontrado"))</f>
        <v/>
      </c>
      <c r="C32" s="5">
        <f>IF($A32="","",IFERROR(INDEX('Catálogo'!$E$2:$E$1376,MATCH($A32,'Catálogo'!$A$2:$A$1376,0)),"código no encontrado"))</f>
        <v/>
      </c>
      <c r="D32" s="5">
        <f>IF($A32="","",IFERROR(INDEX('Catálogo'!$H$2:$H$1376,MATCH($A32,'Catálogo'!$A$2:$A$1376,0)),"código no encontrado"))</f>
        <v/>
      </c>
      <c r="E32" s="15" t="n"/>
      <c r="F32" s="10">
        <f>IF($A32="","",IFERROR(INDEX('Catálogo'!$N$2:$N$1376,MATCH($A32,'Catálogo'!$A$2:$A$1376,0)),"código no encontrado"))</f>
        <v/>
      </c>
      <c r="G32" s="14" t="n"/>
      <c r="H32" s="22" t="n"/>
      <c r="I32" s="14" t="n"/>
      <c r="J32" s="14" t="n"/>
      <c r="K32" s="14" t="n"/>
      <c r="L32" s="14" t="n"/>
      <c r="M32" s="11">
        <f>IF(OR($F32="",$H32="",NOT(ISNUMBER($F32)),NOT(ISNUMBER($H32))),"",($H32-$F32)/$F32)</f>
        <v/>
      </c>
      <c r="N32" s="10">
        <f>IF(OR($E32="",$H32=""),"",$E32*$H32)</f>
        <v/>
      </c>
      <c r="O32" s="14" t="n"/>
    </row>
    <row r="33">
      <c r="A33" s="14" t="n"/>
      <c r="B33" s="5">
        <f>IF($A33="","",IFERROR(INDEX('Catálogo'!$D$2:$D$1376,MATCH($A33,'Catálogo'!$A$2:$A$1376,0)),"código no encontrado"))</f>
        <v/>
      </c>
      <c r="C33" s="5">
        <f>IF($A33="","",IFERROR(INDEX('Catálogo'!$E$2:$E$1376,MATCH($A33,'Catálogo'!$A$2:$A$1376,0)),"código no encontrado"))</f>
        <v/>
      </c>
      <c r="D33" s="5">
        <f>IF($A33="","",IFERROR(INDEX('Catálogo'!$H$2:$H$1376,MATCH($A33,'Catálogo'!$A$2:$A$1376,0)),"código no encontrado"))</f>
        <v/>
      </c>
      <c r="E33" s="15" t="n"/>
      <c r="F33" s="10">
        <f>IF($A33="","",IFERROR(INDEX('Catálogo'!$N$2:$N$1376,MATCH($A33,'Catálogo'!$A$2:$A$1376,0)),"código no encontrado"))</f>
        <v/>
      </c>
      <c r="G33" s="14" t="n"/>
      <c r="H33" s="22" t="n"/>
      <c r="I33" s="14" t="n"/>
      <c r="J33" s="14" t="n"/>
      <c r="K33" s="14" t="n"/>
      <c r="L33" s="14" t="n"/>
      <c r="M33" s="11">
        <f>IF(OR($F33="",$H33="",NOT(ISNUMBER($F33)),NOT(ISNUMBER($H33))),"",($H33-$F33)/$F33)</f>
        <v/>
      </c>
      <c r="N33" s="10">
        <f>IF(OR($E33="",$H33=""),"",$E33*$H33)</f>
        <v/>
      </c>
      <c r="O33" s="14" t="n"/>
    </row>
    <row r="34">
      <c r="A34" s="14" t="n"/>
      <c r="B34" s="5">
        <f>IF($A34="","",IFERROR(INDEX('Catálogo'!$D$2:$D$1376,MATCH($A34,'Catálogo'!$A$2:$A$1376,0)),"código no encontrado"))</f>
        <v/>
      </c>
      <c r="C34" s="5">
        <f>IF($A34="","",IFERROR(INDEX('Catálogo'!$E$2:$E$1376,MATCH($A34,'Catálogo'!$A$2:$A$1376,0)),"código no encontrado"))</f>
        <v/>
      </c>
      <c r="D34" s="5">
        <f>IF($A34="","",IFERROR(INDEX('Catálogo'!$H$2:$H$1376,MATCH($A34,'Catálogo'!$A$2:$A$1376,0)),"código no encontrado"))</f>
        <v/>
      </c>
      <c r="E34" s="15" t="n"/>
      <c r="F34" s="10">
        <f>IF($A34="","",IFERROR(INDEX('Catálogo'!$N$2:$N$1376,MATCH($A34,'Catálogo'!$A$2:$A$1376,0)),"código no encontrado"))</f>
        <v/>
      </c>
      <c r="G34" s="14" t="n"/>
      <c r="H34" s="22" t="n"/>
      <c r="I34" s="14" t="n"/>
      <c r="J34" s="14" t="n"/>
      <c r="K34" s="14" t="n"/>
      <c r="L34" s="14" t="n"/>
      <c r="M34" s="11">
        <f>IF(OR($F34="",$H34="",NOT(ISNUMBER($F34)),NOT(ISNUMBER($H34))),"",($H34-$F34)/$F34)</f>
        <v/>
      </c>
      <c r="N34" s="10">
        <f>IF(OR($E34="",$H34=""),"",$E34*$H34)</f>
        <v/>
      </c>
      <c r="O34" s="14" t="n"/>
    </row>
    <row r="35">
      <c r="A35" s="14" t="n"/>
      <c r="B35" s="5">
        <f>IF($A35="","",IFERROR(INDEX('Catálogo'!$D$2:$D$1376,MATCH($A35,'Catálogo'!$A$2:$A$1376,0)),"código no encontrado"))</f>
        <v/>
      </c>
      <c r="C35" s="5">
        <f>IF($A35="","",IFERROR(INDEX('Catálogo'!$E$2:$E$1376,MATCH($A35,'Catálogo'!$A$2:$A$1376,0)),"código no encontrado"))</f>
        <v/>
      </c>
      <c r="D35" s="5">
        <f>IF($A35="","",IFERROR(INDEX('Catálogo'!$H$2:$H$1376,MATCH($A35,'Catálogo'!$A$2:$A$1376,0)),"código no encontrado"))</f>
        <v/>
      </c>
      <c r="E35" s="15" t="n"/>
      <c r="F35" s="10">
        <f>IF($A35="","",IFERROR(INDEX('Catálogo'!$N$2:$N$1376,MATCH($A35,'Catálogo'!$A$2:$A$1376,0)),"código no encontrado"))</f>
        <v/>
      </c>
      <c r="G35" s="14" t="n"/>
      <c r="H35" s="22" t="n"/>
      <c r="I35" s="14" t="n"/>
      <c r="J35" s="14" t="n"/>
      <c r="K35" s="14" t="n"/>
      <c r="L35" s="14" t="n"/>
      <c r="M35" s="11">
        <f>IF(OR($F35="",$H35="",NOT(ISNUMBER($F35)),NOT(ISNUMBER($H35))),"",($H35-$F35)/$F35)</f>
        <v/>
      </c>
      <c r="N35" s="10">
        <f>IF(OR($E35="",$H35=""),"",$E35*$H35)</f>
        <v/>
      </c>
      <c r="O35" s="14" t="n"/>
    </row>
    <row r="36">
      <c r="A36" s="14" t="n"/>
      <c r="B36" s="5">
        <f>IF($A36="","",IFERROR(INDEX('Catálogo'!$D$2:$D$1376,MATCH($A36,'Catálogo'!$A$2:$A$1376,0)),"código no encontrado"))</f>
        <v/>
      </c>
      <c r="C36" s="5">
        <f>IF($A36="","",IFERROR(INDEX('Catálogo'!$E$2:$E$1376,MATCH($A36,'Catálogo'!$A$2:$A$1376,0)),"código no encontrado"))</f>
        <v/>
      </c>
      <c r="D36" s="5">
        <f>IF($A36="","",IFERROR(INDEX('Catálogo'!$H$2:$H$1376,MATCH($A36,'Catálogo'!$A$2:$A$1376,0)),"código no encontrado"))</f>
        <v/>
      </c>
      <c r="E36" s="15" t="n"/>
      <c r="F36" s="10">
        <f>IF($A36="","",IFERROR(INDEX('Catálogo'!$N$2:$N$1376,MATCH($A36,'Catálogo'!$A$2:$A$1376,0)),"código no encontrado"))</f>
        <v/>
      </c>
      <c r="G36" s="14" t="n"/>
      <c r="H36" s="22" t="n"/>
      <c r="I36" s="14" t="n"/>
      <c r="J36" s="14" t="n"/>
      <c r="K36" s="14" t="n"/>
      <c r="L36" s="14" t="n"/>
      <c r="M36" s="11">
        <f>IF(OR($F36="",$H36="",NOT(ISNUMBER($F36)),NOT(ISNUMBER($H36))),"",($H36-$F36)/$F36)</f>
        <v/>
      </c>
      <c r="N36" s="10">
        <f>IF(OR($E36="",$H36=""),"",$E36*$H36)</f>
        <v/>
      </c>
      <c r="O36" s="14" t="n"/>
    </row>
    <row r="37">
      <c r="A37" s="14" t="n"/>
      <c r="B37" s="5">
        <f>IF($A37="","",IFERROR(INDEX('Catálogo'!$D$2:$D$1376,MATCH($A37,'Catálogo'!$A$2:$A$1376,0)),"código no encontrado"))</f>
        <v/>
      </c>
      <c r="C37" s="5">
        <f>IF($A37="","",IFERROR(INDEX('Catálogo'!$E$2:$E$1376,MATCH($A37,'Catálogo'!$A$2:$A$1376,0)),"código no encontrado"))</f>
        <v/>
      </c>
      <c r="D37" s="5">
        <f>IF($A37="","",IFERROR(INDEX('Catálogo'!$H$2:$H$1376,MATCH($A37,'Catálogo'!$A$2:$A$1376,0)),"código no encontrado"))</f>
        <v/>
      </c>
      <c r="E37" s="15" t="n"/>
      <c r="F37" s="10">
        <f>IF($A37="","",IFERROR(INDEX('Catálogo'!$N$2:$N$1376,MATCH($A37,'Catálogo'!$A$2:$A$1376,0)),"código no encontrado"))</f>
        <v/>
      </c>
      <c r="G37" s="14" t="n"/>
      <c r="H37" s="22" t="n"/>
      <c r="I37" s="14" t="n"/>
      <c r="J37" s="14" t="n"/>
      <c r="K37" s="14" t="n"/>
      <c r="L37" s="14" t="n"/>
      <c r="M37" s="11">
        <f>IF(OR($F37="",$H37="",NOT(ISNUMBER($F37)),NOT(ISNUMBER($H37))),"",($H37-$F37)/$F37)</f>
        <v/>
      </c>
      <c r="N37" s="10">
        <f>IF(OR($E37="",$H37=""),"",$E37*$H37)</f>
        <v/>
      </c>
      <c r="O37" s="14" t="n"/>
    </row>
    <row r="38">
      <c r="A38" s="14" t="n"/>
      <c r="B38" s="5">
        <f>IF($A38="","",IFERROR(INDEX('Catálogo'!$D$2:$D$1376,MATCH($A38,'Catálogo'!$A$2:$A$1376,0)),"código no encontrado"))</f>
        <v/>
      </c>
      <c r="C38" s="5">
        <f>IF($A38="","",IFERROR(INDEX('Catálogo'!$E$2:$E$1376,MATCH($A38,'Catálogo'!$A$2:$A$1376,0)),"código no encontrado"))</f>
        <v/>
      </c>
      <c r="D38" s="5">
        <f>IF($A38="","",IFERROR(INDEX('Catálogo'!$H$2:$H$1376,MATCH($A38,'Catálogo'!$A$2:$A$1376,0)),"código no encontrado"))</f>
        <v/>
      </c>
      <c r="E38" s="15" t="n"/>
      <c r="F38" s="10">
        <f>IF($A38="","",IFERROR(INDEX('Catálogo'!$N$2:$N$1376,MATCH($A38,'Catálogo'!$A$2:$A$1376,0)),"código no encontrado"))</f>
        <v/>
      </c>
      <c r="G38" s="14" t="n"/>
      <c r="H38" s="22" t="n"/>
      <c r="I38" s="14" t="n"/>
      <c r="J38" s="14" t="n"/>
      <c r="K38" s="14" t="n"/>
      <c r="L38" s="14" t="n"/>
      <c r="M38" s="11">
        <f>IF(OR($F38="",$H38="",NOT(ISNUMBER($F38)),NOT(ISNUMBER($H38))),"",($H38-$F38)/$F38)</f>
        <v/>
      </c>
      <c r="N38" s="10">
        <f>IF(OR($E38="",$H38=""),"",$E38*$H38)</f>
        <v/>
      </c>
      <c r="O38" s="14" t="n"/>
    </row>
    <row r="39">
      <c r="A39" s="14" t="n"/>
      <c r="B39" s="5">
        <f>IF($A39="","",IFERROR(INDEX('Catálogo'!$D$2:$D$1376,MATCH($A39,'Catálogo'!$A$2:$A$1376,0)),"código no encontrado"))</f>
        <v/>
      </c>
      <c r="C39" s="5">
        <f>IF($A39="","",IFERROR(INDEX('Catálogo'!$E$2:$E$1376,MATCH($A39,'Catálogo'!$A$2:$A$1376,0)),"código no encontrado"))</f>
        <v/>
      </c>
      <c r="D39" s="5">
        <f>IF($A39="","",IFERROR(INDEX('Catálogo'!$H$2:$H$1376,MATCH($A39,'Catálogo'!$A$2:$A$1376,0)),"código no encontrado"))</f>
        <v/>
      </c>
      <c r="E39" s="15" t="n"/>
      <c r="F39" s="10">
        <f>IF($A39="","",IFERROR(INDEX('Catálogo'!$N$2:$N$1376,MATCH($A39,'Catálogo'!$A$2:$A$1376,0)),"código no encontrado"))</f>
        <v/>
      </c>
      <c r="G39" s="14" t="n"/>
      <c r="H39" s="22" t="n"/>
      <c r="I39" s="14" t="n"/>
      <c r="J39" s="14" t="n"/>
      <c r="K39" s="14" t="n"/>
      <c r="L39" s="14" t="n"/>
      <c r="M39" s="11">
        <f>IF(OR($F39="",$H39="",NOT(ISNUMBER($F39)),NOT(ISNUMBER($H39))),"",($H39-$F39)/$F39)</f>
        <v/>
      </c>
      <c r="N39" s="10">
        <f>IF(OR($E39="",$H39=""),"",$E39*$H39)</f>
        <v/>
      </c>
      <c r="O39" s="14" t="n"/>
    </row>
    <row r="40">
      <c r="A40" s="14" t="n"/>
      <c r="B40" s="5">
        <f>IF($A40="","",IFERROR(INDEX('Catálogo'!$D$2:$D$1376,MATCH($A40,'Catálogo'!$A$2:$A$1376,0)),"código no encontrado"))</f>
        <v/>
      </c>
      <c r="C40" s="5">
        <f>IF($A40="","",IFERROR(INDEX('Catálogo'!$E$2:$E$1376,MATCH($A40,'Catálogo'!$A$2:$A$1376,0)),"código no encontrado"))</f>
        <v/>
      </c>
      <c r="D40" s="5">
        <f>IF($A40="","",IFERROR(INDEX('Catálogo'!$H$2:$H$1376,MATCH($A40,'Catálogo'!$A$2:$A$1376,0)),"código no encontrado"))</f>
        <v/>
      </c>
      <c r="E40" s="15" t="n"/>
      <c r="F40" s="10">
        <f>IF($A40="","",IFERROR(INDEX('Catálogo'!$N$2:$N$1376,MATCH($A40,'Catálogo'!$A$2:$A$1376,0)),"código no encontrado"))</f>
        <v/>
      </c>
      <c r="G40" s="14" t="n"/>
      <c r="H40" s="22" t="n"/>
      <c r="I40" s="14" t="n"/>
      <c r="J40" s="14" t="n"/>
      <c r="K40" s="14" t="n"/>
      <c r="L40" s="14" t="n"/>
      <c r="M40" s="11">
        <f>IF(OR($F40="",$H40="",NOT(ISNUMBER($F40)),NOT(ISNUMBER($H40))),"",($H40-$F40)/$F40)</f>
        <v/>
      </c>
      <c r="N40" s="10">
        <f>IF(OR($E40="",$H40=""),"",$E40*$H40)</f>
        <v/>
      </c>
      <c r="O40" s="14" t="n"/>
    </row>
    <row r="41">
      <c r="A41" s="14" t="n"/>
      <c r="B41" s="5">
        <f>IF($A41="","",IFERROR(INDEX('Catálogo'!$D$2:$D$1376,MATCH($A41,'Catálogo'!$A$2:$A$1376,0)),"código no encontrado"))</f>
        <v/>
      </c>
      <c r="C41" s="5">
        <f>IF($A41="","",IFERROR(INDEX('Catálogo'!$E$2:$E$1376,MATCH($A41,'Catálogo'!$A$2:$A$1376,0)),"código no encontrado"))</f>
        <v/>
      </c>
      <c r="D41" s="5">
        <f>IF($A41="","",IFERROR(INDEX('Catálogo'!$H$2:$H$1376,MATCH($A41,'Catálogo'!$A$2:$A$1376,0)),"código no encontrado"))</f>
        <v/>
      </c>
      <c r="E41" s="15" t="n"/>
      <c r="F41" s="10">
        <f>IF($A41="","",IFERROR(INDEX('Catálogo'!$N$2:$N$1376,MATCH($A41,'Catálogo'!$A$2:$A$1376,0)),"código no encontrado"))</f>
        <v/>
      </c>
      <c r="G41" s="14" t="n"/>
      <c r="H41" s="22" t="n"/>
      <c r="I41" s="14" t="n"/>
      <c r="J41" s="14" t="n"/>
      <c r="K41" s="14" t="n"/>
      <c r="L41" s="14" t="n"/>
      <c r="M41" s="11">
        <f>IF(OR($F41="",$H41="",NOT(ISNUMBER($F41)),NOT(ISNUMBER($H41))),"",($H41-$F41)/$F41)</f>
        <v/>
      </c>
      <c r="N41" s="10">
        <f>IF(OR($E41="",$H41=""),"",$E41*$H41)</f>
        <v/>
      </c>
      <c r="O41" s="14" t="n"/>
    </row>
    <row r="42">
      <c r="A42" s="14" t="n"/>
      <c r="B42" s="5">
        <f>IF($A42="","",IFERROR(INDEX('Catálogo'!$D$2:$D$1376,MATCH($A42,'Catálogo'!$A$2:$A$1376,0)),"código no encontrado"))</f>
        <v/>
      </c>
      <c r="C42" s="5">
        <f>IF($A42="","",IFERROR(INDEX('Catálogo'!$E$2:$E$1376,MATCH($A42,'Catálogo'!$A$2:$A$1376,0)),"código no encontrado"))</f>
        <v/>
      </c>
      <c r="D42" s="5">
        <f>IF($A42="","",IFERROR(INDEX('Catálogo'!$H$2:$H$1376,MATCH($A42,'Catálogo'!$A$2:$A$1376,0)),"código no encontrado"))</f>
        <v/>
      </c>
      <c r="E42" s="15" t="n"/>
      <c r="F42" s="10">
        <f>IF($A42="","",IFERROR(INDEX('Catálogo'!$N$2:$N$1376,MATCH($A42,'Catálogo'!$A$2:$A$1376,0)),"código no encontrado"))</f>
        <v/>
      </c>
      <c r="G42" s="14" t="n"/>
      <c r="H42" s="22" t="n"/>
      <c r="I42" s="14" t="n"/>
      <c r="J42" s="14" t="n"/>
      <c r="K42" s="14" t="n"/>
      <c r="L42" s="14" t="n"/>
      <c r="M42" s="11">
        <f>IF(OR($F42="",$H42="",NOT(ISNUMBER($F42)),NOT(ISNUMBER($H42))),"",($H42-$F42)/$F42)</f>
        <v/>
      </c>
      <c r="N42" s="10">
        <f>IF(OR($E42="",$H42=""),"",$E42*$H42)</f>
        <v/>
      </c>
      <c r="O42" s="14" t="n"/>
    </row>
    <row r="43">
      <c r="A43" s="14" t="n"/>
      <c r="B43" s="5">
        <f>IF($A43="","",IFERROR(INDEX('Catálogo'!$D$2:$D$1376,MATCH($A43,'Catálogo'!$A$2:$A$1376,0)),"código no encontrado"))</f>
        <v/>
      </c>
      <c r="C43" s="5">
        <f>IF($A43="","",IFERROR(INDEX('Catálogo'!$E$2:$E$1376,MATCH($A43,'Catálogo'!$A$2:$A$1376,0)),"código no encontrado"))</f>
        <v/>
      </c>
      <c r="D43" s="5">
        <f>IF($A43="","",IFERROR(INDEX('Catálogo'!$H$2:$H$1376,MATCH($A43,'Catálogo'!$A$2:$A$1376,0)),"código no encontrado"))</f>
        <v/>
      </c>
      <c r="E43" s="15" t="n"/>
      <c r="F43" s="10">
        <f>IF($A43="","",IFERROR(INDEX('Catálogo'!$N$2:$N$1376,MATCH($A43,'Catálogo'!$A$2:$A$1376,0)),"código no encontrado"))</f>
        <v/>
      </c>
      <c r="G43" s="14" t="n"/>
      <c r="H43" s="22" t="n"/>
      <c r="I43" s="14" t="n"/>
      <c r="J43" s="14" t="n"/>
      <c r="K43" s="14" t="n"/>
      <c r="L43" s="14" t="n"/>
      <c r="M43" s="11">
        <f>IF(OR($F43="",$H43="",NOT(ISNUMBER($F43)),NOT(ISNUMBER($H43))),"",($H43-$F43)/$F43)</f>
        <v/>
      </c>
      <c r="N43" s="10">
        <f>IF(OR($E43="",$H43=""),"",$E43*$H43)</f>
        <v/>
      </c>
      <c r="O43" s="14" t="n"/>
    </row>
    <row r="44">
      <c r="A44" s="14" t="n"/>
      <c r="B44" s="5">
        <f>IF($A44="","",IFERROR(INDEX('Catálogo'!$D$2:$D$1376,MATCH($A44,'Catálogo'!$A$2:$A$1376,0)),"código no encontrado"))</f>
        <v/>
      </c>
      <c r="C44" s="5">
        <f>IF($A44="","",IFERROR(INDEX('Catálogo'!$E$2:$E$1376,MATCH($A44,'Catálogo'!$A$2:$A$1376,0)),"código no encontrado"))</f>
        <v/>
      </c>
      <c r="D44" s="5">
        <f>IF($A44="","",IFERROR(INDEX('Catálogo'!$H$2:$H$1376,MATCH($A44,'Catálogo'!$A$2:$A$1376,0)),"código no encontrado"))</f>
        <v/>
      </c>
      <c r="E44" s="15" t="n"/>
      <c r="F44" s="10">
        <f>IF($A44="","",IFERROR(INDEX('Catálogo'!$N$2:$N$1376,MATCH($A44,'Catálogo'!$A$2:$A$1376,0)),"código no encontrado"))</f>
        <v/>
      </c>
      <c r="G44" s="14" t="n"/>
      <c r="H44" s="22" t="n"/>
      <c r="I44" s="14" t="n"/>
      <c r="J44" s="14" t="n"/>
      <c r="K44" s="14" t="n"/>
      <c r="L44" s="14" t="n"/>
      <c r="M44" s="11">
        <f>IF(OR($F44="",$H44="",NOT(ISNUMBER($F44)),NOT(ISNUMBER($H44))),"",($H44-$F44)/$F44)</f>
        <v/>
      </c>
      <c r="N44" s="10">
        <f>IF(OR($E44="",$H44=""),"",$E44*$H44)</f>
        <v/>
      </c>
      <c r="O44" s="14" t="n"/>
    </row>
    <row r="45">
      <c r="A45" s="14" t="n"/>
      <c r="B45" s="5">
        <f>IF($A45="","",IFERROR(INDEX('Catálogo'!$D$2:$D$1376,MATCH($A45,'Catálogo'!$A$2:$A$1376,0)),"código no encontrado"))</f>
        <v/>
      </c>
      <c r="C45" s="5">
        <f>IF($A45="","",IFERROR(INDEX('Catálogo'!$E$2:$E$1376,MATCH($A45,'Catálogo'!$A$2:$A$1376,0)),"código no encontrado"))</f>
        <v/>
      </c>
      <c r="D45" s="5">
        <f>IF($A45="","",IFERROR(INDEX('Catálogo'!$H$2:$H$1376,MATCH($A45,'Catálogo'!$A$2:$A$1376,0)),"código no encontrado"))</f>
        <v/>
      </c>
      <c r="E45" s="15" t="n"/>
      <c r="F45" s="10">
        <f>IF($A45="","",IFERROR(INDEX('Catálogo'!$N$2:$N$1376,MATCH($A45,'Catálogo'!$A$2:$A$1376,0)),"código no encontrado"))</f>
        <v/>
      </c>
      <c r="G45" s="14" t="n"/>
      <c r="H45" s="22" t="n"/>
      <c r="I45" s="14" t="n"/>
      <c r="J45" s="14" t="n"/>
      <c r="K45" s="14" t="n"/>
      <c r="L45" s="14" t="n"/>
      <c r="M45" s="11">
        <f>IF(OR($F45="",$H45="",NOT(ISNUMBER($F45)),NOT(ISNUMBER($H45))),"",($H45-$F45)/$F45)</f>
        <v/>
      </c>
      <c r="N45" s="10">
        <f>IF(OR($E45="",$H45=""),"",$E45*$H45)</f>
        <v/>
      </c>
      <c r="O45" s="14" t="n"/>
    </row>
    <row r="46">
      <c r="A46" s="14" t="n"/>
      <c r="B46" s="5">
        <f>IF($A46="","",IFERROR(INDEX('Catálogo'!$D$2:$D$1376,MATCH($A46,'Catálogo'!$A$2:$A$1376,0)),"código no encontrado"))</f>
        <v/>
      </c>
      <c r="C46" s="5">
        <f>IF($A46="","",IFERROR(INDEX('Catálogo'!$E$2:$E$1376,MATCH($A46,'Catálogo'!$A$2:$A$1376,0)),"código no encontrado"))</f>
        <v/>
      </c>
      <c r="D46" s="5">
        <f>IF($A46="","",IFERROR(INDEX('Catálogo'!$H$2:$H$1376,MATCH($A46,'Catálogo'!$A$2:$A$1376,0)),"código no encontrado"))</f>
        <v/>
      </c>
      <c r="E46" s="15" t="n"/>
      <c r="F46" s="10">
        <f>IF($A46="","",IFERROR(INDEX('Catálogo'!$N$2:$N$1376,MATCH($A46,'Catálogo'!$A$2:$A$1376,0)),"código no encontrado"))</f>
        <v/>
      </c>
      <c r="G46" s="14" t="n"/>
      <c r="H46" s="22" t="n"/>
      <c r="I46" s="14" t="n"/>
      <c r="J46" s="14" t="n"/>
      <c r="K46" s="14" t="n"/>
      <c r="L46" s="14" t="n"/>
      <c r="M46" s="11">
        <f>IF(OR($F46="",$H46="",NOT(ISNUMBER($F46)),NOT(ISNUMBER($H46))),"",($H46-$F46)/$F46)</f>
        <v/>
      </c>
      <c r="N46" s="10">
        <f>IF(OR($E46="",$H46=""),"",$E46*$H46)</f>
        <v/>
      </c>
      <c r="O46" s="14" t="n"/>
    </row>
    <row r="47">
      <c r="A47" s="14" t="n"/>
      <c r="B47" s="5">
        <f>IF($A47="","",IFERROR(INDEX('Catálogo'!$D$2:$D$1376,MATCH($A47,'Catálogo'!$A$2:$A$1376,0)),"código no encontrado"))</f>
        <v/>
      </c>
      <c r="C47" s="5">
        <f>IF($A47="","",IFERROR(INDEX('Catálogo'!$E$2:$E$1376,MATCH($A47,'Catálogo'!$A$2:$A$1376,0)),"código no encontrado"))</f>
        <v/>
      </c>
      <c r="D47" s="5">
        <f>IF($A47="","",IFERROR(INDEX('Catálogo'!$H$2:$H$1376,MATCH($A47,'Catálogo'!$A$2:$A$1376,0)),"código no encontrado"))</f>
        <v/>
      </c>
      <c r="E47" s="15" t="n"/>
      <c r="F47" s="10">
        <f>IF($A47="","",IFERROR(INDEX('Catálogo'!$N$2:$N$1376,MATCH($A47,'Catálogo'!$A$2:$A$1376,0)),"código no encontrado"))</f>
        <v/>
      </c>
      <c r="G47" s="14" t="n"/>
      <c r="H47" s="22" t="n"/>
      <c r="I47" s="14" t="n"/>
      <c r="J47" s="14" t="n"/>
      <c r="K47" s="14" t="n"/>
      <c r="L47" s="14" t="n"/>
      <c r="M47" s="11">
        <f>IF(OR($F47="",$H47="",NOT(ISNUMBER($F47)),NOT(ISNUMBER($H47))),"",($H47-$F47)/$F47)</f>
        <v/>
      </c>
      <c r="N47" s="10">
        <f>IF(OR($E47="",$H47=""),"",$E47*$H47)</f>
        <v/>
      </c>
      <c r="O47" s="14" t="n"/>
    </row>
    <row r="48">
      <c r="A48" s="14" t="n"/>
      <c r="B48" s="5">
        <f>IF($A48="","",IFERROR(INDEX('Catálogo'!$D$2:$D$1376,MATCH($A48,'Catálogo'!$A$2:$A$1376,0)),"código no encontrado"))</f>
        <v/>
      </c>
      <c r="C48" s="5">
        <f>IF($A48="","",IFERROR(INDEX('Catálogo'!$E$2:$E$1376,MATCH($A48,'Catálogo'!$A$2:$A$1376,0)),"código no encontrado"))</f>
        <v/>
      </c>
      <c r="D48" s="5">
        <f>IF($A48="","",IFERROR(INDEX('Catálogo'!$H$2:$H$1376,MATCH($A48,'Catálogo'!$A$2:$A$1376,0)),"código no encontrado"))</f>
        <v/>
      </c>
      <c r="E48" s="15" t="n"/>
      <c r="F48" s="10">
        <f>IF($A48="","",IFERROR(INDEX('Catálogo'!$N$2:$N$1376,MATCH($A48,'Catálogo'!$A$2:$A$1376,0)),"código no encontrado"))</f>
        <v/>
      </c>
      <c r="G48" s="14" t="n"/>
      <c r="H48" s="22" t="n"/>
      <c r="I48" s="14" t="n"/>
      <c r="J48" s="14" t="n"/>
      <c r="K48" s="14" t="n"/>
      <c r="L48" s="14" t="n"/>
      <c r="M48" s="11">
        <f>IF(OR($F48="",$H48="",NOT(ISNUMBER($F48)),NOT(ISNUMBER($H48))),"",($H48-$F48)/$F48)</f>
        <v/>
      </c>
      <c r="N48" s="10">
        <f>IF(OR($E48="",$H48=""),"",$E48*$H48)</f>
        <v/>
      </c>
      <c r="O48" s="14" t="n"/>
    </row>
    <row r="49">
      <c r="A49" s="14" t="n"/>
      <c r="B49" s="5">
        <f>IF($A49="","",IFERROR(INDEX('Catálogo'!$D$2:$D$1376,MATCH($A49,'Catálogo'!$A$2:$A$1376,0)),"código no encontrado"))</f>
        <v/>
      </c>
      <c r="C49" s="5">
        <f>IF($A49="","",IFERROR(INDEX('Catálogo'!$E$2:$E$1376,MATCH($A49,'Catálogo'!$A$2:$A$1376,0)),"código no encontrado"))</f>
        <v/>
      </c>
      <c r="D49" s="5">
        <f>IF($A49="","",IFERROR(INDEX('Catálogo'!$H$2:$H$1376,MATCH($A49,'Catálogo'!$A$2:$A$1376,0)),"código no encontrado"))</f>
        <v/>
      </c>
      <c r="E49" s="15" t="n"/>
      <c r="F49" s="10">
        <f>IF($A49="","",IFERROR(INDEX('Catálogo'!$N$2:$N$1376,MATCH($A49,'Catálogo'!$A$2:$A$1376,0)),"código no encontrado"))</f>
        <v/>
      </c>
      <c r="G49" s="14" t="n"/>
      <c r="H49" s="22" t="n"/>
      <c r="I49" s="14" t="n"/>
      <c r="J49" s="14" t="n"/>
      <c r="K49" s="14" t="n"/>
      <c r="L49" s="14" t="n"/>
      <c r="M49" s="11">
        <f>IF(OR($F49="",$H49="",NOT(ISNUMBER($F49)),NOT(ISNUMBER($H49))),"",($H49-$F49)/$F49)</f>
        <v/>
      </c>
      <c r="N49" s="10">
        <f>IF(OR($E49="",$H49=""),"",$E49*$H49)</f>
        <v/>
      </c>
      <c r="O49" s="14" t="n"/>
    </row>
    <row r="50">
      <c r="A50" s="14" t="n"/>
      <c r="B50" s="5">
        <f>IF($A50="","",IFERROR(INDEX('Catálogo'!$D$2:$D$1376,MATCH($A50,'Catálogo'!$A$2:$A$1376,0)),"código no encontrado"))</f>
        <v/>
      </c>
      <c r="C50" s="5">
        <f>IF($A50="","",IFERROR(INDEX('Catálogo'!$E$2:$E$1376,MATCH($A50,'Catálogo'!$A$2:$A$1376,0)),"código no encontrado"))</f>
        <v/>
      </c>
      <c r="D50" s="5">
        <f>IF($A50="","",IFERROR(INDEX('Catálogo'!$H$2:$H$1376,MATCH($A50,'Catálogo'!$A$2:$A$1376,0)),"código no encontrado"))</f>
        <v/>
      </c>
      <c r="E50" s="15" t="n"/>
      <c r="F50" s="10">
        <f>IF($A50="","",IFERROR(INDEX('Catálogo'!$N$2:$N$1376,MATCH($A50,'Catálogo'!$A$2:$A$1376,0)),"código no encontrado"))</f>
        <v/>
      </c>
      <c r="G50" s="14" t="n"/>
      <c r="H50" s="22" t="n"/>
      <c r="I50" s="14" t="n"/>
      <c r="J50" s="14" t="n"/>
      <c r="K50" s="14" t="n"/>
      <c r="L50" s="14" t="n"/>
      <c r="M50" s="11">
        <f>IF(OR($F50="",$H50="",NOT(ISNUMBER($F50)),NOT(ISNUMBER($H50))),"",($H50-$F50)/$F50)</f>
        <v/>
      </c>
      <c r="N50" s="10">
        <f>IF(OR($E50="",$H50=""),"",$E50*$H50)</f>
        <v/>
      </c>
      <c r="O50" s="14" t="n"/>
    </row>
    <row r="51">
      <c r="A51" s="14" t="n"/>
      <c r="B51" s="5">
        <f>IF($A51="","",IFERROR(INDEX('Catálogo'!$D$2:$D$1376,MATCH($A51,'Catálogo'!$A$2:$A$1376,0)),"código no encontrado"))</f>
        <v/>
      </c>
      <c r="C51" s="5">
        <f>IF($A51="","",IFERROR(INDEX('Catálogo'!$E$2:$E$1376,MATCH($A51,'Catálogo'!$A$2:$A$1376,0)),"código no encontrado"))</f>
        <v/>
      </c>
      <c r="D51" s="5">
        <f>IF($A51="","",IFERROR(INDEX('Catálogo'!$H$2:$H$1376,MATCH($A51,'Catálogo'!$A$2:$A$1376,0)),"código no encontrado"))</f>
        <v/>
      </c>
      <c r="E51" s="15" t="n"/>
      <c r="F51" s="10">
        <f>IF($A51="","",IFERROR(INDEX('Catálogo'!$N$2:$N$1376,MATCH($A51,'Catálogo'!$A$2:$A$1376,0)),"código no encontrado"))</f>
        <v/>
      </c>
      <c r="G51" s="14" t="n"/>
      <c r="H51" s="22" t="n"/>
      <c r="I51" s="14" t="n"/>
      <c r="J51" s="14" t="n"/>
      <c r="K51" s="14" t="n"/>
      <c r="L51" s="14" t="n"/>
      <c r="M51" s="11">
        <f>IF(OR($F51="",$H51="",NOT(ISNUMBER($F51)),NOT(ISNUMBER($H51))),"",($H51-$F51)/$F51)</f>
        <v/>
      </c>
      <c r="N51" s="10">
        <f>IF(OR($E51="",$H51=""),"",$E51*$H51)</f>
        <v/>
      </c>
      <c r="O51" s="14" t="n"/>
    </row>
    <row r="52">
      <c r="A52" s="14" t="n"/>
      <c r="B52" s="5">
        <f>IF($A52="","",IFERROR(INDEX('Catálogo'!$D$2:$D$1376,MATCH($A52,'Catálogo'!$A$2:$A$1376,0)),"código no encontrado"))</f>
        <v/>
      </c>
      <c r="C52" s="5">
        <f>IF($A52="","",IFERROR(INDEX('Catálogo'!$E$2:$E$1376,MATCH($A52,'Catálogo'!$A$2:$A$1376,0)),"código no encontrado"))</f>
        <v/>
      </c>
      <c r="D52" s="5">
        <f>IF($A52="","",IFERROR(INDEX('Catálogo'!$H$2:$H$1376,MATCH($A52,'Catálogo'!$A$2:$A$1376,0)),"código no encontrado"))</f>
        <v/>
      </c>
      <c r="E52" s="15" t="n"/>
      <c r="F52" s="10">
        <f>IF($A52="","",IFERROR(INDEX('Catálogo'!$N$2:$N$1376,MATCH($A52,'Catálogo'!$A$2:$A$1376,0)),"código no encontrado"))</f>
        <v/>
      </c>
      <c r="G52" s="14" t="n"/>
      <c r="H52" s="22" t="n"/>
      <c r="I52" s="14" t="n"/>
      <c r="J52" s="14" t="n"/>
      <c r="K52" s="14" t="n"/>
      <c r="L52" s="14" t="n"/>
      <c r="M52" s="11">
        <f>IF(OR($F52="",$H52="",NOT(ISNUMBER($F52)),NOT(ISNUMBER($H52))),"",($H52-$F52)/$F52)</f>
        <v/>
      </c>
      <c r="N52" s="10">
        <f>IF(OR($E52="",$H52=""),"",$E52*$H52)</f>
        <v/>
      </c>
      <c r="O52" s="14" t="n"/>
    </row>
    <row r="53">
      <c r="A53" s="14" t="n"/>
      <c r="B53" s="5">
        <f>IF($A53="","",IFERROR(INDEX('Catálogo'!$D$2:$D$1376,MATCH($A53,'Catálogo'!$A$2:$A$1376,0)),"código no encontrado"))</f>
        <v/>
      </c>
      <c r="C53" s="5">
        <f>IF($A53="","",IFERROR(INDEX('Catálogo'!$E$2:$E$1376,MATCH($A53,'Catálogo'!$A$2:$A$1376,0)),"código no encontrado"))</f>
        <v/>
      </c>
      <c r="D53" s="5">
        <f>IF($A53="","",IFERROR(INDEX('Catálogo'!$H$2:$H$1376,MATCH($A53,'Catálogo'!$A$2:$A$1376,0)),"código no encontrado"))</f>
        <v/>
      </c>
      <c r="E53" s="15" t="n"/>
      <c r="F53" s="10">
        <f>IF($A53="","",IFERROR(INDEX('Catálogo'!$N$2:$N$1376,MATCH($A53,'Catálogo'!$A$2:$A$1376,0)),"código no encontrado"))</f>
        <v/>
      </c>
      <c r="G53" s="14" t="n"/>
      <c r="H53" s="22" t="n"/>
      <c r="I53" s="14" t="n"/>
      <c r="J53" s="14" t="n"/>
      <c r="K53" s="14" t="n"/>
      <c r="L53" s="14" t="n"/>
      <c r="M53" s="11">
        <f>IF(OR($F53="",$H53="",NOT(ISNUMBER($F53)),NOT(ISNUMBER($H53))),"",($H53-$F53)/$F53)</f>
        <v/>
      </c>
      <c r="N53" s="10">
        <f>IF(OR($E53="",$H53=""),"",$E53*$H53)</f>
        <v/>
      </c>
      <c r="O53" s="14" t="n"/>
    </row>
    <row r="54">
      <c r="A54" s="14" t="n"/>
      <c r="B54" s="5">
        <f>IF($A54="","",IFERROR(INDEX('Catálogo'!$D$2:$D$1376,MATCH($A54,'Catálogo'!$A$2:$A$1376,0)),"código no encontrado"))</f>
        <v/>
      </c>
      <c r="C54" s="5">
        <f>IF($A54="","",IFERROR(INDEX('Catálogo'!$E$2:$E$1376,MATCH($A54,'Catálogo'!$A$2:$A$1376,0)),"código no encontrado"))</f>
        <v/>
      </c>
      <c r="D54" s="5">
        <f>IF($A54="","",IFERROR(INDEX('Catálogo'!$H$2:$H$1376,MATCH($A54,'Catálogo'!$A$2:$A$1376,0)),"código no encontrado"))</f>
        <v/>
      </c>
      <c r="E54" s="15" t="n"/>
      <c r="F54" s="10">
        <f>IF($A54="","",IFERROR(INDEX('Catálogo'!$N$2:$N$1376,MATCH($A54,'Catálogo'!$A$2:$A$1376,0)),"código no encontrado"))</f>
        <v/>
      </c>
      <c r="G54" s="14" t="n"/>
      <c r="H54" s="22" t="n"/>
      <c r="I54" s="14" t="n"/>
      <c r="J54" s="14" t="n"/>
      <c r="K54" s="14" t="n"/>
      <c r="L54" s="14" t="n"/>
      <c r="M54" s="11">
        <f>IF(OR($F54="",$H54="",NOT(ISNUMBER($F54)),NOT(ISNUMBER($H54))),"",($H54-$F54)/$F54)</f>
        <v/>
      </c>
      <c r="N54" s="10">
        <f>IF(OR($E54="",$H54=""),"",$E54*$H54)</f>
        <v/>
      </c>
      <c r="O54" s="14" t="n"/>
    </row>
    <row r="55">
      <c r="A55" s="14" t="n"/>
      <c r="B55" s="5">
        <f>IF($A55="","",IFERROR(INDEX('Catálogo'!$D$2:$D$1376,MATCH($A55,'Catálogo'!$A$2:$A$1376,0)),"código no encontrado"))</f>
        <v/>
      </c>
      <c r="C55" s="5">
        <f>IF($A55="","",IFERROR(INDEX('Catálogo'!$E$2:$E$1376,MATCH($A55,'Catálogo'!$A$2:$A$1376,0)),"código no encontrado"))</f>
        <v/>
      </c>
      <c r="D55" s="5">
        <f>IF($A55="","",IFERROR(INDEX('Catálogo'!$H$2:$H$1376,MATCH($A55,'Catálogo'!$A$2:$A$1376,0)),"código no encontrado"))</f>
        <v/>
      </c>
      <c r="E55" s="15" t="n"/>
      <c r="F55" s="10">
        <f>IF($A55="","",IFERROR(INDEX('Catálogo'!$N$2:$N$1376,MATCH($A55,'Catálogo'!$A$2:$A$1376,0)),"código no encontrado"))</f>
        <v/>
      </c>
      <c r="G55" s="14" t="n"/>
      <c r="H55" s="22" t="n"/>
      <c r="I55" s="14" t="n"/>
      <c r="J55" s="14" t="n"/>
      <c r="K55" s="14" t="n"/>
      <c r="L55" s="14" t="n"/>
      <c r="M55" s="11">
        <f>IF(OR($F55="",$H55="",NOT(ISNUMBER($F55)),NOT(ISNUMBER($H55))),"",($H55-$F55)/$F55)</f>
        <v/>
      </c>
      <c r="N55" s="10">
        <f>IF(OR($E55="",$H55=""),"",$E55*$H55)</f>
        <v/>
      </c>
      <c r="O55" s="14" t="n"/>
    </row>
    <row r="56">
      <c r="A56" s="14" t="n"/>
      <c r="B56" s="5">
        <f>IF($A56="","",IFERROR(INDEX('Catálogo'!$D$2:$D$1376,MATCH($A56,'Catálogo'!$A$2:$A$1376,0)),"código no encontrado"))</f>
        <v/>
      </c>
      <c r="C56" s="5">
        <f>IF($A56="","",IFERROR(INDEX('Catálogo'!$E$2:$E$1376,MATCH($A56,'Catálogo'!$A$2:$A$1376,0)),"código no encontrado"))</f>
        <v/>
      </c>
      <c r="D56" s="5">
        <f>IF($A56="","",IFERROR(INDEX('Catálogo'!$H$2:$H$1376,MATCH($A56,'Catálogo'!$A$2:$A$1376,0)),"código no encontrado"))</f>
        <v/>
      </c>
      <c r="E56" s="15" t="n"/>
      <c r="F56" s="10">
        <f>IF($A56="","",IFERROR(INDEX('Catálogo'!$N$2:$N$1376,MATCH($A56,'Catálogo'!$A$2:$A$1376,0)),"código no encontrado"))</f>
        <v/>
      </c>
      <c r="G56" s="14" t="n"/>
      <c r="H56" s="22" t="n"/>
      <c r="I56" s="14" t="n"/>
      <c r="J56" s="14" t="n"/>
      <c r="K56" s="14" t="n"/>
      <c r="L56" s="14" t="n"/>
      <c r="M56" s="11">
        <f>IF(OR($F56="",$H56="",NOT(ISNUMBER($F56)),NOT(ISNUMBER($H56))),"",($H56-$F56)/$F56)</f>
        <v/>
      </c>
      <c r="N56" s="10">
        <f>IF(OR($E56="",$H56=""),"",$E56*$H56)</f>
        <v/>
      </c>
      <c r="O56" s="14" t="n"/>
    </row>
    <row r="57">
      <c r="A57" s="14" t="n"/>
      <c r="B57" s="5">
        <f>IF($A57="","",IFERROR(INDEX('Catálogo'!$D$2:$D$1376,MATCH($A57,'Catálogo'!$A$2:$A$1376,0)),"código no encontrado"))</f>
        <v/>
      </c>
      <c r="C57" s="5">
        <f>IF($A57="","",IFERROR(INDEX('Catálogo'!$E$2:$E$1376,MATCH($A57,'Catálogo'!$A$2:$A$1376,0)),"código no encontrado"))</f>
        <v/>
      </c>
      <c r="D57" s="5">
        <f>IF($A57="","",IFERROR(INDEX('Catálogo'!$H$2:$H$1376,MATCH($A57,'Catálogo'!$A$2:$A$1376,0)),"código no encontrado"))</f>
        <v/>
      </c>
      <c r="E57" s="15" t="n"/>
      <c r="F57" s="10">
        <f>IF($A57="","",IFERROR(INDEX('Catálogo'!$N$2:$N$1376,MATCH($A57,'Catálogo'!$A$2:$A$1376,0)),"código no encontrado"))</f>
        <v/>
      </c>
      <c r="G57" s="14" t="n"/>
      <c r="H57" s="22" t="n"/>
      <c r="I57" s="14" t="n"/>
      <c r="J57" s="14" t="n"/>
      <c r="K57" s="14" t="n"/>
      <c r="L57" s="14" t="n"/>
      <c r="M57" s="11">
        <f>IF(OR($F57="",$H57="",NOT(ISNUMBER($F57)),NOT(ISNUMBER($H57))),"",($H57-$F57)/$F57)</f>
        <v/>
      </c>
      <c r="N57" s="10">
        <f>IF(OR($E57="",$H57=""),"",$E57*$H57)</f>
        <v/>
      </c>
      <c r="O57" s="14" t="n"/>
    </row>
    <row r="58">
      <c r="A58" s="14" t="n"/>
      <c r="B58" s="5">
        <f>IF($A58="","",IFERROR(INDEX('Catálogo'!$D$2:$D$1376,MATCH($A58,'Catálogo'!$A$2:$A$1376,0)),"código no encontrado"))</f>
        <v/>
      </c>
      <c r="C58" s="5">
        <f>IF($A58="","",IFERROR(INDEX('Catálogo'!$E$2:$E$1376,MATCH($A58,'Catálogo'!$A$2:$A$1376,0)),"código no encontrado"))</f>
        <v/>
      </c>
      <c r="D58" s="5">
        <f>IF($A58="","",IFERROR(INDEX('Catálogo'!$H$2:$H$1376,MATCH($A58,'Catálogo'!$A$2:$A$1376,0)),"código no encontrado"))</f>
        <v/>
      </c>
      <c r="E58" s="15" t="n"/>
      <c r="F58" s="10">
        <f>IF($A58="","",IFERROR(INDEX('Catálogo'!$N$2:$N$1376,MATCH($A58,'Catálogo'!$A$2:$A$1376,0)),"código no encontrado"))</f>
        <v/>
      </c>
      <c r="G58" s="14" t="n"/>
      <c r="H58" s="22" t="n"/>
      <c r="I58" s="14" t="n"/>
      <c r="J58" s="14" t="n"/>
      <c r="K58" s="14" t="n"/>
      <c r="L58" s="14" t="n"/>
      <c r="M58" s="11">
        <f>IF(OR($F58="",$H58="",NOT(ISNUMBER($F58)),NOT(ISNUMBER($H58))),"",($H58-$F58)/$F58)</f>
        <v/>
      </c>
      <c r="N58" s="10">
        <f>IF(OR($E58="",$H58=""),"",$E58*$H58)</f>
        <v/>
      </c>
      <c r="O58" s="14" t="n"/>
    </row>
    <row r="59">
      <c r="A59" s="14" t="n"/>
      <c r="B59" s="5">
        <f>IF($A59="","",IFERROR(INDEX('Catálogo'!$D$2:$D$1376,MATCH($A59,'Catálogo'!$A$2:$A$1376,0)),"código no encontrado"))</f>
        <v/>
      </c>
      <c r="C59" s="5">
        <f>IF($A59="","",IFERROR(INDEX('Catálogo'!$E$2:$E$1376,MATCH($A59,'Catálogo'!$A$2:$A$1376,0)),"código no encontrado"))</f>
        <v/>
      </c>
      <c r="D59" s="5">
        <f>IF($A59="","",IFERROR(INDEX('Catálogo'!$H$2:$H$1376,MATCH($A59,'Catálogo'!$A$2:$A$1376,0)),"código no encontrado"))</f>
        <v/>
      </c>
      <c r="E59" s="15" t="n"/>
      <c r="F59" s="10">
        <f>IF($A59="","",IFERROR(INDEX('Catálogo'!$N$2:$N$1376,MATCH($A59,'Catálogo'!$A$2:$A$1376,0)),"código no encontrado"))</f>
        <v/>
      </c>
      <c r="G59" s="14" t="n"/>
      <c r="H59" s="22" t="n"/>
      <c r="I59" s="14" t="n"/>
      <c r="J59" s="14" t="n"/>
      <c r="K59" s="14" t="n"/>
      <c r="L59" s="14" t="n"/>
      <c r="M59" s="11">
        <f>IF(OR($F59="",$H59="",NOT(ISNUMBER($F59)),NOT(ISNUMBER($H59))),"",($H59-$F59)/$F59)</f>
        <v/>
      </c>
      <c r="N59" s="10">
        <f>IF(OR($E59="",$H59=""),"",$E59*$H59)</f>
        <v/>
      </c>
      <c r="O59" s="14" t="n"/>
    </row>
    <row r="60">
      <c r="A60" s="14" t="n"/>
      <c r="B60" s="5">
        <f>IF($A60="","",IFERROR(INDEX('Catálogo'!$D$2:$D$1376,MATCH($A60,'Catálogo'!$A$2:$A$1376,0)),"código no encontrado"))</f>
        <v/>
      </c>
      <c r="C60" s="5">
        <f>IF($A60="","",IFERROR(INDEX('Catálogo'!$E$2:$E$1376,MATCH($A60,'Catálogo'!$A$2:$A$1376,0)),"código no encontrado"))</f>
        <v/>
      </c>
      <c r="D60" s="5">
        <f>IF($A60="","",IFERROR(INDEX('Catálogo'!$H$2:$H$1376,MATCH($A60,'Catálogo'!$A$2:$A$1376,0)),"código no encontrado"))</f>
        <v/>
      </c>
      <c r="E60" s="15" t="n"/>
      <c r="F60" s="10">
        <f>IF($A60="","",IFERROR(INDEX('Catálogo'!$N$2:$N$1376,MATCH($A60,'Catálogo'!$A$2:$A$1376,0)),"código no encontrado"))</f>
        <v/>
      </c>
      <c r="G60" s="14" t="n"/>
      <c r="H60" s="22" t="n"/>
      <c r="I60" s="14" t="n"/>
      <c r="J60" s="14" t="n"/>
      <c r="K60" s="14" t="n"/>
      <c r="L60" s="14" t="n"/>
      <c r="M60" s="11">
        <f>IF(OR($F60="",$H60="",NOT(ISNUMBER($F60)),NOT(ISNUMBER($H60))),"",($H60-$F60)/$F60)</f>
        <v/>
      </c>
      <c r="N60" s="10">
        <f>IF(OR($E60="",$H60=""),"",$E60*$H60)</f>
        <v/>
      </c>
      <c r="O60" s="14" t="n"/>
    </row>
    <row r="61">
      <c r="A61" s="14" t="n"/>
      <c r="B61" s="5">
        <f>IF($A61="","",IFERROR(INDEX('Catálogo'!$D$2:$D$1376,MATCH($A61,'Catálogo'!$A$2:$A$1376,0)),"código no encontrado"))</f>
        <v/>
      </c>
      <c r="C61" s="5">
        <f>IF($A61="","",IFERROR(INDEX('Catálogo'!$E$2:$E$1376,MATCH($A61,'Catálogo'!$A$2:$A$1376,0)),"código no encontrado"))</f>
        <v/>
      </c>
      <c r="D61" s="5">
        <f>IF($A61="","",IFERROR(INDEX('Catálogo'!$H$2:$H$1376,MATCH($A61,'Catálogo'!$A$2:$A$1376,0)),"código no encontrado"))</f>
        <v/>
      </c>
      <c r="E61" s="15" t="n"/>
      <c r="F61" s="10">
        <f>IF($A61="","",IFERROR(INDEX('Catálogo'!$N$2:$N$1376,MATCH($A61,'Catálogo'!$A$2:$A$1376,0)),"código no encontrado"))</f>
        <v/>
      </c>
      <c r="G61" s="14" t="n"/>
      <c r="H61" s="22" t="n"/>
      <c r="I61" s="14" t="n"/>
      <c r="J61" s="14" t="n"/>
      <c r="K61" s="14" t="n"/>
      <c r="L61" s="14" t="n"/>
      <c r="M61" s="11">
        <f>IF(OR($F61="",$H61="",NOT(ISNUMBER($F61)),NOT(ISNUMBER($H61))),"",($H61-$F61)/$F61)</f>
        <v/>
      </c>
      <c r="N61" s="10">
        <f>IF(OR($E61="",$H61=""),"",$E61*$H61)</f>
        <v/>
      </c>
      <c r="O61" s="14" t="n"/>
    </row>
    <row r="62">
      <c r="A62" s="14" t="n"/>
      <c r="B62" s="5">
        <f>IF($A62="","",IFERROR(INDEX('Catálogo'!$D$2:$D$1376,MATCH($A62,'Catálogo'!$A$2:$A$1376,0)),"código no encontrado"))</f>
        <v/>
      </c>
      <c r="C62" s="5">
        <f>IF($A62="","",IFERROR(INDEX('Catálogo'!$E$2:$E$1376,MATCH($A62,'Catálogo'!$A$2:$A$1376,0)),"código no encontrado"))</f>
        <v/>
      </c>
      <c r="D62" s="5">
        <f>IF($A62="","",IFERROR(INDEX('Catálogo'!$H$2:$H$1376,MATCH($A62,'Catálogo'!$A$2:$A$1376,0)),"código no encontrado"))</f>
        <v/>
      </c>
      <c r="E62" s="15" t="n"/>
      <c r="F62" s="10">
        <f>IF($A62="","",IFERROR(INDEX('Catálogo'!$N$2:$N$1376,MATCH($A62,'Catálogo'!$A$2:$A$1376,0)),"código no encontrado"))</f>
        <v/>
      </c>
      <c r="G62" s="14" t="n"/>
      <c r="H62" s="22" t="n"/>
      <c r="I62" s="14" t="n"/>
      <c r="J62" s="14" t="n"/>
      <c r="K62" s="14" t="n"/>
      <c r="L62" s="14" t="n"/>
      <c r="M62" s="11">
        <f>IF(OR($F62="",$H62="",NOT(ISNUMBER($F62)),NOT(ISNUMBER($H62))),"",($H62-$F62)/$F62)</f>
        <v/>
      </c>
      <c r="N62" s="10">
        <f>IF(OR($E62="",$H62=""),"",$E62*$H62)</f>
        <v/>
      </c>
      <c r="O62" s="14" t="n"/>
    </row>
    <row r="63">
      <c r="A63" s="14" t="n"/>
      <c r="B63" s="5">
        <f>IF($A63="","",IFERROR(INDEX('Catálogo'!$D$2:$D$1376,MATCH($A63,'Catálogo'!$A$2:$A$1376,0)),"código no encontrado"))</f>
        <v/>
      </c>
      <c r="C63" s="5">
        <f>IF($A63="","",IFERROR(INDEX('Catálogo'!$E$2:$E$1376,MATCH($A63,'Catálogo'!$A$2:$A$1376,0)),"código no encontrado"))</f>
        <v/>
      </c>
      <c r="D63" s="5">
        <f>IF($A63="","",IFERROR(INDEX('Catálogo'!$H$2:$H$1376,MATCH($A63,'Catálogo'!$A$2:$A$1376,0)),"código no encontrado"))</f>
        <v/>
      </c>
      <c r="E63" s="15" t="n"/>
      <c r="F63" s="10">
        <f>IF($A63="","",IFERROR(INDEX('Catálogo'!$N$2:$N$1376,MATCH($A63,'Catálogo'!$A$2:$A$1376,0)),"código no encontrado"))</f>
        <v/>
      </c>
      <c r="G63" s="14" t="n"/>
      <c r="H63" s="22" t="n"/>
      <c r="I63" s="14" t="n"/>
      <c r="J63" s="14" t="n"/>
      <c r="K63" s="14" t="n"/>
      <c r="L63" s="14" t="n"/>
      <c r="M63" s="11">
        <f>IF(OR($F63="",$H63="",NOT(ISNUMBER($F63)),NOT(ISNUMBER($H63))),"",($H63-$F63)/$F63)</f>
        <v/>
      </c>
      <c r="N63" s="10">
        <f>IF(OR($E63="",$H63=""),"",$E63*$H63)</f>
        <v/>
      </c>
      <c r="O63" s="14" t="n"/>
    </row>
    <row r="64">
      <c r="A64" s="14" t="n"/>
      <c r="B64" s="5">
        <f>IF($A64="","",IFERROR(INDEX('Catálogo'!$D$2:$D$1376,MATCH($A64,'Catálogo'!$A$2:$A$1376,0)),"código no encontrado"))</f>
        <v/>
      </c>
      <c r="C64" s="5">
        <f>IF($A64="","",IFERROR(INDEX('Catálogo'!$E$2:$E$1376,MATCH($A64,'Catálogo'!$A$2:$A$1376,0)),"código no encontrado"))</f>
        <v/>
      </c>
      <c r="D64" s="5">
        <f>IF($A64="","",IFERROR(INDEX('Catálogo'!$H$2:$H$1376,MATCH($A64,'Catálogo'!$A$2:$A$1376,0)),"código no encontrado"))</f>
        <v/>
      </c>
      <c r="E64" s="15" t="n"/>
      <c r="F64" s="10">
        <f>IF($A64="","",IFERROR(INDEX('Catálogo'!$N$2:$N$1376,MATCH($A64,'Catálogo'!$A$2:$A$1376,0)),"código no encontrado"))</f>
        <v/>
      </c>
      <c r="G64" s="14" t="n"/>
      <c r="H64" s="22" t="n"/>
      <c r="I64" s="14" t="n"/>
      <c r="J64" s="14" t="n"/>
      <c r="K64" s="14" t="n"/>
      <c r="L64" s="14" t="n"/>
      <c r="M64" s="11">
        <f>IF(OR($F64="",$H64="",NOT(ISNUMBER($F64)),NOT(ISNUMBER($H64))),"",($H64-$F64)/$F64)</f>
        <v/>
      </c>
      <c r="N64" s="10">
        <f>IF(OR($E64="",$H64=""),"",$E64*$H64)</f>
        <v/>
      </c>
      <c r="O64" s="14" t="n"/>
    </row>
    <row r="65">
      <c r="A65" s="14" t="n"/>
      <c r="B65" s="5">
        <f>IF($A65="","",IFERROR(INDEX('Catálogo'!$D$2:$D$1376,MATCH($A65,'Catálogo'!$A$2:$A$1376,0)),"código no encontrado"))</f>
        <v/>
      </c>
      <c r="C65" s="5">
        <f>IF($A65="","",IFERROR(INDEX('Catálogo'!$E$2:$E$1376,MATCH($A65,'Catálogo'!$A$2:$A$1376,0)),"código no encontrado"))</f>
        <v/>
      </c>
      <c r="D65" s="5">
        <f>IF($A65="","",IFERROR(INDEX('Catálogo'!$H$2:$H$1376,MATCH($A65,'Catálogo'!$A$2:$A$1376,0)),"código no encontrado"))</f>
        <v/>
      </c>
      <c r="E65" s="15" t="n"/>
      <c r="F65" s="10">
        <f>IF($A65="","",IFERROR(INDEX('Catálogo'!$N$2:$N$1376,MATCH($A65,'Catálogo'!$A$2:$A$1376,0)),"código no encontrado"))</f>
        <v/>
      </c>
      <c r="G65" s="14" t="n"/>
      <c r="H65" s="22" t="n"/>
      <c r="I65" s="14" t="n"/>
      <c r="J65" s="14" t="n"/>
      <c r="K65" s="14" t="n"/>
      <c r="L65" s="14" t="n"/>
      <c r="M65" s="11">
        <f>IF(OR($F65="",$H65="",NOT(ISNUMBER($F65)),NOT(ISNUMBER($H65))),"",($H65-$F65)/$F65)</f>
        <v/>
      </c>
      <c r="N65" s="10">
        <f>IF(OR($E65="",$H65=""),"",$E65*$H65)</f>
        <v/>
      </c>
      <c r="O65" s="14" t="n"/>
    </row>
    <row r="66">
      <c r="A66" s="14" t="n"/>
      <c r="B66" s="5">
        <f>IF($A66="","",IFERROR(INDEX('Catálogo'!$D$2:$D$1376,MATCH($A66,'Catálogo'!$A$2:$A$1376,0)),"código no encontrado"))</f>
        <v/>
      </c>
      <c r="C66" s="5">
        <f>IF($A66="","",IFERROR(INDEX('Catálogo'!$E$2:$E$1376,MATCH($A66,'Catálogo'!$A$2:$A$1376,0)),"código no encontrado"))</f>
        <v/>
      </c>
      <c r="D66" s="5">
        <f>IF($A66="","",IFERROR(INDEX('Catálogo'!$H$2:$H$1376,MATCH($A66,'Catálogo'!$A$2:$A$1376,0)),"código no encontrado"))</f>
        <v/>
      </c>
      <c r="E66" s="15" t="n"/>
      <c r="F66" s="10">
        <f>IF($A66="","",IFERROR(INDEX('Catálogo'!$N$2:$N$1376,MATCH($A66,'Catálogo'!$A$2:$A$1376,0)),"código no encontrado"))</f>
        <v/>
      </c>
      <c r="G66" s="14" t="n"/>
      <c r="H66" s="22" t="n"/>
      <c r="I66" s="14" t="n"/>
      <c r="J66" s="14" t="n"/>
      <c r="K66" s="14" t="n"/>
      <c r="L66" s="14" t="n"/>
      <c r="M66" s="11">
        <f>IF(OR($F66="",$H66="",NOT(ISNUMBER($F66)),NOT(ISNUMBER($H66))),"",($H66-$F66)/$F66)</f>
        <v/>
      </c>
      <c r="N66" s="10">
        <f>IF(OR($E66="",$H66=""),"",$E66*$H66)</f>
        <v/>
      </c>
      <c r="O66" s="14" t="n"/>
    </row>
    <row r="67">
      <c r="A67" s="14" t="n"/>
      <c r="B67" s="5">
        <f>IF($A67="","",IFERROR(INDEX('Catálogo'!$D$2:$D$1376,MATCH($A67,'Catálogo'!$A$2:$A$1376,0)),"código no encontrado"))</f>
        <v/>
      </c>
      <c r="C67" s="5">
        <f>IF($A67="","",IFERROR(INDEX('Catálogo'!$E$2:$E$1376,MATCH($A67,'Catálogo'!$A$2:$A$1376,0)),"código no encontrado"))</f>
        <v/>
      </c>
      <c r="D67" s="5">
        <f>IF($A67="","",IFERROR(INDEX('Catálogo'!$H$2:$H$1376,MATCH($A67,'Catálogo'!$A$2:$A$1376,0)),"código no encontrado"))</f>
        <v/>
      </c>
      <c r="E67" s="15" t="n"/>
      <c r="F67" s="10">
        <f>IF($A67="","",IFERROR(INDEX('Catálogo'!$N$2:$N$1376,MATCH($A67,'Catálogo'!$A$2:$A$1376,0)),"código no encontrado"))</f>
        <v/>
      </c>
      <c r="G67" s="14" t="n"/>
      <c r="H67" s="22" t="n"/>
      <c r="I67" s="14" t="n"/>
      <c r="J67" s="14" t="n"/>
      <c r="K67" s="14" t="n"/>
      <c r="L67" s="14" t="n"/>
      <c r="M67" s="11">
        <f>IF(OR($F67="",$H67="",NOT(ISNUMBER($F67)),NOT(ISNUMBER($H67))),"",($H67-$F67)/$F67)</f>
        <v/>
      </c>
      <c r="N67" s="10">
        <f>IF(OR($E67="",$H67=""),"",$E67*$H67)</f>
        <v/>
      </c>
      <c r="O67" s="14" t="n"/>
    </row>
    <row r="68">
      <c r="A68" s="14" t="n"/>
      <c r="B68" s="5">
        <f>IF($A68="","",IFERROR(INDEX('Catálogo'!$D$2:$D$1376,MATCH($A68,'Catálogo'!$A$2:$A$1376,0)),"código no encontrado"))</f>
        <v/>
      </c>
      <c r="C68" s="5">
        <f>IF($A68="","",IFERROR(INDEX('Catálogo'!$E$2:$E$1376,MATCH($A68,'Catálogo'!$A$2:$A$1376,0)),"código no encontrado"))</f>
        <v/>
      </c>
      <c r="D68" s="5">
        <f>IF($A68="","",IFERROR(INDEX('Catálogo'!$H$2:$H$1376,MATCH($A68,'Catálogo'!$A$2:$A$1376,0)),"código no encontrado"))</f>
        <v/>
      </c>
      <c r="E68" s="15" t="n"/>
      <c r="F68" s="10">
        <f>IF($A68="","",IFERROR(INDEX('Catálogo'!$N$2:$N$1376,MATCH($A68,'Catálogo'!$A$2:$A$1376,0)),"código no encontrado"))</f>
        <v/>
      </c>
      <c r="G68" s="14" t="n"/>
      <c r="H68" s="22" t="n"/>
      <c r="I68" s="14" t="n"/>
      <c r="J68" s="14" t="n"/>
      <c r="K68" s="14" t="n"/>
      <c r="L68" s="14" t="n"/>
      <c r="M68" s="11">
        <f>IF(OR($F68="",$H68="",NOT(ISNUMBER($F68)),NOT(ISNUMBER($H68))),"",($H68-$F68)/$F68)</f>
        <v/>
      </c>
      <c r="N68" s="10">
        <f>IF(OR($E68="",$H68=""),"",$E68*$H68)</f>
        <v/>
      </c>
      <c r="O68" s="14" t="n"/>
    </row>
    <row r="69">
      <c r="A69" s="14" t="n"/>
      <c r="B69" s="5">
        <f>IF($A69="","",IFERROR(INDEX('Catálogo'!$D$2:$D$1376,MATCH($A69,'Catálogo'!$A$2:$A$1376,0)),"código no encontrado"))</f>
        <v/>
      </c>
      <c r="C69" s="5">
        <f>IF($A69="","",IFERROR(INDEX('Catálogo'!$E$2:$E$1376,MATCH($A69,'Catálogo'!$A$2:$A$1376,0)),"código no encontrado"))</f>
        <v/>
      </c>
      <c r="D69" s="5">
        <f>IF($A69="","",IFERROR(INDEX('Catálogo'!$H$2:$H$1376,MATCH($A69,'Catálogo'!$A$2:$A$1376,0)),"código no encontrado"))</f>
        <v/>
      </c>
      <c r="E69" s="15" t="n"/>
      <c r="F69" s="10">
        <f>IF($A69="","",IFERROR(INDEX('Catálogo'!$N$2:$N$1376,MATCH($A69,'Catálogo'!$A$2:$A$1376,0)),"código no encontrado"))</f>
        <v/>
      </c>
      <c r="G69" s="14" t="n"/>
      <c r="H69" s="22" t="n"/>
      <c r="I69" s="14" t="n"/>
      <c r="J69" s="14" t="n"/>
      <c r="K69" s="14" t="n"/>
      <c r="L69" s="14" t="n"/>
      <c r="M69" s="11">
        <f>IF(OR($F69="",$H69="",NOT(ISNUMBER($F69)),NOT(ISNUMBER($H69))),"",($H69-$F69)/$F69)</f>
        <v/>
      </c>
      <c r="N69" s="10">
        <f>IF(OR($E69="",$H69=""),"",$E69*$H69)</f>
        <v/>
      </c>
      <c r="O69" s="14" t="n"/>
    </row>
    <row r="70">
      <c r="A70" s="14" t="n"/>
      <c r="B70" s="5">
        <f>IF($A70="","",IFERROR(INDEX('Catálogo'!$D$2:$D$1376,MATCH($A70,'Catálogo'!$A$2:$A$1376,0)),"código no encontrado"))</f>
        <v/>
      </c>
      <c r="C70" s="5">
        <f>IF($A70="","",IFERROR(INDEX('Catálogo'!$E$2:$E$1376,MATCH($A70,'Catálogo'!$A$2:$A$1376,0)),"código no encontrado"))</f>
        <v/>
      </c>
      <c r="D70" s="5">
        <f>IF($A70="","",IFERROR(INDEX('Catálogo'!$H$2:$H$1376,MATCH($A70,'Catálogo'!$A$2:$A$1376,0)),"código no encontrado"))</f>
        <v/>
      </c>
      <c r="E70" s="15" t="n"/>
      <c r="F70" s="10">
        <f>IF($A70="","",IFERROR(INDEX('Catálogo'!$N$2:$N$1376,MATCH($A70,'Catálogo'!$A$2:$A$1376,0)),"código no encontrado"))</f>
        <v/>
      </c>
      <c r="G70" s="14" t="n"/>
      <c r="H70" s="22" t="n"/>
      <c r="I70" s="14" t="n"/>
      <c r="J70" s="14" t="n"/>
      <c r="K70" s="14" t="n"/>
      <c r="L70" s="14" t="n"/>
      <c r="M70" s="11">
        <f>IF(OR($F70="",$H70="",NOT(ISNUMBER($F70)),NOT(ISNUMBER($H70))),"",($H70-$F70)/$F70)</f>
        <v/>
      </c>
      <c r="N70" s="10">
        <f>IF(OR($E70="",$H70=""),"",$E70*$H70)</f>
        <v/>
      </c>
      <c r="O70" s="14" t="n"/>
    </row>
    <row r="71">
      <c r="A71" s="14" t="n"/>
      <c r="B71" s="5">
        <f>IF($A71="","",IFERROR(INDEX('Catálogo'!$D$2:$D$1376,MATCH($A71,'Catálogo'!$A$2:$A$1376,0)),"código no encontrado"))</f>
        <v/>
      </c>
      <c r="C71" s="5">
        <f>IF($A71="","",IFERROR(INDEX('Catálogo'!$E$2:$E$1376,MATCH($A71,'Catálogo'!$A$2:$A$1376,0)),"código no encontrado"))</f>
        <v/>
      </c>
      <c r="D71" s="5">
        <f>IF($A71="","",IFERROR(INDEX('Catálogo'!$H$2:$H$1376,MATCH($A71,'Catálogo'!$A$2:$A$1376,0)),"código no encontrado"))</f>
        <v/>
      </c>
      <c r="E71" s="15" t="n"/>
      <c r="F71" s="10">
        <f>IF($A71="","",IFERROR(INDEX('Catálogo'!$N$2:$N$1376,MATCH($A71,'Catálogo'!$A$2:$A$1376,0)),"código no encontrado"))</f>
        <v/>
      </c>
      <c r="G71" s="14" t="n"/>
      <c r="H71" s="22" t="n"/>
      <c r="I71" s="14" t="n"/>
      <c r="J71" s="14" t="n"/>
      <c r="K71" s="14" t="n"/>
      <c r="L71" s="14" t="n"/>
      <c r="M71" s="11">
        <f>IF(OR($F71="",$H71="",NOT(ISNUMBER($F71)),NOT(ISNUMBER($H71))),"",($H71-$F71)/$F71)</f>
        <v/>
      </c>
      <c r="N71" s="10">
        <f>IF(OR($E71="",$H71=""),"",$E71*$H71)</f>
        <v/>
      </c>
      <c r="O71" s="14" t="n"/>
    </row>
    <row r="72">
      <c r="A72" s="14" t="n"/>
      <c r="B72" s="5">
        <f>IF($A72="","",IFERROR(INDEX('Catálogo'!$D$2:$D$1376,MATCH($A72,'Catálogo'!$A$2:$A$1376,0)),"código no encontrado"))</f>
        <v/>
      </c>
      <c r="C72" s="5">
        <f>IF($A72="","",IFERROR(INDEX('Catálogo'!$E$2:$E$1376,MATCH($A72,'Catálogo'!$A$2:$A$1376,0)),"código no encontrado"))</f>
        <v/>
      </c>
      <c r="D72" s="5">
        <f>IF($A72="","",IFERROR(INDEX('Catálogo'!$H$2:$H$1376,MATCH($A72,'Catálogo'!$A$2:$A$1376,0)),"código no encontrado"))</f>
        <v/>
      </c>
      <c r="E72" s="15" t="n"/>
      <c r="F72" s="10">
        <f>IF($A72="","",IFERROR(INDEX('Catálogo'!$N$2:$N$1376,MATCH($A72,'Catálogo'!$A$2:$A$1376,0)),"código no encontrado"))</f>
        <v/>
      </c>
      <c r="G72" s="14" t="n"/>
      <c r="H72" s="22" t="n"/>
      <c r="I72" s="14" t="n"/>
      <c r="J72" s="14" t="n"/>
      <c r="K72" s="14" t="n"/>
      <c r="L72" s="14" t="n"/>
      <c r="M72" s="11">
        <f>IF(OR($F72="",$H72="",NOT(ISNUMBER($F72)),NOT(ISNUMBER($H72))),"",($H72-$F72)/$F72)</f>
        <v/>
      </c>
      <c r="N72" s="10">
        <f>IF(OR($E72="",$H72=""),"",$E72*$H72)</f>
        <v/>
      </c>
      <c r="O72" s="14" t="n"/>
    </row>
    <row r="73">
      <c r="A73" s="14" t="n"/>
      <c r="B73" s="5">
        <f>IF($A73="","",IFERROR(INDEX('Catálogo'!$D$2:$D$1376,MATCH($A73,'Catálogo'!$A$2:$A$1376,0)),"código no encontrado"))</f>
        <v/>
      </c>
      <c r="C73" s="5">
        <f>IF($A73="","",IFERROR(INDEX('Catálogo'!$E$2:$E$1376,MATCH($A73,'Catálogo'!$A$2:$A$1376,0)),"código no encontrado"))</f>
        <v/>
      </c>
      <c r="D73" s="5">
        <f>IF($A73="","",IFERROR(INDEX('Catálogo'!$H$2:$H$1376,MATCH($A73,'Catálogo'!$A$2:$A$1376,0)),"código no encontrado"))</f>
        <v/>
      </c>
      <c r="E73" s="15" t="n"/>
      <c r="F73" s="10">
        <f>IF($A73="","",IFERROR(INDEX('Catálogo'!$N$2:$N$1376,MATCH($A73,'Catálogo'!$A$2:$A$1376,0)),"código no encontrado"))</f>
        <v/>
      </c>
      <c r="G73" s="14" t="n"/>
      <c r="H73" s="22" t="n"/>
      <c r="I73" s="14" t="n"/>
      <c r="J73" s="14" t="n"/>
      <c r="K73" s="14" t="n"/>
      <c r="L73" s="14" t="n"/>
      <c r="M73" s="11">
        <f>IF(OR($F73="",$H73="",NOT(ISNUMBER($F73)),NOT(ISNUMBER($H73))),"",($H73-$F73)/$F73)</f>
        <v/>
      </c>
      <c r="N73" s="10">
        <f>IF(OR($E73="",$H73=""),"",$E73*$H73)</f>
        <v/>
      </c>
      <c r="O73" s="14" t="n"/>
    </row>
    <row r="74">
      <c r="A74" s="14" t="n"/>
      <c r="B74" s="5">
        <f>IF($A74="","",IFERROR(INDEX('Catálogo'!$D$2:$D$1376,MATCH($A74,'Catálogo'!$A$2:$A$1376,0)),"código no encontrado"))</f>
        <v/>
      </c>
      <c r="C74" s="5">
        <f>IF($A74="","",IFERROR(INDEX('Catálogo'!$E$2:$E$1376,MATCH($A74,'Catálogo'!$A$2:$A$1376,0)),"código no encontrado"))</f>
        <v/>
      </c>
      <c r="D74" s="5">
        <f>IF($A74="","",IFERROR(INDEX('Catálogo'!$H$2:$H$1376,MATCH($A74,'Catálogo'!$A$2:$A$1376,0)),"código no encontrado"))</f>
        <v/>
      </c>
      <c r="E74" s="15" t="n"/>
      <c r="F74" s="10">
        <f>IF($A74="","",IFERROR(INDEX('Catálogo'!$N$2:$N$1376,MATCH($A74,'Catálogo'!$A$2:$A$1376,0)),"código no encontrado"))</f>
        <v/>
      </c>
      <c r="G74" s="14" t="n"/>
      <c r="H74" s="22" t="n"/>
      <c r="I74" s="14" t="n"/>
      <c r="J74" s="14" t="n"/>
      <c r="K74" s="14" t="n"/>
      <c r="L74" s="14" t="n"/>
      <c r="M74" s="11">
        <f>IF(OR($F74="",$H74="",NOT(ISNUMBER($F74)),NOT(ISNUMBER($H74))),"",($H74-$F74)/$F74)</f>
        <v/>
      </c>
      <c r="N74" s="10">
        <f>IF(OR($E74="",$H74=""),"",$E74*$H74)</f>
        <v/>
      </c>
      <c r="O74" s="14" t="n"/>
    </row>
    <row r="75">
      <c r="A75" s="14" t="n"/>
      <c r="B75" s="5">
        <f>IF($A75="","",IFERROR(INDEX('Catálogo'!$D$2:$D$1376,MATCH($A75,'Catálogo'!$A$2:$A$1376,0)),"código no encontrado"))</f>
        <v/>
      </c>
      <c r="C75" s="5">
        <f>IF($A75="","",IFERROR(INDEX('Catálogo'!$E$2:$E$1376,MATCH($A75,'Catálogo'!$A$2:$A$1376,0)),"código no encontrado"))</f>
        <v/>
      </c>
      <c r="D75" s="5">
        <f>IF($A75="","",IFERROR(INDEX('Catálogo'!$H$2:$H$1376,MATCH($A75,'Catálogo'!$A$2:$A$1376,0)),"código no encontrado"))</f>
        <v/>
      </c>
      <c r="E75" s="15" t="n"/>
      <c r="F75" s="10">
        <f>IF($A75="","",IFERROR(INDEX('Catálogo'!$N$2:$N$1376,MATCH($A75,'Catálogo'!$A$2:$A$1376,0)),"código no encontrado"))</f>
        <v/>
      </c>
      <c r="G75" s="14" t="n"/>
      <c r="H75" s="22" t="n"/>
      <c r="I75" s="14" t="n"/>
      <c r="J75" s="14" t="n"/>
      <c r="K75" s="14" t="n"/>
      <c r="L75" s="14" t="n"/>
      <c r="M75" s="11">
        <f>IF(OR($F75="",$H75="",NOT(ISNUMBER($F75)),NOT(ISNUMBER($H75))),"",($H75-$F75)/$F75)</f>
        <v/>
      </c>
      <c r="N75" s="10">
        <f>IF(OR($E75="",$H75=""),"",$E75*$H75)</f>
        <v/>
      </c>
      <c r="O75" s="14" t="n"/>
    </row>
    <row r="76">
      <c r="A76" s="14" t="n"/>
      <c r="B76" s="5">
        <f>IF($A76="","",IFERROR(INDEX('Catálogo'!$D$2:$D$1376,MATCH($A76,'Catálogo'!$A$2:$A$1376,0)),"código no encontrado"))</f>
        <v/>
      </c>
      <c r="C76" s="5">
        <f>IF($A76="","",IFERROR(INDEX('Catálogo'!$E$2:$E$1376,MATCH($A76,'Catálogo'!$A$2:$A$1376,0)),"código no encontrado"))</f>
        <v/>
      </c>
      <c r="D76" s="5">
        <f>IF($A76="","",IFERROR(INDEX('Catálogo'!$H$2:$H$1376,MATCH($A76,'Catálogo'!$A$2:$A$1376,0)),"código no encontrado"))</f>
        <v/>
      </c>
      <c r="E76" s="15" t="n"/>
      <c r="F76" s="10">
        <f>IF($A76="","",IFERROR(INDEX('Catálogo'!$N$2:$N$1376,MATCH($A76,'Catálogo'!$A$2:$A$1376,0)),"código no encontrado"))</f>
        <v/>
      </c>
      <c r="G76" s="14" t="n"/>
      <c r="H76" s="22" t="n"/>
      <c r="I76" s="14" t="n"/>
      <c r="J76" s="14" t="n"/>
      <c r="K76" s="14" t="n"/>
      <c r="L76" s="14" t="n"/>
      <c r="M76" s="11">
        <f>IF(OR($F76="",$H76="",NOT(ISNUMBER($F76)),NOT(ISNUMBER($H76))),"",($H76-$F76)/$F76)</f>
        <v/>
      </c>
      <c r="N76" s="10">
        <f>IF(OR($E76="",$H76=""),"",$E76*$H76)</f>
        <v/>
      </c>
      <c r="O76" s="14" t="n"/>
    </row>
    <row r="77">
      <c r="A77" s="14" t="n"/>
      <c r="B77" s="5">
        <f>IF($A77="","",IFERROR(INDEX('Catálogo'!$D$2:$D$1376,MATCH($A77,'Catálogo'!$A$2:$A$1376,0)),"código no encontrado"))</f>
        <v/>
      </c>
      <c r="C77" s="5">
        <f>IF($A77="","",IFERROR(INDEX('Catálogo'!$E$2:$E$1376,MATCH($A77,'Catálogo'!$A$2:$A$1376,0)),"código no encontrado"))</f>
        <v/>
      </c>
      <c r="D77" s="5">
        <f>IF($A77="","",IFERROR(INDEX('Catálogo'!$H$2:$H$1376,MATCH($A77,'Catálogo'!$A$2:$A$1376,0)),"código no encontrado"))</f>
        <v/>
      </c>
      <c r="E77" s="15" t="n"/>
      <c r="F77" s="10">
        <f>IF($A77="","",IFERROR(INDEX('Catálogo'!$N$2:$N$1376,MATCH($A77,'Catálogo'!$A$2:$A$1376,0)),"código no encontrado"))</f>
        <v/>
      </c>
      <c r="G77" s="14" t="n"/>
      <c r="H77" s="22" t="n"/>
      <c r="I77" s="14" t="n"/>
      <c r="J77" s="14" t="n"/>
      <c r="K77" s="14" t="n"/>
      <c r="L77" s="14" t="n"/>
      <c r="M77" s="11">
        <f>IF(OR($F77="",$H77="",NOT(ISNUMBER($F77)),NOT(ISNUMBER($H77))),"",($H77-$F77)/$F77)</f>
        <v/>
      </c>
      <c r="N77" s="10">
        <f>IF(OR($E77="",$H77=""),"",$E77*$H77)</f>
        <v/>
      </c>
      <c r="O77" s="14" t="n"/>
    </row>
    <row r="78">
      <c r="A78" s="14" t="n"/>
      <c r="B78" s="5">
        <f>IF($A78="","",IFERROR(INDEX('Catálogo'!$D$2:$D$1376,MATCH($A78,'Catálogo'!$A$2:$A$1376,0)),"código no encontrado"))</f>
        <v/>
      </c>
      <c r="C78" s="5">
        <f>IF($A78="","",IFERROR(INDEX('Catálogo'!$E$2:$E$1376,MATCH($A78,'Catálogo'!$A$2:$A$1376,0)),"código no encontrado"))</f>
        <v/>
      </c>
      <c r="D78" s="5">
        <f>IF($A78="","",IFERROR(INDEX('Catálogo'!$H$2:$H$1376,MATCH($A78,'Catálogo'!$A$2:$A$1376,0)),"código no encontrado"))</f>
        <v/>
      </c>
      <c r="E78" s="15" t="n"/>
      <c r="F78" s="10">
        <f>IF($A78="","",IFERROR(INDEX('Catálogo'!$N$2:$N$1376,MATCH($A78,'Catálogo'!$A$2:$A$1376,0)),"código no encontrado"))</f>
        <v/>
      </c>
      <c r="G78" s="14" t="n"/>
      <c r="H78" s="22" t="n"/>
      <c r="I78" s="14" t="n"/>
      <c r="J78" s="14" t="n"/>
      <c r="K78" s="14" t="n"/>
      <c r="L78" s="14" t="n"/>
      <c r="M78" s="11">
        <f>IF(OR($F78="",$H78="",NOT(ISNUMBER($F78)),NOT(ISNUMBER($H78))),"",($H78-$F78)/$F78)</f>
        <v/>
      </c>
      <c r="N78" s="10">
        <f>IF(OR($E78="",$H78=""),"",$E78*$H78)</f>
        <v/>
      </c>
      <c r="O78" s="14" t="n"/>
    </row>
    <row r="79">
      <c r="A79" s="14" t="n"/>
      <c r="B79" s="5">
        <f>IF($A79="","",IFERROR(INDEX('Catálogo'!$D$2:$D$1376,MATCH($A79,'Catálogo'!$A$2:$A$1376,0)),"código no encontrado"))</f>
        <v/>
      </c>
      <c r="C79" s="5">
        <f>IF($A79="","",IFERROR(INDEX('Catálogo'!$E$2:$E$1376,MATCH($A79,'Catálogo'!$A$2:$A$1376,0)),"código no encontrado"))</f>
        <v/>
      </c>
      <c r="D79" s="5">
        <f>IF($A79="","",IFERROR(INDEX('Catálogo'!$H$2:$H$1376,MATCH($A79,'Catálogo'!$A$2:$A$1376,0)),"código no encontrado"))</f>
        <v/>
      </c>
      <c r="E79" s="15" t="n"/>
      <c r="F79" s="10">
        <f>IF($A79="","",IFERROR(INDEX('Catálogo'!$N$2:$N$1376,MATCH($A79,'Catálogo'!$A$2:$A$1376,0)),"código no encontrado"))</f>
        <v/>
      </c>
      <c r="G79" s="14" t="n"/>
      <c r="H79" s="22" t="n"/>
      <c r="I79" s="14" t="n"/>
      <c r="J79" s="14" t="n"/>
      <c r="K79" s="14" t="n"/>
      <c r="L79" s="14" t="n"/>
      <c r="M79" s="11">
        <f>IF(OR($F79="",$H79="",NOT(ISNUMBER($F79)),NOT(ISNUMBER($H79))),"",($H79-$F79)/$F79)</f>
        <v/>
      </c>
      <c r="N79" s="10">
        <f>IF(OR($E79="",$H79=""),"",$E79*$H79)</f>
        <v/>
      </c>
      <c r="O79" s="14" t="n"/>
    </row>
    <row r="80">
      <c r="A80" s="14" t="n"/>
      <c r="B80" s="5">
        <f>IF($A80="","",IFERROR(INDEX('Catálogo'!$D$2:$D$1376,MATCH($A80,'Catálogo'!$A$2:$A$1376,0)),"código no encontrado"))</f>
        <v/>
      </c>
      <c r="C80" s="5">
        <f>IF($A80="","",IFERROR(INDEX('Catálogo'!$E$2:$E$1376,MATCH($A80,'Catálogo'!$A$2:$A$1376,0)),"código no encontrado"))</f>
        <v/>
      </c>
      <c r="D80" s="5">
        <f>IF($A80="","",IFERROR(INDEX('Catálogo'!$H$2:$H$1376,MATCH($A80,'Catálogo'!$A$2:$A$1376,0)),"código no encontrado"))</f>
        <v/>
      </c>
      <c r="E80" s="15" t="n"/>
      <c r="F80" s="10">
        <f>IF($A80="","",IFERROR(INDEX('Catálogo'!$N$2:$N$1376,MATCH($A80,'Catálogo'!$A$2:$A$1376,0)),"código no encontrado"))</f>
        <v/>
      </c>
      <c r="G80" s="14" t="n"/>
      <c r="H80" s="22" t="n"/>
      <c r="I80" s="14" t="n"/>
      <c r="J80" s="14" t="n"/>
      <c r="K80" s="14" t="n"/>
      <c r="L80" s="14" t="n"/>
      <c r="M80" s="11">
        <f>IF(OR($F80="",$H80="",NOT(ISNUMBER($F80)),NOT(ISNUMBER($H80))),"",($H80-$F80)/$F80)</f>
        <v/>
      </c>
      <c r="N80" s="10">
        <f>IF(OR($E80="",$H80=""),"",$E80*$H80)</f>
        <v/>
      </c>
      <c r="O80" s="14" t="n"/>
    </row>
    <row r="81">
      <c r="A81" s="14" t="n"/>
      <c r="B81" s="5">
        <f>IF($A81="","",IFERROR(INDEX('Catálogo'!$D$2:$D$1376,MATCH($A81,'Catálogo'!$A$2:$A$1376,0)),"código no encontrado"))</f>
        <v/>
      </c>
      <c r="C81" s="5">
        <f>IF($A81="","",IFERROR(INDEX('Catálogo'!$E$2:$E$1376,MATCH($A81,'Catálogo'!$A$2:$A$1376,0)),"código no encontrado"))</f>
        <v/>
      </c>
      <c r="D81" s="5">
        <f>IF($A81="","",IFERROR(INDEX('Catálogo'!$H$2:$H$1376,MATCH($A81,'Catálogo'!$A$2:$A$1376,0)),"código no encontrado"))</f>
        <v/>
      </c>
      <c r="E81" s="15" t="n"/>
      <c r="F81" s="10">
        <f>IF($A81="","",IFERROR(INDEX('Catálogo'!$N$2:$N$1376,MATCH($A81,'Catálogo'!$A$2:$A$1376,0)),"código no encontrado"))</f>
        <v/>
      </c>
      <c r="G81" s="14" t="n"/>
      <c r="H81" s="22" t="n"/>
      <c r="I81" s="14" t="n"/>
      <c r="J81" s="14" t="n"/>
      <c r="K81" s="14" t="n"/>
      <c r="L81" s="14" t="n"/>
      <c r="M81" s="11">
        <f>IF(OR($F81="",$H81="",NOT(ISNUMBER($F81)),NOT(ISNUMBER($H81))),"",($H81-$F81)/$F81)</f>
        <v/>
      </c>
      <c r="N81" s="10">
        <f>IF(OR($E81="",$H81=""),"",$E81*$H81)</f>
        <v/>
      </c>
      <c r="O81" s="14" t="n"/>
    </row>
    <row r="82">
      <c r="A82" s="14" t="n"/>
      <c r="B82" s="5">
        <f>IF($A82="","",IFERROR(INDEX('Catálogo'!$D$2:$D$1376,MATCH($A82,'Catálogo'!$A$2:$A$1376,0)),"código no encontrado"))</f>
        <v/>
      </c>
      <c r="C82" s="5">
        <f>IF($A82="","",IFERROR(INDEX('Catálogo'!$E$2:$E$1376,MATCH($A82,'Catálogo'!$A$2:$A$1376,0)),"código no encontrado"))</f>
        <v/>
      </c>
      <c r="D82" s="5">
        <f>IF($A82="","",IFERROR(INDEX('Catálogo'!$H$2:$H$1376,MATCH($A82,'Catálogo'!$A$2:$A$1376,0)),"código no encontrado"))</f>
        <v/>
      </c>
      <c r="E82" s="15" t="n"/>
      <c r="F82" s="10">
        <f>IF($A82="","",IFERROR(INDEX('Catálogo'!$N$2:$N$1376,MATCH($A82,'Catálogo'!$A$2:$A$1376,0)),"código no encontrado"))</f>
        <v/>
      </c>
      <c r="G82" s="14" t="n"/>
      <c r="H82" s="22" t="n"/>
      <c r="I82" s="14" t="n"/>
      <c r="J82" s="14" t="n"/>
      <c r="K82" s="14" t="n"/>
      <c r="L82" s="14" t="n"/>
      <c r="M82" s="11">
        <f>IF(OR($F82="",$H82="",NOT(ISNUMBER($F82)),NOT(ISNUMBER($H82))),"",($H82-$F82)/$F82)</f>
        <v/>
      </c>
      <c r="N82" s="10">
        <f>IF(OR($E82="",$H82=""),"",$E82*$H82)</f>
        <v/>
      </c>
      <c r="O82" s="14" t="n"/>
    </row>
    <row r="83">
      <c r="A83" s="14" t="n"/>
      <c r="B83" s="5">
        <f>IF($A83="","",IFERROR(INDEX('Catálogo'!$D$2:$D$1376,MATCH($A83,'Catálogo'!$A$2:$A$1376,0)),"código no encontrado"))</f>
        <v/>
      </c>
      <c r="C83" s="5">
        <f>IF($A83="","",IFERROR(INDEX('Catálogo'!$E$2:$E$1376,MATCH($A83,'Catálogo'!$A$2:$A$1376,0)),"código no encontrado"))</f>
        <v/>
      </c>
      <c r="D83" s="5">
        <f>IF($A83="","",IFERROR(INDEX('Catálogo'!$H$2:$H$1376,MATCH($A83,'Catálogo'!$A$2:$A$1376,0)),"código no encontrado"))</f>
        <v/>
      </c>
      <c r="E83" s="15" t="n"/>
      <c r="F83" s="10">
        <f>IF($A83="","",IFERROR(INDEX('Catálogo'!$N$2:$N$1376,MATCH($A83,'Catálogo'!$A$2:$A$1376,0)),"código no encontrado"))</f>
        <v/>
      </c>
      <c r="G83" s="14" t="n"/>
      <c r="H83" s="22" t="n"/>
      <c r="I83" s="14" t="n"/>
      <c r="J83" s="14" t="n"/>
      <c r="K83" s="14" t="n"/>
      <c r="L83" s="14" t="n"/>
      <c r="M83" s="11">
        <f>IF(OR($F83="",$H83="",NOT(ISNUMBER($F83)),NOT(ISNUMBER($H83))),"",($H83-$F83)/$F83)</f>
        <v/>
      </c>
      <c r="N83" s="10">
        <f>IF(OR($E83="",$H83=""),"",$E83*$H83)</f>
        <v/>
      </c>
      <c r="O83" s="14" t="n"/>
    </row>
    <row r="84">
      <c r="A84" s="14" t="n"/>
      <c r="B84" s="5">
        <f>IF($A84="","",IFERROR(INDEX('Catálogo'!$D$2:$D$1376,MATCH($A84,'Catálogo'!$A$2:$A$1376,0)),"código no encontrado"))</f>
        <v/>
      </c>
      <c r="C84" s="5">
        <f>IF($A84="","",IFERROR(INDEX('Catálogo'!$E$2:$E$1376,MATCH($A84,'Catálogo'!$A$2:$A$1376,0)),"código no encontrado"))</f>
        <v/>
      </c>
      <c r="D84" s="5">
        <f>IF($A84="","",IFERROR(INDEX('Catálogo'!$H$2:$H$1376,MATCH($A84,'Catálogo'!$A$2:$A$1376,0)),"código no encontrado"))</f>
        <v/>
      </c>
      <c r="E84" s="15" t="n"/>
      <c r="F84" s="10">
        <f>IF($A84="","",IFERROR(INDEX('Catálogo'!$N$2:$N$1376,MATCH($A84,'Catálogo'!$A$2:$A$1376,0)),"código no encontrado"))</f>
        <v/>
      </c>
      <c r="G84" s="14" t="n"/>
      <c r="H84" s="22" t="n"/>
      <c r="I84" s="14" t="n"/>
      <c r="J84" s="14" t="n"/>
      <c r="K84" s="14" t="n"/>
      <c r="L84" s="14" t="n"/>
      <c r="M84" s="11">
        <f>IF(OR($F84="",$H84="",NOT(ISNUMBER($F84)),NOT(ISNUMBER($H84))),"",($H84-$F84)/$F84)</f>
        <v/>
      </c>
      <c r="N84" s="10">
        <f>IF(OR($E84="",$H84=""),"",$E84*$H84)</f>
        <v/>
      </c>
      <c r="O84" s="14" t="n"/>
    </row>
    <row r="85">
      <c r="A85" s="14" t="n"/>
      <c r="B85" s="5">
        <f>IF($A85="","",IFERROR(INDEX('Catálogo'!$D$2:$D$1376,MATCH($A85,'Catálogo'!$A$2:$A$1376,0)),"código no encontrado"))</f>
        <v/>
      </c>
      <c r="C85" s="5">
        <f>IF($A85="","",IFERROR(INDEX('Catálogo'!$E$2:$E$1376,MATCH($A85,'Catálogo'!$A$2:$A$1376,0)),"código no encontrado"))</f>
        <v/>
      </c>
      <c r="D85" s="5">
        <f>IF($A85="","",IFERROR(INDEX('Catálogo'!$H$2:$H$1376,MATCH($A85,'Catálogo'!$A$2:$A$1376,0)),"código no encontrado"))</f>
        <v/>
      </c>
      <c r="E85" s="15" t="n"/>
      <c r="F85" s="10">
        <f>IF($A85="","",IFERROR(INDEX('Catálogo'!$N$2:$N$1376,MATCH($A85,'Catálogo'!$A$2:$A$1376,0)),"código no encontrado"))</f>
        <v/>
      </c>
      <c r="G85" s="14" t="n"/>
      <c r="H85" s="22" t="n"/>
      <c r="I85" s="14" t="n"/>
      <c r="J85" s="14" t="n"/>
      <c r="K85" s="14" t="n"/>
      <c r="L85" s="14" t="n"/>
      <c r="M85" s="11">
        <f>IF(OR($F85="",$H85="",NOT(ISNUMBER($F85)),NOT(ISNUMBER($H85))),"",($H85-$F85)/$F85)</f>
        <v/>
      </c>
      <c r="N85" s="10">
        <f>IF(OR($E85="",$H85=""),"",$E85*$H85)</f>
        <v/>
      </c>
      <c r="O85" s="14" t="n"/>
    </row>
    <row r="86">
      <c r="A86" s="14" t="n"/>
      <c r="B86" s="5">
        <f>IF($A86="","",IFERROR(INDEX('Catálogo'!$D$2:$D$1376,MATCH($A86,'Catálogo'!$A$2:$A$1376,0)),"código no encontrado"))</f>
        <v/>
      </c>
      <c r="C86" s="5">
        <f>IF($A86="","",IFERROR(INDEX('Catálogo'!$E$2:$E$1376,MATCH($A86,'Catálogo'!$A$2:$A$1376,0)),"código no encontrado"))</f>
        <v/>
      </c>
      <c r="D86" s="5">
        <f>IF($A86="","",IFERROR(INDEX('Catálogo'!$H$2:$H$1376,MATCH($A86,'Catálogo'!$A$2:$A$1376,0)),"código no encontrado"))</f>
        <v/>
      </c>
      <c r="E86" s="15" t="n"/>
      <c r="F86" s="10">
        <f>IF($A86="","",IFERROR(INDEX('Catálogo'!$N$2:$N$1376,MATCH($A86,'Catálogo'!$A$2:$A$1376,0)),"código no encontrado"))</f>
        <v/>
      </c>
      <c r="G86" s="14" t="n"/>
      <c r="H86" s="22" t="n"/>
      <c r="I86" s="14" t="n"/>
      <c r="J86" s="14" t="n"/>
      <c r="K86" s="14" t="n"/>
      <c r="L86" s="14" t="n"/>
      <c r="M86" s="11">
        <f>IF(OR($F86="",$H86="",NOT(ISNUMBER($F86)),NOT(ISNUMBER($H86))),"",($H86-$F86)/$F86)</f>
        <v/>
      </c>
      <c r="N86" s="10">
        <f>IF(OR($E86="",$H86=""),"",$E86*$H86)</f>
        <v/>
      </c>
      <c r="O86" s="14" t="n"/>
    </row>
    <row r="87">
      <c r="A87" s="14" t="n"/>
      <c r="B87" s="5">
        <f>IF($A87="","",IFERROR(INDEX('Catálogo'!$D$2:$D$1376,MATCH($A87,'Catálogo'!$A$2:$A$1376,0)),"código no encontrado"))</f>
        <v/>
      </c>
      <c r="C87" s="5">
        <f>IF($A87="","",IFERROR(INDEX('Catálogo'!$E$2:$E$1376,MATCH($A87,'Catálogo'!$A$2:$A$1376,0)),"código no encontrado"))</f>
        <v/>
      </c>
      <c r="D87" s="5">
        <f>IF($A87="","",IFERROR(INDEX('Catálogo'!$H$2:$H$1376,MATCH($A87,'Catálogo'!$A$2:$A$1376,0)),"código no encontrado"))</f>
        <v/>
      </c>
      <c r="E87" s="15" t="n"/>
      <c r="F87" s="10">
        <f>IF($A87="","",IFERROR(INDEX('Catálogo'!$N$2:$N$1376,MATCH($A87,'Catálogo'!$A$2:$A$1376,0)),"código no encontrado"))</f>
        <v/>
      </c>
      <c r="G87" s="14" t="n"/>
      <c r="H87" s="22" t="n"/>
      <c r="I87" s="14" t="n"/>
      <c r="J87" s="14" t="n"/>
      <c r="K87" s="14" t="n"/>
      <c r="L87" s="14" t="n"/>
      <c r="M87" s="11">
        <f>IF(OR($F87="",$H87="",NOT(ISNUMBER($F87)),NOT(ISNUMBER($H87))),"",($H87-$F87)/$F87)</f>
        <v/>
      </c>
      <c r="N87" s="10">
        <f>IF(OR($E87="",$H87=""),"",$E87*$H87)</f>
        <v/>
      </c>
      <c r="O87" s="14" t="n"/>
    </row>
    <row r="88">
      <c r="A88" s="14" t="n"/>
      <c r="B88" s="5">
        <f>IF($A88="","",IFERROR(INDEX('Catálogo'!$D$2:$D$1376,MATCH($A88,'Catálogo'!$A$2:$A$1376,0)),"código no encontrado"))</f>
        <v/>
      </c>
      <c r="C88" s="5">
        <f>IF($A88="","",IFERROR(INDEX('Catálogo'!$E$2:$E$1376,MATCH($A88,'Catálogo'!$A$2:$A$1376,0)),"código no encontrado"))</f>
        <v/>
      </c>
      <c r="D88" s="5">
        <f>IF($A88="","",IFERROR(INDEX('Catálogo'!$H$2:$H$1376,MATCH($A88,'Catálogo'!$A$2:$A$1376,0)),"código no encontrado"))</f>
        <v/>
      </c>
      <c r="E88" s="15" t="n"/>
      <c r="F88" s="10">
        <f>IF($A88="","",IFERROR(INDEX('Catálogo'!$N$2:$N$1376,MATCH($A88,'Catálogo'!$A$2:$A$1376,0)),"código no encontrado"))</f>
        <v/>
      </c>
      <c r="G88" s="14" t="n"/>
      <c r="H88" s="22" t="n"/>
      <c r="I88" s="14" t="n"/>
      <c r="J88" s="14" t="n"/>
      <c r="K88" s="14" t="n"/>
      <c r="L88" s="14" t="n"/>
      <c r="M88" s="11">
        <f>IF(OR($F88="",$H88="",NOT(ISNUMBER($F88)),NOT(ISNUMBER($H88))),"",($H88-$F88)/$F88)</f>
        <v/>
      </c>
      <c r="N88" s="10">
        <f>IF(OR($E88="",$H88=""),"",$E88*$H88)</f>
        <v/>
      </c>
      <c r="O88" s="14" t="n"/>
    </row>
    <row r="89">
      <c r="A89" s="14" t="n"/>
      <c r="B89" s="5">
        <f>IF($A89="","",IFERROR(INDEX('Catálogo'!$D$2:$D$1376,MATCH($A89,'Catálogo'!$A$2:$A$1376,0)),"código no encontrado"))</f>
        <v/>
      </c>
      <c r="C89" s="5">
        <f>IF($A89="","",IFERROR(INDEX('Catálogo'!$E$2:$E$1376,MATCH($A89,'Catálogo'!$A$2:$A$1376,0)),"código no encontrado"))</f>
        <v/>
      </c>
      <c r="D89" s="5">
        <f>IF($A89="","",IFERROR(INDEX('Catálogo'!$H$2:$H$1376,MATCH($A89,'Catálogo'!$A$2:$A$1376,0)),"código no encontrado"))</f>
        <v/>
      </c>
      <c r="E89" s="15" t="n"/>
      <c r="F89" s="10">
        <f>IF($A89="","",IFERROR(INDEX('Catálogo'!$N$2:$N$1376,MATCH($A89,'Catálogo'!$A$2:$A$1376,0)),"código no encontrado"))</f>
        <v/>
      </c>
      <c r="G89" s="14" t="n"/>
      <c r="H89" s="22" t="n"/>
      <c r="I89" s="14" t="n"/>
      <c r="J89" s="14" t="n"/>
      <c r="K89" s="14" t="n"/>
      <c r="L89" s="14" t="n"/>
      <c r="M89" s="11">
        <f>IF(OR($F89="",$H89="",NOT(ISNUMBER($F89)),NOT(ISNUMBER($H89))),"",($H89-$F89)/$F89)</f>
        <v/>
      </c>
      <c r="N89" s="10">
        <f>IF(OR($E89="",$H89=""),"",$E89*$H89)</f>
        <v/>
      </c>
      <c r="O89" s="14" t="n"/>
    </row>
    <row r="90">
      <c r="A90" s="14" t="n"/>
      <c r="B90" s="5">
        <f>IF($A90="","",IFERROR(INDEX('Catálogo'!$D$2:$D$1376,MATCH($A90,'Catálogo'!$A$2:$A$1376,0)),"código no encontrado"))</f>
        <v/>
      </c>
      <c r="C90" s="5">
        <f>IF($A90="","",IFERROR(INDEX('Catálogo'!$E$2:$E$1376,MATCH($A90,'Catálogo'!$A$2:$A$1376,0)),"código no encontrado"))</f>
        <v/>
      </c>
      <c r="D90" s="5">
        <f>IF($A90="","",IFERROR(INDEX('Catálogo'!$H$2:$H$1376,MATCH($A90,'Catálogo'!$A$2:$A$1376,0)),"código no encontrado"))</f>
        <v/>
      </c>
      <c r="E90" s="15" t="n"/>
      <c r="F90" s="10">
        <f>IF($A90="","",IFERROR(INDEX('Catálogo'!$N$2:$N$1376,MATCH($A90,'Catálogo'!$A$2:$A$1376,0)),"código no encontrado"))</f>
        <v/>
      </c>
      <c r="G90" s="14" t="n"/>
      <c r="H90" s="22" t="n"/>
      <c r="I90" s="14" t="n"/>
      <c r="J90" s="14" t="n"/>
      <c r="K90" s="14" t="n"/>
      <c r="L90" s="14" t="n"/>
      <c r="M90" s="11">
        <f>IF(OR($F90="",$H90="",NOT(ISNUMBER($F90)),NOT(ISNUMBER($H90))),"",($H90-$F90)/$F90)</f>
        <v/>
      </c>
      <c r="N90" s="10">
        <f>IF(OR($E90="",$H90=""),"",$E90*$H90)</f>
        <v/>
      </c>
      <c r="O90" s="14" t="n"/>
    </row>
    <row r="91">
      <c r="A91" s="14" t="n"/>
      <c r="B91" s="5">
        <f>IF($A91="","",IFERROR(INDEX('Catálogo'!$D$2:$D$1376,MATCH($A91,'Catálogo'!$A$2:$A$1376,0)),"código no encontrado"))</f>
        <v/>
      </c>
      <c r="C91" s="5">
        <f>IF($A91="","",IFERROR(INDEX('Catálogo'!$E$2:$E$1376,MATCH($A91,'Catálogo'!$A$2:$A$1376,0)),"código no encontrado"))</f>
        <v/>
      </c>
      <c r="D91" s="5">
        <f>IF($A91="","",IFERROR(INDEX('Catálogo'!$H$2:$H$1376,MATCH($A91,'Catálogo'!$A$2:$A$1376,0)),"código no encontrado"))</f>
        <v/>
      </c>
      <c r="E91" s="15" t="n"/>
      <c r="F91" s="10">
        <f>IF($A91="","",IFERROR(INDEX('Catálogo'!$N$2:$N$1376,MATCH($A91,'Catálogo'!$A$2:$A$1376,0)),"código no encontrado"))</f>
        <v/>
      </c>
      <c r="G91" s="14" t="n"/>
      <c r="H91" s="22" t="n"/>
      <c r="I91" s="14" t="n"/>
      <c r="J91" s="14" t="n"/>
      <c r="K91" s="14" t="n"/>
      <c r="L91" s="14" t="n"/>
      <c r="M91" s="11">
        <f>IF(OR($F91="",$H91="",NOT(ISNUMBER($F91)),NOT(ISNUMBER($H91))),"",($H91-$F91)/$F91)</f>
        <v/>
      </c>
      <c r="N91" s="10">
        <f>IF(OR($E91="",$H91=""),"",$E91*$H91)</f>
        <v/>
      </c>
      <c r="O91" s="14" t="n"/>
    </row>
    <row r="92">
      <c r="A92" s="14" t="n"/>
      <c r="B92" s="5">
        <f>IF($A92="","",IFERROR(INDEX('Catálogo'!$D$2:$D$1376,MATCH($A92,'Catálogo'!$A$2:$A$1376,0)),"código no encontrado"))</f>
        <v/>
      </c>
      <c r="C92" s="5">
        <f>IF($A92="","",IFERROR(INDEX('Catálogo'!$E$2:$E$1376,MATCH($A92,'Catálogo'!$A$2:$A$1376,0)),"código no encontrado"))</f>
        <v/>
      </c>
      <c r="D92" s="5">
        <f>IF($A92="","",IFERROR(INDEX('Catálogo'!$H$2:$H$1376,MATCH($A92,'Catálogo'!$A$2:$A$1376,0)),"código no encontrado"))</f>
        <v/>
      </c>
      <c r="E92" s="15" t="n"/>
      <c r="F92" s="10">
        <f>IF($A92="","",IFERROR(INDEX('Catálogo'!$N$2:$N$1376,MATCH($A92,'Catálogo'!$A$2:$A$1376,0)),"código no encontrado"))</f>
        <v/>
      </c>
      <c r="G92" s="14" t="n"/>
      <c r="H92" s="22" t="n"/>
      <c r="I92" s="14" t="n"/>
      <c r="J92" s="14" t="n"/>
      <c r="K92" s="14" t="n"/>
      <c r="L92" s="14" t="n"/>
      <c r="M92" s="11">
        <f>IF(OR($F92="",$H92="",NOT(ISNUMBER($F92)),NOT(ISNUMBER($H92))),"",($H92-$F92)/$F92)</f>
        <v/>
      </c>
      <c r="N92" s="10">
        <f>IF(OR($E92="",$H92=""),"",$E92*$H92)</f>
        <v/>
      </c>
      <c r="O92" s="14" t="n"/>
    </row>
    <row r="93">
      <c r="A93" s="14" t="n"/>
      <c r="B93" s="5">
        <f>IF($A93="","",IFERROR(INDEX('Catálogo'!$D$2:$D$1376,MATCH($A93,'Catálogo'!$A$2:$A$1376,0)),"código no encontrado"))</f>
        <v/>
      </c>
      <c r="C93" s="5">
        <f>IF($A93="","",IFERROR(INDEX('Catálogo'!$E$2:$E$1376,MATCH($A93,'Catálogo'!$A$2:$A$1376,0)),"código no encontrado"))</f>
        <v/>
      </c>
      <c r="D93" s="5">
        <f>IF($A93="","",IFERROR(INDEX('Catálogo'!$H$2:$H$1376,MATCH($A93,'Catálogo'!$A$2:$A$1376,0)),"código no encontrado"))</f>
        <v/>
      </c>
      <c r="E93" s="15" t="n"/>
      <c r="F93" s="10">
        <f>IF($A93="","",IFERROR(INDEX('Catálogo'!$N$2:$N$1376,MATCH($A93,'Catálogo'!$A$2:$A$1376,0)),"código no encontrado"))</f>
        <v/>
      </c>
      <c r="G93" s="14" t="n"/>
      <c r="H93" s="22" t="n"/>
      <c r="I93" s="14" t="n"/>
      <c r="J93" s="14" t="n"/>
      <c r="K93" s="14" t="n"/>
      <c r="L93" s="14" t="n"/>
      <c r="M93" s="11">
        <f>IF(OR($F93="",$H93="",NOT(ISNUMBER($F93)),NOT(ISNUMBER($H93))),"",($H93-$F93)/$F93)</f>
        <v/>
      </c>
      <c r="N93" s="10">
        <f>IF(OR($E93="",$H93=""),"",$E93*$H93)</f>
        <v/>
      </c>
      <c r="O93" s="14" t="n"/>
    </row>
    <row r="94">
      <c r="A94" s="14" t="n"/>
      <c r="B94" s="5">
        <f>IF($A94="","",IFERROR(INDEX('Catálogo'!$D$2:$D$1376,MATCH($A94,'Catálogo'!$A$2:$A$1376,0)),"código no encontrado"))</f>
        <v/>
      </c>
      <c r="C94" s="5">
        <f>IF($A94="","",IFERROR(INDEX('Catálogo'!$E$2:$E$1376,MATCH($A94,'Catálogo'!$A$2:$A$1376,0)),"código no encontrado"))</f>
        <v/>
      </c>
      <c r="D94" s="5">
        <f>IF($A94="","",IFERROR(INDEX('Catálogo'!$H$2:$H$1376,MATCH($A94,'Catálogo'!$A$2:$A$1376,0)),"código no encontrado"))</f>
        <v/>
      </c>
      <c r="E94" s="15" t="n"/>
      <c r="F94" s="10">
        <f>IF($A94="","",IFERROR(INDEX('Catálogo'!$N$2:$N$1376,MATCH($A94,'Catálogo'!$A$2:$A$1376,0)),"código no encontrado"))</f>
        <v/>
      </c>
      <c r="G94" s="14" t="n"/>
      <c r="H94" s="22" t="n"/>
      <c r="I94" s="14" t="n"/>
      <c r="J94" s="14" t="n"/>
      <c r="K94" s="14" t="n"/>
      <c r="L94" s="14" t="n"/>
      <c r="M94" s="11">
        <f>IF(OR($F94="",$H94="",NOT(ISNUMBER($F94)),NOT(ISNUMBER($H94))),"",($H94-$F94)/$F94)</f>
        <v/>
      </c>
      <c r="N94" s="10">
        <f>IF(OR($E94="",$H94=""),"",$E94*$H94)</f>
        <v/>
      </c>
      <c r="O94" s="14" t="n"/>
    </row>
    <row r="95">
      <c r="A95" s="14" t="n"/>
      <c r="B95" s="5">
        <f>IF($A95="","",IFERROR(INDEX('Catálogo'!$D$2:$D$1376,MATCH($A95,'Catálogo'!$A$2:$A$1376,0)),"código no encontrado"))</f>
        <v/>
      </c>
      <c r="C95" s="5">
        <f>IF($A95="","",IFERROR(INDEX('Catálogo'!$E$2:$E$1376,MATCH($A95,'Catálogo'!$A$2:$A$1376,0)),"código no encontrado"))</f>
        <v/>
      </c>
      <c r="D95" s="5">
        <f>IF($A95="","",IFERROR(INDEX('Catálogo'!$H$2:$H$1376,MATCH($A95,'Catálogo'!$A$2:$A$1376,0)),"código no encontrado"))</f>
        <v/>
      </c>
      <c r="E95" s="15" t="n"/>
      <c r="F95" s="10">
        <f>IF($A95="","",IFERROR(INDEX('Catálogo'!$N$2:$N$1376,MATCH($A95,'Catálogo'!$A$2:$A$1376,0)),"código no encontrado"))</f>
        <v/>
      </c>
      <c r="G95" s="14" t="n"/>
      <c r="H95" s="22" t="n"/>
      <c r="I95" s="14" t="n"/>
      <c r="J95" s="14" t="n"/>
      <c r="K95" s="14" t="n"/>
      <c r="L95" s="14" t="n"/>
      <c r="M95" s="11">
        <f>IF(OR($F95="",$H95="",NOT(ISNUMBER($F95)),NOT(ISNUMBER($H95))),"",($H95-$F95)/$F95)</f>
        <v/>
      </c>
      <c r="N95" s="10">
        <f>IF(OR($E95="",$H95=""),"",$E95*$H95)</f>
        <v/>
      </c>
      <c r="O95" s="14" t="n"/>
    </row>
    <row r="96">
      <c r="A96" s="14" t="n"/>
      <c r="B96" s="5">
        <f>IF($A96="","",IFERROR(INDEX('Catálogo'!$D$2:$D$1376,MATCH($A96,'Catálogo'!$A$2:$A$1376,0)),"código no encontrado"))</f>
        <v/>
      </c>
      <c r="C96" s="5">
        <f>IF($A96="","",IFERROR(INDEX('Catálogo'!$E$2:$E$1376,MATCH($A96,'Catálogo'!$A$2:$A$1376,0)),"código no encontrado"))</f>
        <v/>
      </c>
      <c r="D96" s="5">
        <f>IF($A96="","",IFERROR(INDEX('Catálogo'!$H$2:$H$1376,MATCH($A96,'Catálogo'!$A$2:$A$1376,0)),"código no encontrado"))</f>
        <v/>
      </c>
      <c r="E96" s="15" t="n"/>
      <c r="F96" s="10">
        <f>IF($A96="","",IFERROR(INDEX('Catálogo'!$N$2:$N$1376,MATCH($A96,'Catálogo'!$A$2:$A$1376,0)),"código no encontrado"))</f>
        <v/>
      </c>
      <c r="G96" s="14" t="n"/>
      <c r="H96" s="22" t="n"/>
      <c r="I96" s="14" t="n"/>
      <c r="J96" s="14" t="n"/>
      <c r="K96" s="14" t="n"/>
      <c r="L96" s="14" t="n"/>
      <c r="M96" s="11">
        <f>IF(OR($F96="",$H96="",NOT(ISNUMBER($F96)),NOT(ISNUMBER($H96))),"",($H96-$F96)/$F96)</f>
        <v/>
      </c>
      <c r="N96" s="10">
        <f>IF(OR($E96="",$H96=""),"",$E96*$H96)</f>
        <v/>
      </c>
      <c r="O96" s="14" t="n"/>
    </row>
    <row r="97">
      <c r="A97" s="14" t="n"/>
      <c r="B97" s="5">
        <f>IF($A97="","",IFERROR(INDEX('Catálogo'!$D$2:$D$1376,MATCH($A97,'Catálogo'!$A$2:$A$1376,0)),"código no encontrado"))</f>
        <v/>
      </c>
      <c r="C97" s="5">
        <f>IF($A97="","",IFERROR(INDEX('Catálogo'!$E$2:$E$1376,MATCH($A97,'Catálogo'!$A$2:$A$1376,0)),"código no encontrado"))</f>
        <v/>
      </c>
      <c r="D97" s="5">
        <f>IF($A97="","",IFERROR(INDEX('Catálogo'!$H$2:$H$1376,MATCH($A97,'Catálogo'!$A$2:$A$1376,0)),"código no encontrado"))</f>
        <v/>
      </c>
      <c r="E97" s="15" t="n"/>
      <c r="F97" s="10">
        <f>IF($A97="","",IFERROR(INDEX('Catálogo'!$N$2:$N$1376,MATCH($A97,'Catálogo'!$A$2:$A$1376,0)),"código no encontrado"))</f>
        <v/>
      </c>
      <c r="G97" s="14" t="n"/>
      <c r="H97" s="22" t="n"/>
      <c r="I97" s="14" t="n"/>
      <c r="J97" s="14" t="n"/>
      <c r="K97" s="14" t="n"/>
      <c r="L97" s="14" t="n"/>
      <c r="M97" s="11">
        <f>IF(OR($F97="",$H97="",NOT(ISNUMBER($F97)),NOT(ISNUMBER($H97))),"",($H97-$F97)/$F97)</f>
        <v/>
      </c>
      <c r="N97" s="10">
        <f>IF(OR($E97="",$H97=""),"",$E97*$H97)</f>
        <v/>
      </c>
      <c r="O97" s="14" t="n"/>
    </row>
    <row r="98">
      <c r="A98" s="14" t="n"/>
      <c r="B98" s="5">
        <f>IF($A98="","",IFERROR(INDEX('Catálogo'!$D$2:$D$1376,MATCH($A98,'Catálogo'!$A$2:$A$1376,0)),"código no encontrado"))</f>
        <v/>
      </c>
      <c r="C98" s="5">
        <f>IF($A98="","",IFERROR(INDEX('Catálogo'!$E$2:$E$1376,MATCH($A98,'Catálogo'!$A$2:$A$1376,0)),"código no encontrado"))</f>
        <v/>
      </c>
      <c r="D98" s="5">
        <f>IF($A98="","",IFERROR(INDEX('Catálogo'!$H$2:$H$1376,MATCH($A98,'Catálogo'!$A$2:$A$1376,0)),"código no encontrado"))</f>
        <v/>
      </c>
      <c r="E98" s="15" t="n"/>
      <c r="F98" s="10">
        <f>IF($A98="","",IFERROR(INDEX('Catálogo'!$N$2:$N$1376,MATCH($A98,'Catálogo'!$A$2:$A$1376,0)),"código no encontrado"))</f>
        <v/>
      </c>
      <c r="G98" s="14" t="n"/>
      <c r="H98" s="22" t="n"/>
      <c r="I98" s="14" t="n"/>
      <c r="J98" s="14" t="n"/>
      <c r="K98" s="14" t="n"/>
      <c r="L98" s="14" t="n"/>
      <c r="M98" s="11">
        <f>IF(OR($F98="",$H98="",NOT(ISNUMBER($F98)),NOT(ISNUMBER($H98))),"",($H98-$F98)/$F98)</f>
        <v/>
      </c>
      <c r="N98" s="10">
        <f>IF(OR($E98="",$H98=""),"",$E98*$H98)</f>
        <v/>
      </c>
      <c r="O98" s="14" t="n"/>
    </row>
    <row r="99">
      <c r="A99" s="14" t="n"/>
      <c r="B99" s="5">
        <f>IF($A99="","",IFERROR(INDEX('Catálogo'!$D$2:$D$1376,MATCH($A99,'Catálogo'!$A$2:$A$1376,0)),"código no encontrado"))</f>
        <v/>
      </c>
      <c r="C99" s="5">
        <f>IF($A99="","",IFERROR(INDEX('Catálogo'!$E$2:$E$1376,MATCH($A99,'Catálogo'!$A$2:$A$1376,0)),"código no encontrado"))</f>
        <v/>
      </c>
      <c r="D99" s="5">
        <f>IF($A99="","",IFERROR(INDEX('Catálogo'!$H$2:$H$1376,MATCH($A99,'Catálogo'!$A$2:$A$1376,0)),"código no encontrado"))</f>
        <v/>
      </c>
      <c r="E99" s="15" t="n"/>
      <c r="F99" s="10">
        <f>IF($A99="","",IFERROR(INDEX('Catálogo'!$N$2:$N$1376,MATCH($A99,'Catálogo'!$A$2:$A$1376,0)),"código no encontrado"))</f>
        <v/>
      </c>
      <c r="G99" s="14" t="n"/>
      <c r="H99" s="22" t="n"/>
      <c r="I99" s="14" t="n"/>
      <c r="J99" s="14" t="n"/>
      <c r="K99" s="14" t="n"/>
      <c r="L99" s="14" t="n"/>
      <c r="M99" s="11">
        <f>IF(OR($F99="",$H99="",NOT(ISNUMBER($F99)),NOT(ISNUMBER($H99))),"",($H99-$F99)/$F99)</f>
        <v/>
      </c>
      <c r="N99" s="10">
        <f>IF(OR($E99="",$H99=""),"",$E99*$H99)</f>
        <v/>
      </c>
      <c r="O99" s="14" t="n"/>
    </row>
    <row r="100">
      <c r="A100" s="14" t="n"/>
      <c r="B100" s="5">
        <f>IF($A100="","",IFERROR(INDEX('Catálogo'!$D$2:$D$1376,MATCH($A100,'Catálogo'!$A$2:$A$1376,0)),"código no encontrado"))</f>
        <v/>
      </c>
      <c r="C100" s="5">
        <f>IF($A100="","",IFERROR(INDEX('Catálogo'!$E$2:$E$1376,MATCH($A100,'Catálogo'!$A$2:$A$1376,0)),"código no encontrado"))</f>
        <v/>
      </c>
      <c r="D100" s="5">
        <f>IF($A100="","",IFERROR(INDEX('Catálogo'!$H$2:$H$1376,MATCH($A100,'Catálogo'!$A$2:$A$1376,0)),"código no encontrado"))</f>
        <v/>
      </c>
      <c r="E100" s="15" t="n"/>
      <c r="F100" s="10">
        <f>IF($A100="","",IFERROR(INDEX('Catálogo'!$N$2:$N$1376,MATCH($A100,'Catálogo'!$A$2:$A$1376,0)),"código no encontrado"))</f>
        <v/>
      </c>
      <c r="G100" s="14" t="n"/>
      <c r="H100" s="22" t="n"/>
      <c r="I100" s="14" t="n"/>
      <c r="J100" s="14" t="n"/>
      <c r="K100" s="14" t="n"/>
      <c r="L100" s="14" t="n"/>
      <c r="M100" s="11">
        <f>IF(OR($F100="",$H100="",NOT(ISNUMBER($F100)),NOT(ISNUMBER($H100))),"",($H100-$F100)/$F100)</f>
        <v/>
      </c>
      <c r="N100" s="10">
        <f>IF(OR($E100="",$H100=""),"",$E100*$H100)</f>
        <v/>
      </c>
      <c r="O100" s="14" t="n"/>
    </row>
    <row r="101">
      <c r="A101" s="14" t="n"/>
      <c r="B101" s="5">
        <f>IF($A101="","",IFERROR(INDEX('Catálogo'!$D$2:$D$1376,MATCH($A101,'Catálogo'!$A$2:$A$1376,0)),"código no encontrado"))</f>
        <v/>
      </c>
      <c r="C101" s="5">
        <f>IF($A101="","",IFERROR(INDEX('Catálogo'!$E$2:$E$1376,MATCH($A101,'Catálogo'!$A$2:$A$1376,0)),"código no encontrado"))</f>
        <v/>
      </c>
      <c r="D101" s="5">
        <f>IF($A101="","",IFERROR(INDEX('Catálogo'!$H$2:$H$1376,MATCH($A101,'Catálogo'!$A$2:$A$1376,0)),"código no encontrado"))</f>
        <v/>
      </c>
      <c r="E101" s="15" t="n"/>
      <c r="F101" s="10">
        <f>IF($A101="","",IFERROR(INDEX('Catálogo'!$N$2:$N$1376,MATCH($A101,'Catálogo'!$A$2:$A$1376,0)),"código no encontrado"))</f>
        <v/>
      </c>
      <c r="G101" s="14" t="n"/>
      <c r="H101" s="22" t="n"/>
      <c r="I101" s="14" t="n"/>
      <c r="J101" s="14" t="n"/>
      <c r="K101" s="14" t="n"/>
      <c r="L101" s="14" t="n"/>
      <c r="M101" s="11">
        <f>IF(OR($F101="",$H101="",NOT(ISNUMBER($F101)),NOT(ISNUMBER($H101))),"",($H101-$F101)/$F101)</f>
        <v/>
      </c>
      <c r="N101" s="10">
        <f>IF(OR($E101="",$H101=""),"",$E101*$H101)</f>
        <v/>
      </c>
      <c r="O101" s="14" t="n"/>
    </row>
    <row r="102">
      <c r="A102" s="14" t="n"/>
      <c r="B102" s="5">
        <f>IF($A102="","",IFERROR(INDEX('Catálogo'!$D$2:$D$1376,MATCH($A102,'Catálogo'!$A$2:$A$1376,0)),"código no encontrado"))</f>
        <v/>
      </c>
      <c r="C102" s="5">
        <f>IF($A102="","",IFERROR(INDEX('Catálogo'!$E$2:$E$1376,MATCH($A102,'Catálogo'!$A$2:$A$1376,0)),"código no encontrado"))</f>
        <v/>
      </c>
      <c r="D102" s="5">
        <f>IF($A102="","",IFERROR(INDEX('Catálogo'!$H$2:$H$1376,MATCH($A102,'Catálogo'!$A$2:$A$1376,0)),"código no encontrado"))</f>
        <v/>
      </c>
      <c r="E102" s="15" t="n"/>
      <c r="F102" s="10">
        <f>IF($A102="","",IFERROR(INDEX('Catálogo'!$N$2:$N$1376,MATCH($A102,'Catálogo'!$A$2:$A$1376,0)),"código no encontrado"))</f>
        <v/>
      </c>
      <c r="G102" s="14" t="n"/>
      <c r="H102" s="22" t="n"/>
      <c r="I102" s="14" t="n"/>
      <c r="J102" s="14" t="n"/>
      <c r="K102" s="14" t="n"/>
      <c r="L102" s="14" t="n"/>
      <c r="M102" s="11">
        <f>IF(OR($F102="",$H102="",NOT(ISNUMBER($F102)),NOT(ISNUMBER($H102))),"",($H102-$F102)/$F102)</f>
        <v/>
      </c>
      <c r="N102" s="10">
        <f>IF(OR($E102="",$H102=""),"",$E102*$H102)</f>
        <v/>
      </c>
      <c r="O102" s="14" t="n"/>
    </row>
    <row r="103">
      <c r="A103" s="14" t="n"/>
      <c r="B103" s="5">
        <f>IF($A103="","",IFERROR(INDEX('Catálogo'!$D$2:$D$1376,MATCH($A103,'Catálogo'!$A$2:$A$1376,0)),"código no encontrado"))</f>
        <v/>
      </c>
      <c r="C103" s="5">
        <f>IF($A103="","",IFERROR(INDEX('Catálogo'!$E$2:$E$1376,MATCH($A103,'Catálogo'!$A$2:$A$1376,0)),"código no encontrado"))</f>
        <v/>
      </c>
      <c r="D103" s="5">
        <f>IF($A103="","",IFERROR(INDEX('Catálogo'!$H$2:$H$1376,MATCH($A103,'Catálogo'!$A$2:$A$1376,0)),"código no encontrado"))</f>
        <v/>
      </c>
      <c r="E103" s="15" t="n"/>
      <c r="F103" s="10">
        <f>IF($A103="","",IFERROR(INDEX('Catálogo'!$N$2:$N$1376,MATCH($A103,'Catálogo'!$A$2:$A$1376,0)),"código no encontrado"))</f>
        <v/>
      </c>
      <c r="G103" s="14" t="n"/>
      <c r="H103" s="22" t="n"/>
      <c r="I103" s="14" t="n"/>
      <c r="J103" s="14" t="n"/>
      <c r="K103" s="14" t="n"/>
      <c r="L103" s="14" t="n"/>
      <c r="M103" s="11">
        <f>IF(OR($F103="",$H103="",NOT(ISNUMBER($F103)),NOT(ISNUMBER($H103))),"",($H103-$F103)/$F103)</f>
        <v/>
      </c>
      <c r="N103" s="10">
        <f>IF(OR($E103="",$H103=""),"",$E103*$H103)</f>
        <v/>
      </c>
      <c r="O103" s="14" t="n"/>
    </row>
    <row r="104">
      <c r="A104" s="14" t="n"/>
      <c r="B104" s="5">
        <f>IF($A104="","",IFERROR(INDEX('Catálogo'!$D$2:$D$1376,MATCH($A104,'Catálogo'!$A$2:$A$1376,0)),"código no encontrado"))</f>
        <v/>
      </c>
      <c r="C104" s="5">
        <f>IF($A104="","",IFERROR(INDEX('Catálogo'!$E$2:$E$1376,MATCH($A104,'Catálogo'!$A$2:$A$1376,0)),"código no encontrado"))</f>
        <v/>
      </c>
      <c r="D104" s="5">
        <f>IF($A104="","",IFERROR(INDEX('Catálogo'!$H$2:$H$1376,MATCH($A104,'Catálogo'!$A$2:$A$1376,0)),"código no encontrado"))</f>
        <v/>
      </c>
      <c r="E104" s="15" t="n"/>
      <c r="F104" s="10">
        <f>IF($A104="","",IFERROR(INDEX('Catálogo'!$N$2:$N$1376,MATCH($A104,'Catálogo'!$A$2:$A$1376,0)),"código no encontrado"))</f>
        <v/>
      </c>
      <c r="G104" s="14" t="n"/>
      <c r="H104" s="22" t="n"/>
      <c r="I104" s="14" t="n"/>
      <c r="J104" s="14" t="n"/>
      <c r="K104" s="14" t="n"/>
      <c r="L104" s="14" t="n"/>
      <c r="M104" s="11">
        <f>IF(OR($F104="",$H104="",NOT(ISNUMBER($F104)),NOT(ISNUMBER($H104))),"",($H104-$F104)/$F104)</f>
        <v/>
      </c>
      <c r="N104" s="10">
        <f>IF(OR($E104="",$H104=""),"",$E104*$H104)</f>
        <v/>
      </c>
      <c r="O104" s="14" t="n"/>
    </row>
    <row r="105">
      <c r="A105" s="14" t="n"/>
      <c r="B105" s="5">
        <f>IF($A105="","",IFERROR(INDEX('Catálogo'!$D$2:$D$1376,MATCH($A105,'Catálogo'!$A$2:$A$1376,0)),"código no encontrado"))</f>
        <v/>
      </c>
      <c r="C105" s="5">
        <f>IF($A105="","",IFERROR(INDEX('Catálogo'!$E$2:$E$1376,MATCH($A105,'Catálogo'!$A$2:$A$1376,0)),"código no encontrado"))</f>
        <v/>
      </c>
      <c r="D105" s="5">
        <f>IF($A105="","",IFERROR(INDEX('Catálogo'!$H$2:$H$1376,MATCH($A105,'Catálogo'!$A$2:$A$1376,0)),"código no encontrado"))</f>
        <v/>
      </c>
      <c r="E105" s="15" t="n"/>
      <c r="F105" s="10">
        <f>IF($A105="","",IFERROR(INDEX('Catálogo'!$N$2:$N$1376,MATCH($A105,'Catálogo'!$A$2:$A$1376,0)),"código no encontrado"))</f>
        <v/>
      </c>
      <c r="G105" s="14" t="n"/>
      <c r="H105" s="22" t="n"/>
      <c r="I105" s="14" t="n"/>
      <c r="J105" s="14" t="n"/>
      <c r="K105" s="14" t="n"/>
      <c r="L105" s="14" t="n"/>
      <c r="M105" s="11">
        <f>IF(OR($F105="",$H105="",NOT(ISNUMBER($F105)),NOT(ISNUMBER($H105))),"",($H105-$F105)/$F105)</f>
        <v/>
      </c>
      <c r="N105" s="10">
        <f>IF(OR($E105="",$H105=""),"",$E105*$H105)</f>
        <v/>
      </c>
      <c r="O105" s="14" t="n"/>
    </row>
    <row r="106">
      <c r="A106" s="14" t="n"/>
      <c r="B106" s="5">
        <f>IF($A106="","",IFERROR(INDEX('Catálogo'!$D$2:$D$1376,MATCH($A106,'Catálogo'!$A$2:$A$1376,0)),"código no encontrado"))</f>
        <v/>
      </c>
      <c r="C106" s="5">
        <f>IF($A106="","",IFERROR(INDEX('Catálogo'!$E$2:$E$1376,MATCH($A106,'Catálogo'!$A$2:$A$1376,0)),"código no encontrado"))</f>
        <v/>
      </c>
      <c r="D106" s="5">
        <f>IF($A106="","",IFERROR(INDEX('Catálogo'!$H$2:$H$1376,MATCH($A106,'Catálogo'!$A$2:$A$1376,0)),"código no encontrado"))</f>
        <v/>
      </c>
      <c r="E106" s="15" t="n"/>
      <c r="F106" s="10">
        <f>IF($A106="","",IFERROR(INDEX('Catálogo'!$N$2:$N$1376,MATCH($A106,'Catálogo'!$A$2:$A$1376,0)),"código no encontrado"))</f>
        <v/>
      </c>
      <c r="G106" s="14" t="n"/>
      <c r="H106" s="22" t="n"/>
      <c r="I106" s="14" t="n"/>
      <c r="J106" s="14" t="n"/>
      <c r="K106" s="14" t="n"/>
      <c r="L106" s="14" t="n"/>
      <c r="M106" s="11">
        <f>IF(OR($F106="",$H106="",NOT(ISNUMBER($F106)),NOT(ISNUMBER($H106))),"",($H106-$F106)/$F106)</f>
        <v/>
      </c>
      <c r="N106" s="10">
        <f>IF(OR($E106="",$H106=""),"",$E106*$H106)</f>
        <v/>
      </c>
      <c r="O106" s="14" t="n"/>
    </row>
    <row r="107">
      <c r="A107" s="14" t="n"/>
      <c r="B107" s="5">
        <f>IF($A107="","",IFERROR(INDEX('Catálogo'!$D$2:$D$1376,MATCH($A107,'Catálogo'!$A$2:$A$1376,0)),"código no encontrado"))</f>
        <v/>
      </c>
      <c r="C107" s="5">
        <f>IF($A107="","",IFERROR(INDEX('Catálogo'!$E$2:$E$1376,MATCH($A107,'Catálogo'!$A$2:$A$1376,0)),"código no encontrado"))</f>
        <v/>
      </c>
      <c r="D107" s="5">
        <f>IF($A107="","",IFERROR(INDEX('Catálogo'!$H$2:$H$1376,MATCH($A107,'Catálogo'!$A$2:$A$1376,0)),"código no encontrado"))</f>
        <v/>
      </c>
      <c r="E107" s="15" t="n"/>
      <c r="F107" s="10">
        <f>IF($A107="","",IFERROR(INDEX('Catálogo'!$N$2:$N$1376,MATCH($A107,'Catálogo'!$A$2:$A$1376,0)),"código no encontrado"))</f>
        <v/>
      </c>
      <c r="G107" s="14" t="n"/>
      <c r="H107" s="22" t="n"/>
      <c r="I107" s="14" t="n"/>
      <c r="J107" s="14" t="n"/>
      <c r="K107" s="14" t="n"/>
      <c r="L107" s="14" t="n"/>
      <c r="M107" s="11">
        <f>IF(OR($F107="",$H107="",NOT(ISNUMBER($F107)),NOT(ISNUMBER($H107))),"",($H107-$F107)/$F107)</f>
        <v/>
      </c>
      <c r="N107" s="10">
        <f>IF(OR($E107="",$H107=""),"",$E107*$H107)</f>
        <v/>
      </c>
      <c r="O107" s="14" t="n"/>
    </row>
    <row r="108">
      <c r="A108" s="14" t="n"/>
      <c r="B108" s="5">
        <f>IF($A108="","",IFERROR(INDEX('Catálogo'!$D$2:$D$1376,MATCH($A108,'Catálogo'!$A$2:$A$1376,0)),"código no encontrado"))</f>
        <v/>
      </c>
      <c r="C108" s="5">
        <f>IF($A108="","",IFERROR(INDEX('Catálogo'!$E$2:$E$1376,MATCH($A108,'Catálogo'!$A$2:$A$1376,0)),"código no encontrado"))</f>
        <v/>
      </c>
      <c r="D108" s="5">
        <f>IF($A108="","",IFERROR(INDEX('Catálogo'!$H$2:$H$1376,MATCH($A108,'Catálogo'!$A$2:$A$1376,0)),"código no encontrado"))</f>
        <v/>
      </c>
      <c r="E108" s="15" t="n"/>
      <c r="F108" s="10">
        <f>IF($A108="","",IFERROR(INDEX('Catálogo'!$N$2:$N$1376,MATCH($A108,'Catálogo'!$A$2:$A$1376,0)),"código no encontrado"))</f>
        <v/>
      </c>
      <c r="G108" s="14" t="n"/>
      <c r="H108" s="22" t="n"/>
      <c r="I108" s="14" t="n"/>
      <c r="J108" s="14" t="n"/>
      <c r="K108" s="14" t="n"/>
      <c r="L108" s="14" t="n"/>
      <c r="M108" s="11">
        <f>IF(OR($F108="",$H108="",NOT(ISNUMBER($F108)),NOT(ISNUMBER($H108))),"",($H108-$F108)/$F108)</f>
        <v/>
      </c>
      <c r="N108" s="10">
        <f>IF(OR($E108="",$H108=""),"",$E108*$H108)</f>
        <v/>
      </c>
      <c r="O108" s="14" t="n"/>
    </row>
    <row r="109">
      <c r="A109" s="14" t="n"/>
      <c r="B109" s="5">
        <f>IF($A109="","",IFERROR(INDEX('Catálogo'!$D$2:$D$1376,MATCH($A109,'Catálogo'!$A$2:$A$1376,0)),"código no encontrado"))</f>
        <v/>
      </c>
      <c r="C109" s="5">
        <f>IF($A109="","",IFERROR(INDEX('Catálogo'!$E$2:$E$1376,MATCH($A109,'Catálogo'!$A$2:$A$1376,0)),"código no encontrado"))</f>
        <v/>
      </c>
      <c r="D109" s="5">
        <f>IF($A109="","",IFERROR(INDEX('Catálogo'!$H$2:$H$1376,MATCH($A109,'Catálogo'!$A$2:$A$1376,0)),"código no encontrado"))</f>
        <v/>
      </c>
      <c r="E109" s="15" t="n"/>
      <c r="F109" s="10">
        <f>IF($A109="","",IFERROR(INDEX('Catálogo'!$N$2:$N$1376,MATCH($A109,'Catálogo'!$A$2:$A$1376,0)),"código no encontrado"))</f>
        <v/>
      </c>
      <c r="G109" s="14" t="n"/>
      <c r="H109" s="22" t="n"/>
      <c r="I109" s="14" t="n"/>
      <c r="J109" s="14" t="n"/>
      <c r="K109" s="14" t="n"/>
      <c r="L109" s="14" t="n"/>
      <c r="M109" s="11">
        <f>IF(OR($F109="",$H109="",NOT(ISNUMBER($F109)),NOT(ISNUMBER($H109))),"",($H109-$F109)/$F109)</f>
        <v/>
      </c>
      <c r="N109" s="10">
        <f>IF(OR($E109="",$H109=""),"",$E109*$H109)</f>
        <v/>
      </c>
      <c r="O109" s="14" t="n"/>
    </row>
    <row r="110">
      <c r="A110" s="14" t="n"/>
      <c r="B110" s="5">
        <f>IF($A110="","",IFERROR(INDEX('Catálogo'!$D$2:$D$1376,MATCH($A110,'Catálogo'!$A$2:$A$1376,0)),"código no encontrado"))</f>
        <v/>
      </c>
      <c r="C110" s="5">
        <f>IF($A110="","",IFERROR(INDEX('Catálogo'!$E$2:$E$1376,MATCH($A110,'Catálogo'!$A$2:$A$1376,0)),"código no encontrado"))</f>
        <v/>
      </c>
      <c r="D110" s="5">
        <f>IF($A110="","",IFERROR(INDEX('Catálogo'!$H$2:$H$1376,MATCH($A110,'Catálogo'!$A$2:$A$1376,0)),"código no encontrado"))</f>
        <v/>
      </c>
      <c r="E110" s="15" t="n"/>
      <c r="F110" s="10">
        <f>IF($A110="","",IFERROR(INDEX('Catálogo'!$N$2:$N$1376,MATCH($A110,'Catálogo'!$A$2:$A$1376,0)),"código no encontrado"))</f>
        <v/>
      </c>
      <c r="G110" s="14" t="n"/>
      <c r="H110" s="22" t="n"/>
      <c r="I110" s="14" t="n"/>
      <c r="J110" s="14" t="n"/>
      <c r="K110" s="14" t="n"/>
      <c r="L110" s="14" t="n"/>
      <c r="M110" s="11">
        <f>IF(OR($F110="",$H110="",NOT(ISNUMBER($F110)),NOT(ISNUMBER($H110))),"",($H110-$F110)/$F110)</f>
        <v/>
      </c>
      <c r="N110" s="10">
        <f>IF(OR($E110="",$H110=""),"",$E110*$H110)</f>
        <v/>
      </c>
      <c r="O110" s="14" t="n"/>
    </row>
    <row r="111">
      <c r="A111" s="14" t="n"/>
      <c r="B111" s="5">
        <f>IF($A111="","",IFERROR(INDEX('Catálogo'!$D$2:$D$1376,MATCH($A111,'Catálogo'!$A$2:$A$1376,0)),"código no encontrado"))</f>
        <v/>
      </c>
      <c r="C111" s="5">
        <f>IF($A111="","",IFERROR(INDEX('Catálogo'!$E$2:$E$1376,MATCH($A111,'Catálogo'!$A$2:$A$1376,0)),"código no encontrado"))</f>
        <v/>
      </c>
      <c r="D111" s="5">
        <f>IF($A111="","",IFERROR(INDEX('Catálogo'!$H$2:$H$1376,MATCH($A111,'Catálogo'!$A$2:$A$1376,0)),"código no encontrado"))</f>
        <v/>
      </c>
      <c r="E111" s="15" t="n"/>
      <c r="F111" s="10">
        <f>IF($A111="","",IFERROR(INDEX('Catálogo'!$N$2:$N$1376,MATCH($A111,'Catálogo'!$A$2:$A$1376,0)),"código no encontrado"))</f>
        <v/>
      </c>
      <c r="G111" s="14" t="n"/>
      <c r="H111" s="22" t="n"/>
      <c r="I111" s="14" t="n"/>
      <c r="J111" s="14" t="n"/>
      <c r="K111" s="14" t="n"/>
      <c r="L111" s="14" t="n"/>
      <c r="M111" s="11">
        <f>IF(OR($F111="",$H111="",NOT(ISNUMBER($F111)),NOT(ISNUMBER($H111))),"",($H111-$F111)/$F111)</f>
        <v/>
      </c>
      <c r="N111" s="10">
        <f>IF(OR($E111="",$H111=""),"",$E111*$H111)</f>
        <v/>
      </c>
      <c r="O111" s="14" t="n"/>
    </row>
    <row r="112">
      <c r="A112" s="14" t="n"/>
      <c r="B112" s="5">
        <f>IF($A112="","",IFERROR(INDEX('Catálogo'!$D$2:$D$1376,MATCH($A112,'Catálogo'!$A$2:$A$1376,0)),"código no encontrado"))</f>
        <v/>
      </c>
      <c r="C112" s="5">
        <f>IF($A112="","",IFERROR(INDEX('Catálogo'!$E$2:$E$1376,MATCH($A112,'Catálogo'!$A$2:$A$1376,0)),"código no encontrado"))</f>
        <v/>
      </c>
      <c r="D112" s="5">
        <f>IF($A112="","",IFERROR(INDEX('Catálogo'!$H$2:$H$1376,MATCH($A112,'Catálogo'!$A$2:$A$1376,0)),"código no encontrado"))</f>
        <v/>
      </c>
      <c r="E112" s="15" t="n"/>
      <c r="F112" s="10">
        <f>IF($A112="","",IFERROR(INDEX('Catálogo'!$N$2:$N$1376,MATCH($A112,'Catálogo'!$A$2:$A$1376,0)),"código no encontrado"))</f>
        <v/>
      </c>
      <c r="G112" s="14" t="n"/>
      <c r="H112" s="22" t="n"/>
      <c r="I112" s="14" t="n"/>
      <c r="J112" s="14" t="n"/>
      <c r="K112" s="14" t="n"/>
      <c r="L112" s="14" t="n"/>
      <c r="M112" s="11">
        <f>IF(OR($F112="",$H112="",NOT(ISNUMBER($F112)),NOT(ISNUMBER($H112))),"",($H112-$F112)/$F112)</f>
        <v/>
      </c>
      <c r="N112" s="10">
        <f>IF(OR($E112="",$H112=""),"",$E112*$H112)</f>
        <v/>
      </c>
      <c r="O112" s="14" t="n"/>
    </row>
    <row r="113">
      <c r="A113" s="14" t="n"/>
      <c r="B113" s="5">
        <f>IF($A113="","",IFERROR(INDEX('Catálogo'!$D$2:$D$1376,MATCH($A113,'Catálogo'!$A$2:$A$1376,0)),"código no encontrado"))</f>
        <v/>
      </c>
      <c r="C113" s="5">
        <f>IF($A113="","",IFERROR(INDEX('Catálogo'!$E$2:$E$1376,MATCH($A113,'Catálogo'!$A$2:$A$1376,0)),"código no encontrado"))</f>
        <v/>
      </c>
      <c r="D113" s="5">
        <f>IF($A113="","",IFERROR(INDEX('Catálogo'!$H$2:$H$1376,MATCH($A113,'Catálogo'!$A$2:$A$1376,0)),"código no encontrado"))</f>
        <v/>
      </c>
      <c r="E113" s="15" t="n"/>
      <c r="F113" s="10">
        <f>IF($A113="","",IFERROR(INDEX('Catálogo'!$N$2:$N$1376,MATCH($A113,'Catálogo'!$A$2:$A$1376,0)),"código no encontrado"))</f>
        <v/>
      </c>
      <c r="G113" s="14" t="n"/>
      <c r="H113" s="22" t="n"/>
      <c r="I113" s="14" t="n"/>
      <c r="J113" s="14" t="n"/>
      <c r="K113" s="14" t="n"/>
      <c r="L113" s="14" t="n"/>
      <c r="M113" s="11">
        <f>IF(OR($F113="",$H113="",NOT(ISNUMBER($F113)),NOT(ISNUMBER($H113))),"",($H113-$F113)/$F113)</f>
        <v/>
      </c>
      <c r="N113" s="10">
        <f>IF(OR($E113="",$H113=""),"",$E113*$H113)</f>
        <v/>
      </c>
      <c r="O113" s="14" t="n"/>
    </row>
    <row r="114">
      <c r="A114" s="14" t="n"/>
      <c r="B114" s="5">
        <f>IF($A114="","",IFERROR(INDEX('Catálogo'!$D$2:$D$1376,MATCH($A114,'Catálogo'!$A$2:$A$1376,0)),"código no encontrado"))</f>
        <v/>
      </c>
      <c r="C114" s="5">
        <f>IF($A114="","",IFERROR(INDEX('Catálogo'!$E$2:$E$1376,MATCH($A114,'Catálogo'!$A$2:$A$1376,0)),"código no encontrado"))</f>
        <v/>
      </c>
      <c r="D114" s="5">
        <f>IF($A114="","",IFERROR(INDEX('Catálogo'!$H$2:$H$1376,MATCH($A114,'Catálogo'!$A$2:$A$1376,0)),"código no encontrado"))</f>
        <v/>
      </c>
      <c r="E114" s="15" t="n"/>
      <c r="F114" s="10">
        <f>IF($A114="","",IFERROR(INDEX('Catálogo'!$N$2:$N$1376,MATCH($A114,'Catálogo'!$A$2:$A$1376,0)),"código no encontrado"))</f>
        <v/>
      </c>
      <c r="G114" s="14" t="n"/>
      <c r="H114" s="22" t="n"/>
      <c r="I114" s="14" t="n"/>
      <c r="J114" s="14" t="n"/>
      <c r="K114" s="14" t="n"/>
      <c r="L114" s="14" t="n"/>
      <c r="M114" s="11">
        <f>IF(OR($F114="",$H114="",NOT(ISNUMBER($F114)),NOT(ISNUMBER($H114))),"",($H114-$F114)/$F114)</f>
        <v/>
      </c>
      <c r="N114" s="10">
        <f>IF(OR($E114="",$H114=""),"",$E114*$H114)</f>
        <v/>
      </c>
      <c r="O114" s="14" t="n"/>
    </row>
    <row r="115">
      <c r="A115" s="14" t="n"/>
      <c r="B115" s="5">
        <f>IF($A115="","",IFERROR(INDEX('Catálogo'!$D$2:$D$1376,MATCH($A115,'Catálogo'!$A$2:$A$1376,0)),"código no encontrado"))</f>
        <v/>
      </c>
      <c r="C115" s="5">
        <f>IF($A115="","",IFERROR(INDEX('Catálogo'!$E$2:$E$1376,MATCH($A115,'Catálogo'!$A$2:$A$1376,0)),"código no encontrado"))</f>
        <v/>
      </c>
      <c r="D115" s="5">
        <f>IF($A115="","",IFERROR(INDEX('Catálogo'!$H$2:$H$1376,MATCH($A115,'Catálogo'!$A$2:$A$1376,0)),"código no encontrado"))</f>
        <v/>
      </c>
      <c r="E115" s="15" t="n"/>
      <c r="F115" s="10">
        <f>IF($A115="","",IFERROR(INDEX('Catálogo'!$N$2:$N$1376,MATCH($A115,'Catálogo'!$A$2:$A$1376,0)),"código no encontrado"))</f>
        <v/>
      </c>
      <c r="G115" s="14" t="n"/>
      <c r="H115" s="22" t="n"/>
      <c r="I115" s="14" t="n"/>
      <c r="J115" s="14" t="n"/>
      <c r="K115" s="14" t="n"/>
      <c r="L115" s="14" t="n"/>
      <c r="M115" s="11">
        <f>IF(OR($F115="",$H115="",NOT(ISNUMBER($F115)),NOT(ISNUMBER($H115))),"",($H115-$F115)/$F115)</f>
        <v/>
      </c>
      <c r="N115" s="10">
        <f>IF(OR($E115="",$H115=""),"",$E115*$H115)</f>
        <v/>
      </c>
      <c r="O115" s="14" t="n"/>
    </row>
    <row r="116">
      <c r="A116" s="14" t="n"/>
      <c r="B116" s="5">
        <f>IF($A116="","",IFERROR(INDEX('Catálogo'!$D$2:$D$1376,MATCH($A116,'Catálogo'!$A$2:$A$1376,0)),"código no encontrado"))</f>
        <v/>
      </c>
      <c r="C116" s="5">
        <f>IF($A116="","",IFERROR(INDEX('Catálogo'!$E$2:$E$1376,MATCH($A116,'Catálogo'!$A$2:$A$1376,0)),"código no encontrado"))</f>
        <v/>
      </c>
      <c r="D116" s="5">
        <f>IF($A116="","",IFERROR(INDEX('Catálogo'!$H$2:$H$1376,MATCH($A116,'Catálogo'!$A$2:$A$1376,0)),"código no encontrado"))</f>
        <v/>
      </c>
      <c r="E116" s="15" t="n"/>
      <c r="F116" s="10">
        <f>IF($A116="","",IFERROR(INDEX('Catálogo'!$N$2:$N$1376,MATCH($A116,'Catálogo'!$A$2:$A$1376,0)),"código no encontrado"))</f>
        <v/>
      </c>
      <c r="G116" s="14" t="n"/>
      <c r="H116" s="22" t="n"/>
      <c r="I116" s="14" t="n"/>
      <c r="J116" s="14" t="n"/>
      <c r="K116" s="14" t="n"/>
      <c r="L116" s="14" t="n"/>
      <c r="M116" s="11">
        <f>IF(OR($F116="",$H116="",NOT(ISNUMBER($F116)),NOT(ISNUMBER($H116))),"",($H116-$F116)/$F116)</f>
        <v/>
      </c>
      <c r="N116" s="10">
        <f>IF(OR($E116="",$H116=""),"",$E116*$H116)</f>
        <v/>
      </c>
      <c r="O116" s="14" t="n"/>
    </row>
    <row r="117">
      <c r="A117" s="14" t="n"/>
      <c r="B117" s="5">
        <f>IF($A117="","",IFERROR(INDEX('Catálogo'!$D$2:$D$1376,MATCH($A117,'Catálogo'!$A$2:$A$1376,0)),"código no encontrado"))</f>
        <v/>
      </c>
      <c r="C117" s="5">
        <f>IF($A117="","",IFERROR(INDEX('Catálogo'!$E$2:$E$1376,MATCH($A117,'Catálogo'!$A$2:$A$1376,0)),"código no encontrado"))</f>
        <v/>
      </c>
      <c r="D117" s="5">
        <f>IF($A117="","",IFERROR(INDEX('Catálogo'!$H$2:$H$1376,MATCH($A117,'Catálogo'!$A$2:$A$1376,0)),"código no encontrado"))</f>
        <v/>
      </c>
      <c r="E117" s="15" t="n"/>
      <c r="F117" s="10">
        <f>IF($A117="","",IFERROR(INDEX('Catálogo'!$N$2:$N$1376,MATCH($A117,'Catálogo'!$A$2:$A$1376,0)),"código no encontrado"))</f>
        <v/>
      </c>
      <c r="G117" s="14" t="n"/>
      <c r="H117" s="22" t="n"/>
      <c r="I117" s="14" t="n"/>
      <c r="J117" s="14" t="n"/>
      <c r="K117" s="14" t="n"/>
      <c r="L117" s="14" t="n"/>
      <c r="M117" s="11">
        <f>IF(OR($F117="",$H117="",NOT(ISNUMBER($F117)),NOT(ISNUMBER($H117))),"",($H117-$F117)/$F117)</f>
        <v/>
      </c>
      <c r="N117" s="10">
        <f>IF(OR($E117="",$H117=""),"",$E117*$H117)</f>
        <v/>
      </c>
      <c r="O117" s="14" t="n"/>
    </row>
    <row r="118">
      <c r="A118" s="14" t="n"/>
      <c r="B118" s="5">
        <f>IF($A118="","",IFERROR(INDEX('Catálogo'!$D$2:$D$1376,MATCH($A118,'Catálogo'!$A$2:$A$1376,0)),"código no encontrado"))</f>
        <v/>
      </c>
      <c r="C118" s="5">
        <f>IF($A118="","",IFERROR(INDEX('Catálogo'!$E$2:$E$1376,MATCH($A118,'Catálogo'!$A$2:$A$1376,0)),"código no encontrado"))</f>
        <v/>
      </c>
      <c r="D118" s="5">
        <f>IF($A118="","",IFERROR(INDEX('Catálogo'!$H$2:$H$1376,MATCH($A118,'Catálogo'!$A$2:$A$1376,0)),"código no encontrado"))</f>
        <v/>
      </c>
      <c r="E118" s="15" t="n"/>
      <c r="F118" s="10">
        <f>IF($A118="","",IFERROR(INDEX('Catálogo'!$N$2:$N$1376,MATCH($A118,'Catálogo'!$A$2:$A$1376,0)),"código no encontrado"))</f>
        <v/>
      </c>
      <c r="G118" s="14" t="n"/>
      <c r="H118" s="22" t="n"/>
      <c r="I118" s="14" t="n"/>
      <c r="J118" s="14" t="n"/>
      <c r="K118" s="14" t="n"/>
      <c r="L118" s="14" t="n"/>
      <c r="M118" s="11">
        <f>IF(OR($F118="",$H118="",NOT(ISNUMBER($F118)),NOT(ISNUMBER($H118))),"",($H118-$F118)/$F118)</f>
        <v/>
      </c>
      <c r="N118" s="10">
        <f>IF(OR($E118="",$H118=""),"",$E118*$H118)</f>
        <v/>
      </c>
      <c r="O118" s="14" t="n"/>
    </row>
    <row r="119">
      <c r="A119" s="14" t="n"/>
      <c r="B119" s="5">
        <f>IF($A119="","",IFERROR(INDEX('Catálogo'!$D$2:$D$1376,MATCH($A119,'Catálogo'!$A$2:$A$1376,0)),"código no encontrado"))</f>
        <v/>
      </c>
      <c r="C119" s="5">
        <f>IF($A119="","",IFERROR(INDEX('Catálogo'!$E$2:$E$1376,MATCH($A119,'Catálogo'!$A$2:$A$1376,0)),"código no encontrado"))</f>
        <v/>
      </c>
      <c r="D119" s="5">
        <f>IF($A119="","",IFERROR(INDEX('Catálogo'!$H$2:$H$1376,MATCH($A119,'Catálogo'!$A$2:$A$1376,0)),"código no encontrado"))</f>
        <v/>
      </c>
      <c r="E119" s="15" t="n"/>
      <c r="F119" s="10">
        <f>IF($A119="","",IFERROR(INDEX('Catálogo'!$N$2:$N$1376,MATCH($A119,'Catálogo'!$A$2:$A$1376,0)),"código no encontrado"))</f>
        <v/>
      </c>
      <c r="G119" s="14" t="n"/>
      <c r="H119" s="22" t="n"/>
      <c r="I119" s="14" t="n"/>
      <c r="J119" s="14" t="n"/>
      <c r="K119" s="14" t="n"/>
      <c r="L119" s="14" t="n"/>
      <c r="M119" s="11">
        <f>IF(OR($F119="",$H119="",NOT(ISNUMBER($F119)),NOT(ISNUMBER($H119))),"",($H119-$F119)/$F119)</f>
        <v/>
      </c>
      <c r="N119" s="10">
        <f>IF(OR($E119="",$H119=""),"",$E119*$H119)</f>
        <v/>
      </c>
      <c r="O119" s="14" t="n"/>
    </row>
    <row r="120">
      <c r="A120" s="14" t="n"/>
      <c r="B120" s="5">
        <f>IF($A120="","",IFERROR(INDEX('Catálogo'!$D$2:$D$1376,MATCH($A120,'Catálogo'!$A$2:$A$1376,0)),"código no encontrado"))</f>
        <v/>
      </c>
      <c r="C120" s="5">
        <f>IF($A120="","",IFERROR(INDEX('Catálogo'!$E$2:$E$1376,MATCH($A120,'Catálogo'!$A$2:$A$1376,0)),"código no encontrado"))</f>
        <v/>
      </c>
      <c r="D120" s="5">
        <f>IF($A120="","",IFERROR(INDEX('Catálogo'!$H$2:$H$1376,MATCH($A120,'Catálogo'!$A$2:$A$1376,0)),"código no encontrado"))</f>
        <v/>
      </c>
      <c r="E120" s="15" t="n"/>
      <c r="F120" s="10">
        <f>IF($A120="","",IFERROR(INDEX('Catálogo'!$N$2:$N$1376,MATCH($A120,'Catálogo'!$A$2:$A$1376,0)),"código no encontrado"))</f>
        <v/>
      </c>
      <c r="G120" s="14" t="n"/>
      <c r="H120" s="22" t="n"/>
      <c r="I120" s="14" t="n"/>
      <c r="J120" s="14" t="n"/>
      <c r="K120" s="14" t="n"/>
      <c r="L120" s="14" t="n"/>
      <c r="M120" s="11">
        <f>IF(OR($F120="",$H120="",NOT(ISNUMBER($F120)),NOT(ISNUMBER($H120))),"",($H120-$F120)/$F120)</f>
        <v/>
      </c>
      <c r="N120" s="10">
        <f>IF(OR($E120="",$H120=""),"",$E120*$H120)</f>
        <v/>
      </c>
      <c r="O120" s="14" t="n"/>
    </row>
    <row r="121">
      <c r="A121" s="14" t="n"/>
      <c r="B121" s="5">
        <f>IF($A121="","",IFERROR(INDEX('Catálogo'!$D$2:$D$1376,MATCH($A121,'Catálogo'!$A$2:$A$1376,0)),"código no encontrado"))</f>
        <v/>
      </c>
      <c r="C121" s="5">
        <f>IF($A121="","",IFERROR(INDEX('Catálogo'!$E$2:$E$1376,MATCH($A121,'Catálogo'!$A$2:$A$1376,0)),"código no encontrado"))</f>
        <v/>
      </c>
      <c r="D121" s="5">
        <f>IF($A121="","",IFERROR(INDEX('Catálogo'!$H$2:$H$1376,MATCH($A121,'Catálogo'!$A$2:$A$1376,0)),"código no encontrado"))</f>
        <v/>
      </c>
      <c r="E121" s="15" t="n"/>
      <c r="F121" s="10">
        <f>IF($A121="","",IFERROR(INDEX('Catálogo'!$N$2:$N$1376,MATCH($A121,'Catálogo'!$A$2:$A$1376,0)),"código no encontrado"))</f>
        <v/>
      </c>
      <c r="G121" s="14" t="n"/>
      <c r="H121" s="22" t="n"/>
      <c r="I121" s="14" t="n"/>
      <c r="J121" s="14" t="n"/>
      <c r="K121" s="14" t="n"/>
      <c r="L121" s="14" t="n"/>
      <c r="M121" s="11">
        <f>IF(OR($F121="",$H121="",NOT(ISNUMBER($F121)),NOT(ISNUMBER($H121))),"",($H121-$F121)/$F121)</f>
        <v/>
      </c>
      <c r="N121" s="10">
        <f>IF(OR($E121="",$H121=""),"",$E121*$H121)</f>
        <v/>
      </c>
      <c r="O121" s="14" t="n"/>
    </row>
    <row r="122">
      <c r="A122" s="14" t="n"/>
      <c r="B122" s="5">
        <f>IF($A122="","",IFERROR(INDEX('Catálogo'!$D$2:$D$1376,MATCH($A122,'Catálogo'!$A$2:$A$1376,0)),"código no encontrado"))</f>
        <v/>
      </c>
      <c r="C122" s="5">
        <f>IF($A122="","",IFERROR(INDEX('Catálogo'!$E$2:$E$1376,MATCH($A122,'Catálogo'!$A$2:$A$1376,0)),"código no encontrado"))</f>
        <v/>
      </c>
      <c r="D122" s="5">
        <f>IF($A122="","",IFERROR(INDEX('Catálogo'!$H$2:$H$1376,MATCH($A122,'Catálogo'!$A$2:$A$1376,0)),"código no encontrado"))</f>
        <v/>
      </c>
      <c r="E122" s="15" t="n"/>
      <c r="F122" s="10">
        <f>IF($A122="","",IFERROR(INDEX('Catálogo'!$N$2:$N$1376,MATCH($A122,'Catálogo'!$A$2:$A$1376,0)),"código no encontrado"))</f>
        <v/>
      </c>
      <c r="G122" s="14" t="n"/>
      <c r="H122" s="22" t="n"/>
      <c r="I122" s="14" t="n"/>
      <c r="J122" s="14" t="n"/>
      <c r="K122" s="14" t="n"/>
      <c r="L122" s="14" t="n"/>
      <c r="M122" s="11">
        <f>IF(OR($F122="",$H122="",NOT(ISNUMBER($F122)),NOT(ISNUMBER($H122))),"",($H122-$F122)/$F122)</f>
        <v/>
      </c>
      <c r="N122" s="10">
        <f>IF(OR($E122="",$H122=""),"",$E122*$H122)</f>
        <v/>
      </c>
      <c r="O122" s="14" t="n"/>
    </row>
    <row r="123">
      <c r="A123" s="14" t="n"/>
      <c r="B123" s="5">
        <f>IF($A123="","",IFERROR(INDEX('Catálogo'!$D$2:$D$1376,MATCH($A123,'Catálogo'!$A$2:$A$1376,0)),"código no encontrado"))</f>
        <v/>
      </c>
      <c r="C123" s="5">
        <f>IF($A123="","",IFERROR(INDEX('Catálogo'!$E$2:$E$1376,MATCH($A123,'Catálogo'!$A$2:$A$1376,0)),"código no encontrado"))</f>
        <v/>
      </c>
      <c r="D123" s="5">
        <f>IF($A123="","",IFERROR(INDEX('Catálogo'!$H$2:$H$1376,MATCH($A123,'Catálogo'!$A$2:$A$1376,0)),"código no encontrado"))</f>
        <v/>
      </c>
      <c r="E123" s="15" t="n"/>
      <c r="F123" s="10">
        <f>IF($A123="","",IFERROR(INDEX('Catálogo'!$N$2:$N$1376,MATCH($A123,'Catálogo'!$A$2:$A$1376,0)),"código no encontrado"))</f>
        <v/>
      </c>
      <c r="G123" s="14" t="n"/>
      <c r="H123" s="22" t="n"/>
      <c r="I123" s="14" t="n"/>
      <c r="J123" s="14" t="n"/>
      <c r="K123" s="14" t="n"/>
      <c r="L123" s="14" t="n"/>
      <c r="M123" s="11">
        <f>IF(OR($F123="",$H123="",NOT(ISNUMBER($F123)),NOT(ISNUMBER($H123))),"",($H123-$F123)/$F123)</f>
        <v/>
      </c>
      <c r="N123" s="10">
        <f>IF(OR($E123="",$H123=""),"",$E123*$H123)</f>
        <v/>
      </c>
      <c r="O123" s="14" t="n"/>
    </row>
    <row r="124">
      <c r="A124" s="14" t="n"/>
      <c r="B124" s="5">
        <f>IF($A124="","",IFERROR(INDEX('Catálogo'!$D$2:$D$1376,MATCH($A124,'Catálogo'!$A$2:$A$1376,0)),"código no encontrado"))</f>
        <v/>
      </c>
      <c r="C124" s="5">
        <f>IF($A124="","",IFERROR(INDEX('Catálogo'!$E$2:$E$1376,MATCH($A124,'Catálogo'!$A$2:$A$1376,0)),"código no encontrado"))</f>
        <v/>
      </c>
      <c r="D124" s="5">
        <f>IF($A124="","",IFERROR(INDEX('Catálogo'!$H$2:$H$1376,MATCH($A124,'Catálogo'!$A$2:$A$1376,0)),"código no encontrado"))</f>
        <v/>
      </c>
      <c r="E124" s="15" t="n"/>
      <c r="F124" s="10">
        <f>IF($A124="","",IFERROR(INDEX('Catálogo'!$N$2:$N$1376,MATCH($A124,'Catálogo'!$A$2:$A$1376,0)),"código no encontrado"))</f>
        <v/>
      </c>
      <c r="G124" s="14" t="n"/>
      <c r="H124" s="22" t="n"/>
      <c r="I124" s="14" t="n"/>
      <c r="J124" s="14" t="n"/>
      <c r="K124" s="14" t="n"/>
      <c r="L124" s="14" t="n"/>
      <c r="M124" s="11">
        <f>IF(OR($F124="",$H124="",NOT(ISNUMBER($F124)),NOT(ISNUMBER($H124))),"",($H124-$F124)/$F124)</f>
        <v/>
      </c>
      <c r="N124" s="10">
        <f>IF(OR($E124="",$H124=""),"",$E124*$H124)</f>
        <v/>
      </c>
      <c r="O124" s="14" t="n"/>
    </row>
    <row r="125">
      <c r="A125" s="14" t="n"/>
      <c r="B125" s="5">
        <f>IF($A125="","",IFERROR(INDEX('Catálogo'!$D$2:$D$1376,MATCH($A125,'Catálogo'!$A$2:$A$1376,0)),"código no encontrado"))</f>
        <v/>
      </c>
      <c r="C125" s="5">
        <f>IF($A125="","",IFERROR(INDEX('Catálogo'!$E$2:$E$1376,MATCH($A125,'Catálogo'!$A$2:$A$1376,0)),"código no encontrado"))</f>
        <v/>
      </c>
      <c r="D125" s="5">
        <f>IF($A125="","",IFERROR(INDEX('Catálogo'!$H$2:$H$1376,MATCH($A125,'Catálogo'!$A$2:$A$1376,0)),"código no encontrado"))</f>
        <v/>
      </c>
      <c r="E125" s="15" t="n"/>
      <c r="F125" s="10">
        <f>IF($A125="","",IFERROR(INDEX('Catálogo'!$N$2:$N$1376,MATCH($A125,'Catálogo'!$A$2:$A$1376,0)),"código no encontrado"))</f>
        <v/>
      </c>
      <c r="G125" s="14" t="n"/>
      <c r="H125" s="22" t="n"/>
      <c r="I125" s="14" t="n"/>
      <c r="J125" s="14" t="n"/>
      <c r="K125" s="14" t="n"/>
      <c r="L125" s="14" t="n"/>
      <c r="M125" s="11">
        <f>IF(OR($F125="",$H125="",NOT(ISNUMBER($F125)),NOT(ISNUMBER($H125))),"",($H125-$F125)/$F125)</f>
        <v/>
      </c>
      <c r="N125" s="10">
        <f>IF(OR($E125="",$H125=""),"",$E125*$H125)</f>
        <v/>
      </c>
      <c r="O125" s="14" t="n"/>
    </row>
    <row r="126">
      <c r="A126" s="14" t="n"/>
      <c r="B126" s="5">
        <f>IF($A126="","",IFERROR(INDEX('Catálogo'!$D$2:$D$1376,MATCH($A126,'Catálogo'!$A$2:$A$1376,0)),"código no encontrado"))</f>
        <v/>
      </c>
      <c r="C126" s="5">
        <f>IF($A126="","",IFERROR(INDEX('Catálogo'!$E$2:$E$1376,MATCH($A126,'Catálogo'!$A$2:$A$1376,0)),"código no encontrado"))</f>
        <v/>
      </c>
      <c r="D126" s="5">
        <f>IF($A126="","",IFERROR(INDEX('Catálogo'!$H$2:$H$1376,MATCH($A126,'Catálogo'!$A$2:$A$1376,0)),"código no encontrado"))</f>
        <v/>
      </c>
      <c r="E126" s="15" t="n"/>
      <c r="F126" s="10">
        <f>IF($A126="","",IFERROR(INDEX('Catálogo'!$N$2:$N$1376,MATCH($A126,'Catálogo'!$A$2:$A$1376,0)),"código no encontrado"))</f>
        <v/>
      </c>
      <c r="G126" s="14" t="n"/>
      <c r="H126" s="22" t="n"/>
      <c r="I126" s="14" t="n"/>
      <c r="J126" s="14" t="n"/>
      <c r="K126" s="14" t="n"/>
      <c r="L126" s="14" t="n"/>
      <c r="M126" s="11">
        <f>IF(OR($F126="",$H126="",NOT(ISNUMBER($F126)),NOT(ISNUMBER($H126))),"",($H126-$F126)/$F126)</f>
        <v/>
      </c>
      <c r="N126" s="10">
        <f>IF(OR($E126="",$H126=""),"",$E126*$H126)</f>
        <v/>
      </c>
      <c r="O126" s="14" t="n"/>
    </row>
    <row r="127">
      <c r="A127" s="14" t="n"/>
      <c r="B127" s="5">
        <f>IF($A127="","",IFERROR(INDEX('Catálogo'!$D$2:$D$1376,MATCH($A127,'Catálogo'!$A$2:$A$1376,0)),"código no encontrado"))</f>
        <v/>
      </c>
      <c r="C127" s="5">
        <f>IF($A127="","",IFERROR(INDEX('Catálogo'!$E$2:$E$1376,MATCH($A127,'Catálogo'!$A$2:$A$1376,0)),"código no encontrado"))</f>
        <v/>
      </c>
      <c r="D127" s="5">
        <f>IF($A127="","",IFERROR(INDEX('Catálogo'!$H$2:$H$1376,MATCH($A127,'Catálogo'!$A$2:$A$1376,0)),"código no encontrado"))</f>
        <v/>
      </c>
      <c r="E127" s="15" t="n"/>
      <c r="F127" s="10">
        <f>IF($A127="","",IFERROR(INDEX('Catálogo'!$N$2:$N$1376,MATCH($A127,'Catálogo'!$A$2:$A$1376,0)),"código no encontrado"))</f>
        <v/>
      </c>
      <c r="G127" s="14" t="n"/>
      <c r="H127" s="22" t="n"/>
      <c r="I127" s="14" t="n"/>
      <c r="J127" s="14" t="n"/>
      <c r="K127" s="14" t="n"/>
      <c r="L127" s="14" t="n"/>
      <c r="M127" s="11">
        <f>IF(OR($F127="",$H127="",NOT(ISNUMBER($F127)),NOT(ISNUMBER($H127))),"",($H127-$F127)/$F127)</f>
        <v/>
      </c>
      <c r="N127" s="10">
        <f>IF(OR($E127="",$H127=""),"",$E127*$H127)</f>
        <v/>
      </c>
      <c r="O127" s="14" t="n"/>
    </row>
    <row r="128">
      <c r="A128" s="14" t="n"/>
      <c r="B128" s="5">
        <f>IF($A128="","",IFERROR(INDEX('Catálogo'!$D$2:$D$1376,MATCH($A128,'Catálogo'!$A$2:$A$1376,0)),"código no encontrado"))</f>
        <v/>
      </c>
      <c r="C128" s="5">
        <f>IF($A128="","",IFERROR(INDEX('Catálogo'!$E$2:$E$1376,MATCH($A128,'Catálogo'!$A$2:$A$1376,0)),"código no encontrado"))</f>
        <v/>
      </c>
      <c r="D128" s="5">
        <f>IF($A128="","",IFERROR(INDEX('Catálogo'!$H$2:$H$1376,MATCH($A128,'Catálogo'!$A$2:$A$1376,0)),"código no encontrado"))</f>
        <v/>
      </c>
      <c r="E128" s="15" t="n"/>
      <c r="F128" s="10">
        <f>IF($A128="","",IFERROR(INDEX('Catálogo'!$N$2:$N$1376,MATCH($A128,'Catálogo'!$A$2:$A$1376,0)),"código no encontrado"))</f>
        <v/>
      </c>
      <c r="G128" s="14" t="n"/>
      <c r="H128" s="22" t="n"/>
      <c r="I128" s="14" t="n"/>
      <c r="J128" s="14" t="n"/>
      <c r="K128" s="14" t="n"/>
      <c r="L128" s="14" t="n"/>
      <c r="M128" s="11">
        <f>IF(OR($F128="",$H128="",NOT(ISNUMBER($F128)),NOT(ISNUMBER($H128))),"",($H128-$F128)/$F128)</f>
        <v/>
      </c>
      <c r="N128" s="10">
        <f>IF(OR($E128="",$H128=""),"",$E128*$H128)</f>
        <v/>
      </c>
      <c r="O128" s="14" t="n"/>
    </row>
    <row r="129">
      <c r="A129" s="14" t="n"/>
      <c r="B129" s="5">
        <f>IF($A129="","",IFERROR(INDEX('Catálogo'!$D$2:$D$1376,MATCH($A129,'Catálogo'!$A$2:$A$1376,0)),"código no encontrado"))</f>
        <v/>
      </c>
      <c r="C129" s="5">
        <f>IF($A129="","",IFERROR(INDEX('Catálogo'!$E$2:$E$1376,MATCH($A129,'Catálogo'!$A$2:$A$1376,0)),"código no encontrado"))</f>
        <v/>
      </c>
      <c r="D129" s="5">
        <f>IF($A129="","",IFERROR(INDEX('Catálogo'!$H$2:$H$1376,MATCH($A129,'Catálogo'!$A$2:$A$1376,0)),"código no encontrado"))</f>
        <v/>
      </c>
      <c r="E129" s="15" t="n"/>
      <c r="F129" s="10">
        <f>IF($A129="","",IFERROR(INDEX('Catálogo'!$N$2:$N$1376,MATCH($A129,'Catálogo'!$A$2:$A$1376,0)),"código no encontrado"))</f>
        <v/>
      </c>
      <c r="G129" s="14" t="n"/>
      <c r="H129" s="22" t="n"/>
      <c r="I129" s="14" t="n"/>
      <c r="J129" s="14" t="n"/>
      <c r="K129" s="14" t="n"/>
      <c r="L129" s="14" t="n"/>
      <c r="M129" s="11">
        <f>IF(OR($F129="",$H129="",NOT(ISNUMBER($F129)),NOT(ISNUMBER($H129))),"",($H129-$F129)/$F129)</f>
        <v/>
      </c>
      <c r="N129" s="10">
        <f>IF(OR($E129="",$H129=""),"",$E129*$H129)</f>
        <v/>
      </c>
      <c r="O129" s="14" t="n"/>
    </row>
    <row r="130">
      <c r="A130" s="14" t="n"/>
      <c r="B130" s="5">
        <f>IF($A130="","",IFERROR(INDEX('Catálogo'!$D$2:$D$1376,MATCH($A130,'Catálogo'!$A$2:$A$1376,0)),"código no encontrado"))</f>
        <v/>
      </c>
      <c r="C130" s="5">
        <f>IF($A130="","",IFERROR(INDEX('Catálogo'!$E$2:$E$1376,MATCH($A130,'Catálogo'!$A$2:$A$1376,0)),"código no encontrado"))</f>
        <v/>
      </c>
      <c r="D130" s="5">
        <f>IF($A130="","",IFERROR(INDEX('Catálogo'!$H$2:$H$1376,MATCH($A130,'Catálogo'!$A$2:$A$1376,0)),"código no encontrado"))</f>
        <v/>
      </c>
      <c r="E130" s="15" t="n"/>
      <c r="F130" s="10">
        <f>IF($A130="","",IFERROR(INDEX('Catálogo'!$N$2:$N$1376,MATCH($A130,'Catálogo'!$A$2:$A$1376,0)),"código no encontrado"))</f>
        <v/>
      </c>
      <c r="G130" s="14" t="n"/>
      <c r="H130" s="22" t="n"/>
      <c r="I130" s="14" t="n"/>
      <c r="J130" s="14" t="n"/>
      <c r="K130" s="14" t="n"/>
      <c r="L130" s="14" t="n"/>
      <c r="M130" s="11">
        <f>IF(OR($F130="",$H130="",NOT(ISNUMBER($F130)),NOT(ISNUMBER($H130))),"",($H130-$F130)/$F130)</f>
        <v/>
      </c>
      <c r="N130" s="10">
        <f>IF(OR($E130="",$H130=""),"",$E130*$H130)</f>
        <v/>
      </c>
      <c r="O130" s="14" t="n"/>
    </row>
    <row r="131">
      <c r="A131" s="14" t="n"/>
      <c r="B131" s="5">
        <f>IF($A131="","",IFERROR(INDEX('Catálogo'!$D$2:$D$1376,MATCH($A131,'Catálogo'!$A$2:$A$1376,0)),"código no encontrado"))</f>
        <v/>
      </c>
      <c r="C131" s="5">
        <f>IF($A131="","",IFERROR(INDEX('Catálogo'!$E$2:$E$1376,MATCH($A131,'Catálogo'!$A$2:$A$1376,0)),"código no encontrado"))</f>
        <v/>
      </c>
      <c r="D131" s="5">
        <f>IF($A131="","",IFERROR(INDEX('Catálogo'!$H$2:$H$1376,MATCH($A131,'Catálogo'!$A$2:$A$1376,0)),"código no encontrado"))</f>
        <v/>
      </c>
      <c r="E131" s="15" t="n"/>
      <c r="F131" s="10">
        <f>IF($A131="","",IFERROR(INDEX('Catálogo'!$N$2:$N$1376,MATCH($A131,'Catálogo'!$A$2:$A$1376,0)),"código no encontrado"))</f>
        <v/>
      </c>
      <c r="G131" s="14" t="n"/>
      <c r="H131" s="22" t="n"/>
      <c r="I131" s="14" t="n"/>
      <c r="J131" s="14" t="n"/>
      <c r="K131" s="14" t="n"/>
      <c r="L131" s="14" t="n"/>
      <c r="M131" s="11">
        <f>IF(OR($F131="",$H131="",NOT(ISNUMBER($F131)),NOT(ISNUMBER($H131))),"",($H131-$F131)/$F131)</f>
        <v/>
      </c>
      <c r="N131" s="10">
        <f>IF(OR($E131="",$H131=""),"",$E131*$H131)</f>
        <v/>
      </c>
      <c r="O131" s="14" t="n"/>
    </row>
    <row r="132">
      <c r="A132" s="14" t="n"/>
      <c r="B132" s="5">
        <f>IF($A132="","",IFERROR(INDEX('Catálogo'!$D$2:$D$1376,MATCH($A132,'Catálogo'!$A$2:$A$1376,0)),"código no encontrado"))</f>
        <v/>
      </c>
      <c r="C132" s="5">
        <f>IF($A132="","",IFERROR(INDEX('Catálogo'!$E$2:$E$1376,MATCH($A132,'Catálogo'!$A$2:$A$1376,0)),"código no encontrado"))</f>
        <v/>
      </c>
      <c r="D132" s="5">
        <f>IF($A132="","",IFERROR(INDEX('Catálogo'!$H$2:$H$1376,MATCH($A132,'Catálogo'!$A$2:$A$1376,0)),"código no encontrado"))</f>
        <v/>
      </c>
      <c r="E132" s="15" t="n"/>
      <c r="F132" s="10">
        <f>IF($A132="","",IFERROR(INDEX('Catálogo'!$N$2:$N$1376,MATCH($A132,'Catálogo'!$A$2:$A$1376,0)),"código no encontrado"))</f>
        <v/>
      </c>
      <c r="G132" s="14" t="n"/>
      <c r="H132" s="22" t="n"/>
      <c r="I132" s="14" t="n"/>
      <c r="J132" s="14" t="n"/>
      <c r="K132" s="14" t="n"/>
      <c r="L132" s="14" t="n"/>
      <c r="M132" s="11">
        <f>IF(OR($F132="",$H132="",NOT(ISNUMBER($F132)),NOT(ISNUMBER($H132))),"",($H132-$F132)/$F132)</f>
        <v/>
      </c>
      <c r="N132" s="10">
        <f>IF(OR($E132="",$H132=""),"",$E132*$H132)</f>
        <v/>
      </c>
      <c r="O132" s="14" t="n"/>
    </row>
    <row r="133">
      <c r="A133" s="14" t="n"/>
      <c r="B133" s="5">
        <f>IF($A133="","",IFERROR(INDEX('Catálogo'!$D$2:$D$1376,MATCH($A133,'Catálogo'!$A$2:$A$1376,0)),"código no encontrado"))</f>
        <v/>
      </c>
      <c r="C133" s="5">
        <f>IF($A133="","",IFERROR(INDEX('Catálogo'!$E$2:$E$1376,MATCH($A133,'Catálogo'!$A$2:$A$1376,0)),"código no encontrado"))</f>
        <v/>
      </c>
      <c r="D133" s="5">
        <f>IF($A133="","",IFERROR(INDEX('Catálogo'!$H$2:$H$1376,MATCH($A133,'Catálogo'!$A$2:$A$1376,0)),"código no encontrado"))</f>
        <v/>
      </c>
      <c r="E133" s="15" t="n"/>
      <c r="F133" s="10">
        <f>IF($A133="","",IFERROR(INDEX('Catálogo'!$N$2:$N$1376,MATCH($A133,'Catálogo'!$A$2:$A$1376,0)),"código no encontrado"))</f>
        <v/>
      </c>
      <c r="G133" s="14" t="n"/>
      <c r="H133" s="22" t="n"/>
      <c r="I133" s="14" t="n"/>
      <c r="J133" s="14" t="n"/>
      <c r="K133" s="14" t="n"/>
      <c r="L133" s="14" t="n"/>
      <c r="M133" s="11">
        <f>IF(OR($F133="",$H133="",NOT(ISNUMBER($F133)),NOT(ISNUMBER($H133))),"",($H133-$F133)/$F133)</f>
        <v/>
      </c>
      <c r="N133" s="10">
        <f>IF(OR($E133="",$H133=""),"",$E133*$H133)</f>
        <v/>
      </c>
      <c r="O133" s="14" t="n"/>
    </row>
    <row r="134">
      <c r="A134" s="14" t="n"/>
      <c r="B134" s="5">
        <f>IF($A134="","",IFERROR(INDEX('Catálogo'!$D$2:$D$1376,MATCH($A134,'Catálogo'!$A$2:$A$1376,0)),"código no encontrado"))</f>
        <v/>
      </c>
      <c r="C134" s="5">
        <f>IF($A134="","",IFERROR(INDEX('Catálogo'!$E$2:$E$1376,MATCH($A134,'Catálogo'!$A$2:$A$1376,0)),"código no encontrado"))</f>
        <v/>
      </c>
      <c r="D134" s="5">
        <f>IF($A134="","",IFERROR(INDEX('Catálogo'!$H$2:$H$1376,MATCH($A134,'Catálogo'!$A$2:$A$1376,0)),"código no encontrado"))</f>
        <v/>
      </c>
      <c r="E134" s="15" t="n"/>
      <c r="F134" s="10">
        <f>IF($A134="","",IFERROR(INDEX('Catálogo'!$N$2:$N$1376,MATCH($A134,'Catálogo'!$A$2:$A$1376,0)),"código no encontrado"))</f>
        <v/>
      </c>
      <c r="G134" s="14" t="n"/>
      <c r="H134" s="22" t="n"/>
      <c r="I134" s="14" t="n"/>
      <c r="J134" s="14" t="n"/>
      <c r="K134" s="14" t="n"/>
      <c r="L134" s="14" t="n"/>
      <c r="M134" s="11">
        <f>IF(OR($F134="",$H134="",NOT(ISNUMBER($F134)),NOT(ISNUMBER($H134))),"",($H134-$F134)/$F134)</f>
        <v/>
      </c>
      <c r="N134" s="10">
        <f>IF(OR($E134="",$H134=""),"",$E134*$H134)</f>
        <v/>
      </c>
      <c r="O134" s="14" t="n"/>
    </row>
    <row r="135">
      <c r="A135" s="14" t="n"/>
      <c r="B135" s="5">
        <f>IF($A135="","",IFERROR(INDEX('Catálogo'!$D$2:$D$1376,MATCH($A135,'Catálogo'!$A$2:$A$1376,0)),"código no encontrado"))</f>
        <v/>
      </c>
      <c r="C135" s="5">
        <f>IF($A135="","",IFERROR(INDEX('Catálogo'!$E$2:$E$1376,MATCH($A135,'Catálogo'!$A$2:$A$1376,0)),"código no encontrado"))</f>
        <v/>
      </c>
      <c r="D135" s="5">
        <f>IF($A135="","",IFERROR(INDEX('Catálogo'!$H$2:$H$1376,MATCH($A135,'Catálogo'!$A$2:$A$1376,0)),"código no encontrado"))</f>
        <v/>
      </c>
      <c r="E135" s="15" t="n"/>
      <c r="F135" s="10">
        <f>IF($A135="","",IFERROR(INDEX('Catálogo'!$N$2:$N$1376,MATCH($A135,'Catálogo'!$A$2:$A$1376,0)),"código no encontrado"))</f>
        <v/>
      </c>
      <c r="G135" s="14" t="n"/>
      <c r="H135" s="22" t="n"/>
      <c r="I135" s="14" t="n"/>
      <c r="J135" s="14" t="n"/>
      <c r="K135" s="14" t="n"/>
      <c r="L135" s="14" t="n"/>
      <c r="M135" s="11">
        <f>IF(OR($F135="",$H135="",NOT(ISNUMBER($F135)),NOT(ISNUMBER($H135))),"",($H135-$F135)/$F135)</f>
        <v/>
      </c>
      <c r="N135" s="10">
        <f>IF(OR($E135="",$H135=""),"",$E135*$H135)</f>
        <v/>
      </c>
      <c r="O135" s="14" t="n"/>
    </row>
    <row r="136">
      <c r="A136" s="14" t="n"/>
      <c r="B136" s="5">
        <f>IF($A136="","",IFERROR(INDEX('Catálogo'!$D$2:$D$1376,MATCH($A136,'Catálogo'!$A$2:$A$1376,0)),"código no encontrado"))</f>
        <v/>
      </c>
      <c r="C136" s="5">
        <f>IF($A136="","",IFERROR(INDEX('Catálogo'!$E$2:$E$1376,MATCH($A136,'Catálogo'!$A$2:$A$1376,0)),"código no encontrado"))</f>
        <v/>
      </c>
      <c r="D136" s="5">
        <f>IF($A136="","",IFERROR(INDEX('Catálogo'!$H$2:$H$1376,MATCH($A136,'Catálogo'!$A$2:$A$1376,0)),"código no encontrado"))</f>
        <v/>
      </c>
      <c r="E136" s="15" t="n"/>
      <c r="F136" s="10">
        <f>IF($A136="","",IFERROR(INDEX('Catálogo'!$N$2:$N$1376,MATCH($A136,'Catálogo'!$A$2:$A$1376,0)),"código no encontrado"))</f>
        <v/>
      </c>
      <c r="G136" s="14" t="n"/>
      <c r="H136" s="22" t="n"/>
      <c r="I136" s="14" t="n"/>
      <c r="J136" s="14" t="n"/>
      <c r="K136" s="14" t="n"/>
      <c r="L136" s="14" t="n"/>
      <c r="M136" s="11">
        <f>IF(OR($F136="",$H136="",NOT(ISNUMBER($F136)),NOT(ISNUMBER($H136))),"",($H136-$F136)/$F136)</f>
        <v/>
      </c>
      <c r="N136" s="10">
        <f>IF(OR($E136="",$H136=""),"",$E136*$H136)</f>
        <v/>
      </c>
      <c r="O136" s="14" t="n"/>
    </row>
    <row r="137">
      <c r="A137" s="14" t="n"/>
      <c r="B137" s="5">
        <f>IF($A137="","",IFERROR(INDEX('Catálogo'!$D$2:$D$1376,MATCH($A137,'Catálogo'!$A$2:$A$1376,0)),"código no encontrado"))</f>
        <v/>
      </c>
      <c r="C137" s="5">
        <f>IF($A137="","",IFERROR(INDEX('Catálogo'!$E$2:$E$1376,MATCH($A137,'Catálogo'!$A$2:$A$1376,0)),"código no encontrado"))</f>
        <v/>
      </c>
      <c r="D137" s="5">
        <f>IF($A137="","",IFERROR(INDEX('Catálogo'!$H$2:$H$1376,MATCH($A137,'Catálogo'!$A$2:$A$1376,0)),"código no encontrado"))</f>
        <v/>
      </c>
      <c r="E137" s="15" t="n"/>
      <c r="F137" s="10">
        <f>IF($A137="","",IFERROR(INDEX('Catálogo'!$N$2:$N$1376,MATCH($A137,'Catálogo'!$A$2:$A$1376,0)),"código no encontrado"))</f>
        <v/>
      </c>
      <c r="G137" s="14" t="n"/>
      <c r="H137" s="22" t="n"/>
      <c r="I137" s="14" t="n"/>
      <c r="J137" s="14" t="n"/>
      <c r="K137" s="14" t="n"/>
      <c r="L137" s="14" t="n"/>
      <c r="M137" s="11">
        <f>IF(OR($F137="",$H137="",NOT(ISNUMBER($F137)),NOT(ISNUMBER($H137))),"",($H137-$F137)/$F137)</f>
        <v/>
      </c>
      <c r="N137" s="10">
        <f>IF(OR($E137="",$H137=""),"",$E137*$H137)</f>
        <v/>
      </c>
      <c r="O137" s="14" t="n"/>
    </row>
    <row r="138">
      <c r="A138" s="14" t="n"/>
      <c r="B138" s="5">
        <f>IF($A138="","",IFERROR(INDEX('Catálogo'!$D$2:$D$1376,MATCH($A138,'Catálogo'!$A$2:$A$1376,0)),"código no encontrado"))</f>
        <v/>
      </c>
      <c r="C138" s="5">
        <f>IF($A138="","",IFERROR(INDEX('Catálogo'!$E$2:$E$1376,MATCH($A138,'Catálogo'!$A$2:$A$1376,0)),"código no encontrado"))</f>
        <v/>
      </c>
      <c r="D138" s="5">
        <f>IF($A138="","",IFERROR(INDEX('Catálogo'!$H$2:$H$1376,MATCH($A138,'Catálogo'!$A$2:$A$1376,0)),"código no encontrado"))</f>
        <v/>
      </c>
      <c r="E138" s="15" t="n"/>
      <c r="F138" s="10">
        <f>IF($A138="","",IFERROR(INDEX('Catálogo'!$N$2:$N$1376,MATCH($A138,'Catálogo'!$A$2:$A$1376,0)),"código no encontrado"))</f>
        <v/>
      </c>
      <c r="G138" s="14" t="n"/>
      <c r="H138" s="22" t="n"/>
      <c r="I138" s="14" t="n"/>
      <c r="J138" s="14" t="n"/>
      <c r="K138" s="14" t="n"/>
      <c r="L138" s="14" t="n"/>
      <c r="M138" s="11">
        <f>IF(OR($F138="",$H138="",NOT(ISNUMBER($F138)),NOT(ISNUMBER($H138))),"",($H138-$F138)/$F138)</f>
        <v/>
      </c>
      <c r="N138" s="10">
        <f>IF(OR($E138="",$H138=""),"",$E138*$H138)</f>
        <v/>
      </c>
      <c r="O138" s="14" t="n"/>
    </row>
    <row r="139">
      <c r="A139" s="14" t="n"/>
      <c r="B139" s="5">
        <f>IF($A139="","",IFERROR(INDEX('Catálogo'!$D$2:$D$1376,MATCH($A139,'Catálogo'!$A$2:$A$1376,0)),"código no encontrado"))</f>
        <v/>
      </c>
      <c r="C139" s="5">
        <f>IF($A139="","",IFERROR(INDEX('Catálogo'!$E$2:$E$1376,MATCH($A139,'Catálogo'!$A$2:$A$1376,0)),"código no encontrado"))</f>
        <v/>
      </c>
      <c r="D139" s="5">
        <f>IF($A139="","",IFERROR(INDEX('Catálogo'!$H$2:$H$1376,MATCH($A139,'Catálogo'!$A$2:$A$1376,0)),"código no encontrado"))</f>
        <v/>
      </c>
      <c r="E139" s="15" t="n"/>
      <c r="F139" s="10">
        <f>IF($A139="","",IFERROR(INDEX('Catálogo'!$N$2:$N$1376,MATCH($A139,'Catálogo'!$A$2:$A$1376,0)),"código no encontrado"))</f>
        <v/>
      </c>
      <c r="G139" s="14" t="n"/>
      <c r="H139" s="22" t="n"/>
      <c r="I139" s="14" t="n"/>
      <c r="J139" s="14" t="n"/>
      <c r="K139" s="14" t="n"/>
      <c r="L139" s="14" t="n"/>
      <c r="M139" s="11">
        <f>IF(OR($F139="",$H139="",NOT(ISNUMBER($F139)),NOT(ISNUMBER($H139))),"",($H139-$F139)/$F139)</f>
        <v/>
      </c>
      <c r="N139" s="10">
        <f>IF(OR($E139="",$H139=""),"",$E139*$H139)</f>
        <v/>
      </c>
      <c r="O139" s="14" t="n"/>
    </row>
    <row r="140">
      <c r="A140" s="14" t="n"/>
      <c r="B140" s="5">
        <f>IF($A140="","",IFERROR(INDEX('Catálogo'!$D$2:$D$1376,MATCH($A140,'Catálogo'!$A$2:$A$1376,0)),"código no encontrado"))</f>
        <v/>
      </c>
      <c r="C140" s="5">
        <f>IF($A140="","",IFERROR(INDEX('Catálogo'!$E$2:$E$1376,MATCH($A140,'Catálogo'!$A$2:$A$1376,0)),"código no encontrado"))</f>
        <v/>
      </c>
      <c r="D140" s="5">
        <f>IF($A140="","",IFERROR(INDEX('Catálogo'!$H$2:$H$1376,MATCH($A140,'Catálogo'!$A$2:$A$1376,0)),"código no encontrado"))</f>
        <v/>
      </c>
      <c r="E140" s="15" t="n"/>
      <c r="F140" s="10">
        <f>IF($A140="","",IFERROR(INDEX('Catálogo'!$N$2:$N$1376,MATCH($A140,'Catálogo'!$A$2:$A$1376,0)),"código no encontrado"))</f>
        <v/>
      </c>
      <c r="G140" s="14" t="n"/>
      <c r="H140" s="22" t="n"/>
      <c r="I140" s="14" t="n"/>
      <c r="J140" s="14" t="n"/>
      <c r="K140" s="14" t="n"/>
      <c r="L140" s="14" t="n"/>
      <c r="M140" s="11">
        <f>IF(OR($F140="",$H140="",NOT(ISNUMBER($F140)),NOT(ISNUMBER($H140))),"",($H140-$F140)/$F140)</f>
        <v/>
      </c>
      <c r="N140" s="10">
        <f>IF(OR($E140="",$H140=""),"",$E140*$H140)</f>
        <v/>
      </c>
      <c r="O140" s="14" t="n"/>
    </row>
    <row r="141">
      <c r="A141" s="14" t="n"/>
      <c r="B141" s="5">
        <f>IF($A141="","",IFERROR(INDEX('Catálogo'!$D$2:$D$1376,MATCH($A141,'Catálogo'!$A$2:$A$1376,0)),"código no encontrado"))</f>
        <v/>
      </c>
      <c r="C141" s="5">
        <f>IF($A141="","",IFERROR(INDEX('Catálogo'!$E$2:$E$1376,MATCH($A141,'Catálogo'!$A$2:$A$1376,0)),"código no encontrado"))</f>
        <v/>
      </c>
      <c r="D141" s="5">
        <f>IF($A141="","",IFERROR(INDEX('Catálogo'!$H$2:$H$1376,MATCH($A141,'Catálogo'!$A$2:$A$1376,0)),"código no encontrado"))</f>
        <v/>
      </c>
      <c r="E141" s="15" t="n"/>
      <c r="F141" s="10">
        <f>IF($A141="","",IFERROR(INDEX('Catálogo'!$N$2:$N$1376,MATCH($A141,'Catálogo'!$A$2:$A$1376,0)),"código no encontrado"))</f>
        <v/>
      </c>
      <c r="G141" s="14" t="n"/>
      <c r="H141" s="22" t="n"/>
      <c r="I141" s="14" t="n"/>
      <c r="J141" s="14" t="n"/>
      <c r="K141" s="14" t="n"/>
      <c r="L141" s="14" t="n"/>
      <c r="M141" s="11">
        <f>IF(OR($F141="",$H141="",NOT(ISNUMBER($F141)),NOT(ISNUMBER($H141))),"",($H141-$F141)/$F141)</f>
        <v/>
      </c>
      <c r="N141" s="10">
        <f>IF(OR($E141="",$H141=""),"",$E141*$H141)</f>
        <v/>
      </c>
      <c r="O141" s="14" t="n"/>
    </row>
    <row r="142">
      <c r="A142" s="14" t="n"/>
      <c r="B142" s="5">
        <f>IF($A142="","",IFERROR(INDEX('Catálogo'!$D$2:$D$1376,MATCH($A142,'Catálogo'!$A$2:$A$1376,0)),"código no encontrado"))</f>
        <v/>
      </c>
      <c r="C142" s="5">
        <f>IF($A142="","",IFERROR(INDEX('Catálogo'!$E$2:$E$1376,MATCH($A142,'Catálogo'!$A$2:$A$1376,0)),"código no encontrado"))</f>
        <v/>
      </c>
      <c r="D142" s="5">
        <f>IF($A142="","",IFERROR(INDEX('Catálogo'!$H$2:$H$1376,MATCH($A142,'Catálogo'!$A$2:$A$1376,0)),"código no encontrado"))</f>
        <v/>
      </c>
      <c r="E142" s="15" t="n"/>
      <c r="F142" s="10">
        <f>IF($A142="","",IFERROR(INDEX('Catálogo'!$N$2:$N$1376,MATCH($A142,'Catálogo'!$A$2:$A$1376,0)),"código no encontrado"))</f>
        <v/>
      </c>
      <c r="G142" s="14" t="n"/>
      <c r="H142" s="22" t="n"/>
      <c r="I142" s="14" t="n"/>
      <c r="J142" s="14" t="n"/>
      <c r="K142" s="14" t="n"/>
      <c r="L142" s="14" t="n"/>
      <c r="M142" s="11">
        <f>IF(OR($F142="",$H142="",NOT(ISNUMBER($F142)),NOT(ISNUMBER($H142))),"",($H142-$F142)/$F142)</f>
        <v/>
      </c>
      <c r="N142" s="10">
        <f>IF(OR($E142="",$H142=""),"",$E142*$H142)</f>
        <v/>
      </c>
      <c r="O142" s="14" t="n"/>
    </row>
    <row r="143">
      <c r="A143" s="14" t="n"/>
      <c r="B143" s="5">
        <f>IF($A143="","",IFERROR(INDEX('Catálogo'!$D$2:$D$1376,MATCH($A143,'Catálogo'!$A$2:$A$1376,0)),"código no encontrado"))</f>
        <v/>
      </c>
      <c r="C143" s="5">
        <f>IF($A143="","",IFERROR(INDEX('Catálogo'!$E$2:$E$1376,MATCH($A143,'Catálogo'!$A$2:$A$1376,0)),"código no encontrado"))</f>
        <v/>
      </c>
      <c r="D143" s="5">
        <f>IF($A143="","",IFERROR(INDEX('Catálogo'!$H$2:$H$1376,MATCH($A143,'Catálogo'!$A$2:$A$1376,0)),"código no encontrado"))</f>
        <v/>
      </c>
      <c r="E143" s="15" t="n"/>
      <c r="F143" s="10">
        <f>IF($A143="","",IFERROR(INDEX('Catálogo'!$N$2:$N$1376,MATCH($A143,'Catálogo'!$A$2:$A$1376,0)),"código no encontrado"))</f>
        <v/>
      </c>
      <c r="G143" s="14" t="n"/>
      <c r="H143" s="22" t="n"/>
      <c r="I143" s="14" t="n"/>
      <c r="J143" s="14" t="n"/>
      <c r="K143" s="14" t="n"/>
      <c r="L143" s="14" t="n"/>
      <c r="M143" s="11">
        <f>IF(OR($F143="",$H143="",NOT(ISNUMBER($F143)),NOT(ISNUMBER($H143))),"",($H143-$F143)/$F143)</f>
        <v/>
      </c>
      <c r="N143" s="10">
        <f>IF(OR($E143="",$H143=""),"",$E143*$H143)</f>
        <v/>
      </c>
      <c r="O143" s="14" t="n"/>
    </row>
    <row r="144">
      <c r="A144" s="14" t="n"/>
      <c r="B144" s="5">
        <f>IF($A144="","",IFERROR(INDEX('Catálogo'!$D$2:$D$1376,MATCH($A144,'Catálogo'!$A$2:$A$1376,0)),"código no encontrado"))</f>
        <v/>
      </c>
      <c r="C144" s="5">
        <f>IF($A144="","",IFERROR(INDEX('Catálogo'!$E$2:$E$1376,MATCH($A144,'Catálogo'!$A$2:$A$1376,0)),"código no encontrado"))</f>
        <v/>
      </c>
      <c r="D144" s="5">
        <f>IF($A144="","",IFERROR(INDEX('Catálogo'!$H$2:$H$1376,MATCH($A144,'Catálogo'!$A$2:$A$1376,0)),"código no encontrado"))</f>
        <v/>
      </c>
      <c r="E144" s="15" t="n"/>
      <c r="F144" s="10">
        <f>IF($A144="","",IFERROR(INDEX('Catálogo'!$N$2:$N$1376,MATCH($A144,'Catálogo'!$A$2:$A$1376,0)),"código no encontrado"))</f>
        <v/>
      </c>
      <c r="G144" s="14" t="n"/>
      <c r="H144" s="22" t="n"/>
      <c r="I144" s="14" t="n"/>
      <c r="J144" s="14" t="n"/>
      <c r="K144" s="14" t="n"/>
      <c r="L144" s="14" t="n"/>
      <c r="M144" s="11">
        <f>IF(OR($F144="",$H144="",NOT(ISNUMBER($F144)),NOT(ISNUMBER($H144))),"",($H144-$F144)/$F144)</f>
        <v/>
      </c>
      <c r="N144" s="10">
        <f>IF(OR($E144="",$H144=""),"",$E144*$H144)</f>
        <v/>
      </c>
      <c r="O144" s="14" t="n"/>
    </row>
    <row r="145">
      <c r="A145" s="14" t="n"/>
      <c r="B145" s="5">
        <f>IF($A145="","",IFERROR(INDEX('Catálogo'!$D$2:$D$1376,MATCH($A145,'Catálogo'!$A$2:$A$1376,0)),"código no encontrado"))</f>
        <v/>
      </c>
      <c r="C145" s="5">
        <f>IF($A145="","",IFERROR(INDEX('Catálogo'!$E$2:$E$1376,MATCH($A145,'Catálogo'!$A$2:$A$1376,0)),"código no encontrado"))</f>
        <v/>
      </c>
      <c r="D145" s="5">
        <f>IF($A145="","",IFERROR(INDEX('Catálogo'!$H$2:$H$1376,MATCH($A145,'Catálogo'!$A$2:$A$1376,0)),"código no encontrado"))</f>
        <v/>
      </c>
      <c r="E145" s="15" t="n"/>
      <c r="F145" s="10">
        <f>IF($A145="","",IFERROR(INDEX('Catálogo'!$N$2:$N$1376,MATCH($A145,'Catálogo'!$A$2:$A$1376,0)),"código no encontrado"))</f>
        <v/>
      </c>
      <c r="G145" s="14" t="n"/>
      <c r="H145" s="22" t="n"/>
      <c r="I145" s="14" t="n"/>
      <c r="J145" s="14" t="n"/>
      <c r="K145" s="14" t="n"/>
      <c r="L145" s="14" t="n"/>
      <c r="M145" s="11">
        <f>IF(OR($F145="",$H145="",NOT(ISNUMBER($F145)),NOT(ISNUMBER($H145))),"",($H145-$F145)/$F145)</f>
        <v/>
      </c>
      <c r="N145" s="10">
        <f>IF(OR($E145="",$H145=""),"",$E145*$H145)</f>
        <v/>
      </c>
      <c r="O145" s="14" t="n"/>
    </row>
    <row r="146">
      <c r="A146" s="14" t="n"/>
      <c r="B146" s="5">
        <f>IF($A146="","",IFERROR(INDEX('Catálogo'!$D$2:$D$1376,MATCH($A146,'Catálogo'!$A$2:$A$1376,0)),"código no encontrado"))</f>
        <v/>
      </c>
      <c r="C146" s="5">
        <f>IF($A146="","",IFERROR(INDEX('Catálogo'!$E$2:$E$1376,MATCH($A146,'Catálogo'!$A$2:$A$1376,0)),"código no encontrado"))</f>
        <v/>
      </c>
      <c r="D146" s="5">
        <f>IF($A146="","",IFERROR(INDEX('Catálogo'!$H$2:$H$1376,MATCH($A146,'Catálogo'!$A$2:$A$1376,0)),"código no encontrado"))</f>
        <v/>
      </c>
      <c r="E146" s="15" t="n"/>
      <c r="F146" s="10">
        <f>IF($A146="","",IFERROR(INDEX('Catálogo'!$N$2:$N$1376,MATCH($A146,'Catálogo'!$A$2:$A$1376,0)),"código no encontrado"))</f>
        <v/>
      </c>
      <c r="G146" s="14" t="n"/>
      <c r="H146" s="22" t="n"/>
      <c r="I146" s="14" t="n"/>
      <c r="J146" s="14" t="n"/>
      <c r="K146" s="14" t="n"/>
      <c r="L146" s="14" t="n"/>
      <c r="M146" s="11">
        <f>IF(OR($F146="",$H146="",NOT(ISNUMBER($F146)),NOT(ISNUMBER($H146))),"",($H146-$F146)/$F146)</f>
        <v/>
      </c>
      <c r="N146" s="10">
        <f>IF(OR($E146="",$H146=""),"",$E146*$H146)</f>
        <v/>
      </c>
      <c r="O146" s="14" t="n"/>
    </row>
    <row r="147">
      <c r="A147" s="14" t="n"/>
      <c r="B147" s="5">
        <f>IF($A147="","",IFERROR(INDEX('Catálogo'!$D$2:$D$1376,MATCH($A147,'Catálogo'!$A$2:$A$1376,0)),"código no encontrado"))</f>
        <v/>
      </c>
      <c r="C147" s="5">
        <f>IF($A147="","",IFERROR(INDEX('Catálogo'!$E$2:$E$1376,MATCH($A147,'Catálogo'!$A$2:$A$1376,0)),"código no encontrado"))</f>
        <v/>
      </c>
      <c r="D147" s="5">
        <f>IF($A147="","",IFERROR(INDEX('Catálogo'!$H$2:$H$1376,MATCH($A147,'Catálogo'!$A$2:$A$1376,0)),"código no encontrado"))</f>
        <v/>
      </c>
      <c r="E147" s="15" t="n"/>
      <c r="F147" s="10">
        <f>IF($A147="","",IFERROR(INDEX('Catálogo'!$N$2:$N$1376,MATCH($A147,'Catálogo'!$A$2:$A$1376,0)),"código no encontrado"))</f>
        <v/>
      </c>
      <c r="G147" s="14" t="n"/>
      <c r="H147" s="22" t="n"/>
      <c r="I147" s="14" t="n"/>
      <c r="J147" s="14" t="n"/>
      <c r="K147" s="14" t="n"/>
      <c r="L147" s="14" t="n"/>
      <c r="M147" s="11">
        <f>IF(OR($F147="",$H147="",NOT(ISNUMBER($F147)),NOT(ISNUMBER($H147))),"",($H147-$F147)/$F147)</f>
        <v/>
      </c>
      <c r="N147" s="10">
        <f>IF(OR($E147="",$H147=""),"",$E147*$H147)</f>
        <v/>
      </c>
      <c r="O147" s="14" t="n"/>
    </row>
    <row r="148">
      <c r="A148" s="14" t="n"/>
      <c r="B148" s="5">
        <f>IF($A148="","",IFERROR(INDEX('Catálogo'!$D$2:$D$1376,MATCH($A148,'Catálogo'!$A$2:$A$1376,0)),"código no encontrado"))</f>
        <v/>
      </c>
      <c r="C148" s="5">
        <f>IF($A148="","",IFERROR(INDEX('Catálogo'!$E$2:$E$1376,MATCH($A148,'Catálogo'!$A$2:$A$1376,0)),"código no encontrado"))</f>
        <v/>
      </c>
      <c r="D148" s="5">
        <f>IF($A148="","",IFERROR(INDEX('Catálogo'!$H$2:$H$1376,MATCH($A148,'Catálogo'!$A$2:$A$1376,0)),"código no encontrado"))</f>
        <v/>
      </c>
      <c r="E148" s="15" t="n"/>
      <c r="F148" s="10">
        <f>IF($A148="","",IFERROR(INDEX('Catálogo'!$N$2:$N$1376,MATCH($A148,'Catálogo'!$A$2:$A$1376,0)),"código no encontrado"))</f>
        <v/>
      </c>
      <c r="G148" s="14" t="n"/>
      <c r="H148" s="22" t="n"/>
      <c r="I148" s="14" t="n"/>
      <c r="J148" s="14" t="n"/>
      <c r="K148" s="14" t="n"/>
      <c r="L148" s="14" t="n"/>
      <c r="M148" s="11">
        <f>IF(OR($F148="",$H148="",NOT(ISNUMBER($F148)),NOT(ISNUMBER($H148))),"",($H148-$F148)/$F148)</f>
        <v/>
      </c>
      <c r="N148" s="10">
        <f>IF(OR($E148="",$H148=""),"",$E148*$H148)</f>
        <v/>
      </c>
      <c r="O148" s="14" t="n"/>
    </row>
    <row r="149">
      <c r="A149" s="14" t="n"/>
      <c r="B149" s="5">
        <f>IF($A149="","",IFERROR(INDEX('Catálogo'!$D$2:$D$1376,MATCH($A149,'Catálogo'!$A$2:$A$1376,0)),"código no encontrado"))</f>
        <v/>
      </c>
      <c r="C149" s="5">
        <f>IF($A149="","",IFERROR(INDEX('Catálogo'!$E$2:$E$1376,MATCH($A149,'Catálogo'!$A$2:$A$1376,0)),"código no encontrado"))</f>
        <v/>
      </c>
      <c r="D149" s="5">
        <f>IF($A149="","",IFERROR(INDEX('Catálogo'!$H$2:$H$1376,MATCH($A149,'Catálogo'!$A$2:$A$1376,0)),"código no encontrado"))</f>
        <v/>
      </c>
      <c r="E149" s="15" t="n"/>
      <c r="F149" s="10">
        <f>IF($A149="","",IFERROR(INDEX('Catálogo'!$N$2:$N$1376,MATCH($A149,'Catálogo'!$A$2:$A$1376,0)),"código no encontrado"))</f>
        <v/>
      </c>
      <c r="G149" s="14" t="n"/>
      <c r="H149" s="22" t="n"/>
      <c r="I149" s="14" t="n"/>
      <c r="J149" s="14" t="n"/>
      <c r="K149" s="14" t="n"/>
      <c r="L149" s="14" t="n"/>
      <c r="M149" s="11">
        <f>IF(OR($F149="",$H149="",NOT(ISNUMBER($F149)),NOT(ISNUMBER($H149))),"",($H149-$F149)/$F149)</f>
        <v/>
      </c>
      <c r="N149" s="10">
        <f>IF(OR($E149="",$H149=""),"",$E149*$H149)</f>
        <v/>
      </c>
      <c r="O149" s="14" t="n"/>
    </row>
    <row r="150">
      <c r="A150" s="14" t="n"/>
      <c r="B150" s="5">
        <f>IF($A150="","",IFERROR(INDEX('Catálogo'!$D$2:$D$1376,MATCH($A150,'Catálogo'!$A$2:$A$1376,0)),"código no encontrado"))</f>
        <v/>
      </c>
      <c r="C150" s="5">
        <f>IF($A150="","",IFERROR(INDEX('Catálogo'!$E$2:$E$1376,MATCH($A150,'Catálogo'!$A$2:$A$1376,0)),"código no encontrado"))</f>
        <v/>
      </c>
      <c r="D150" s="5">
        <f>IF($A150="","",IFERROR(INDEX('Catálogo'!$H$2:$H$1376,MATCH($A150,'Catálogo'!$A$2:$A$1376,0)),"código no encontrado"))</f>
        <v/>
      </c>
      <c r="E150" s="15" t="n"/>
      <c r="F150" s="10">
        <f>IF($A150="","",IFERROR(INDEX('Catálogo'!$N$2:$N$1376,MATCH($A150,'Catálogo'!$A$2:$A$1376,0)),"código no encontrado"))</f>
        <v/>
      </c>
      <c r="G150" s="14" t="n"/>
      <c r="H150" s="22" t="n"/>
      <c r="I150" s="14" t="n"/>
      <c r="J150" s="14" t="n"/>
      <c r="K150" s="14" t="n"/>
      <c r="L150" s="14" t="n"/>
      <c r="M150" s="11">
        <f>IF(OR($F150="",$H150="",NOT(ISNUMBER($F150)),NOT(ISNUMBER($H150))),"",($H150-$F150)/$F150)</f>
        <v/>
      </c>
      <c r="N150" s="10">
        <f>IF(OR($E150="",$H150=""),"",$E150*$H150)</f>
        <v/>
      </c>
      <c r="O150" s="14" t="n"/>
    </row>
    <row r="151">
      <c r="A151" s="14" t="n"/>
      <c r="B151" s="5">
        <f>IF($A151="","",IFERROR(INDEX('Catálogo'!$D$2:$D$1376,MATCH($A151,'Catálogo'!$A$2:$A$1376,0)),"código no encontrado"))</f>
        <v/>
      </c>
      <c r="C151" s="5">
        <f>IF($A151="","",IFERROR(INDEX('Catálogo'!$E$2:$E$1376,MATCH($A151,'Catálogo'!$A$2:$A$1376,0)),"código no encontrado"))</f>
        <v/>
      </c>
      <c r="D151" s="5">
        <f>IF($A151="","",IFERROR(INDEX('Catálogo'!$H$2:$H$1376,MATCH($A151,'Catálogo'!$A$2:$A$1376,0)),"código no encontrado"))</f>
        <v/>
      </c>
      <c r="E151" s="15" t="n"/>
      <c r="F151" s="10">
        <f>IF($A151="","",IFERROR(INDEX('Catálogo'!$N$2:$N$1376,MATCH($A151,'Catálogo'!$A$2:$A$1376,0)),"código no encontrado"))</f>
        <v/>
      </c>
      <c r="G151" s="14" t="n"/>
      <c r="H151" s="22" t="n"/>
      <c r="I151" s="14" t="n"/>
      <c r="J151" s="14" t="n"/>
      <c r="K151" s="14" t="n"/>
      <c r="L151" s="14" t="n"/>
      <c r="M151" s="11">
        <f>IF(OR($F151="",$H151="",NOT(ISNUMBER($F151)),NOT(ISNUMBER($H151))),"",($H151-$F151)/$F151)</f>
        <v/>
      </c>
      <c r="N151" s="10">
        <f>IF(OR($E151="",$H151=""),"",$E151*$H151)</f>
        <v/>
      </c>
      <c r="O151" s="14" t="n"/>
    </row>
    <row r="152">
      <c r="A152" s="14" t="n"/>
      <c r="B152" s="5">
        <f>IF($A152="","",IFERROR(INDEX('Catálogo'!$D$2:$D$1376,MATCH($A152,'Catálogo'!$A$2:$A$1376,0)),"código no encontrado"))</f>
        <v/>
      </c>
      <c r="C152" s="5">
        <f>IF($A152="","",IFERROR(INDEX('Catálogo'!$E$2:$E$1376,MATCH($A152,'Catálogo'!$A$2:$A$1376,0)),"código no encontrado"))</f>
        <v/>
      </c>
      <c r="D152" s="5">
        <f>IF($A152="","",IFERROR(INDEX('Catálogo'!$H$2:$H$1376,MATCH($A152,'Catálogo'!$A$2:$A$1376,0)),"código no encontrado"))</f>
        <v/>
      </c>
      <c r="E152" s="15" t="n"/>
      <c r="F152" s="10">
        <f>IF($A152="","",IFERROR(INDEX('Catálogo'!$N$2:$N$1376,MATCH($A152,'Catálogo'!$A$2:$A$1376,0)),"código no encontrado"))</f>
        <v/>
      </c>
      <c r="G152" s="14" t="n"/>
      <c r="H152" s="22" t="n"/>
      <c r="I152" s="14" t="n"/>
      <c r="J152" s="14" t="n"/>
      <c r="K152" s="14" t="n"/>
      <c r="L152" s="14" t="n"/>
      <c r="M152" s="11">
        <f>IF(OR($F152="",$H152="",NOT(ISNUMBER($F152)),NOT(ISNUMBER($H152))),"",($H152-$F152)/$F152)</f>
        <v/>
      </c>
      <c r="N152" s="10">
        <f>IF(OR($E152="",$H152=""),"",$E152*$H152)</f>
        <v/>
      </c>
      <c r="O152" s="14" t="n"/>
    </row>
    <row r="153">
      <c r="A153" s="14" t="n"/>
      <c r="B153" s="5">
        <f>IF($A153="","",IFERROR(INDEX('Catálogo'!$D$2:$D$1376,MATCH($A153,'Catálogo'!$A$2:$A$1376,0)),"código no encontrado"))</f>
        <v/>
      </c>
      <c r="C153" s="5">
        <f>IF($A153="","",IFERROR(INDEX('Catálogo'!$E$2:$E$1376,MATCH($A153,'Catálogo'!$A$2:$A$1376,0)),"código no encontrado"))</f>
        <v/>
      </c>
      <c r="D153" s="5">
        <f>IF($A153="","",IFERROR(INDEX('Catálogo'!$H$2:$H$1376,MATCH($A153,'Catálogo'!$A$2:$A$1376,0)),"código no encontrado"))</f>
        <v/>
      </c>
      <c r="E153" s="15" t="n"/>
      <c r="F153" s="10">
        <f>IF($A153="","",IFERROR(INDEX('Catálogo'!$N$2:$N$1376,MATCH($A153,'Catálogo'!$A$2:$A$1376,0)),"código no encontrado"))</f>
        <v/>
      </c>
      <c r="G153" s="14" t="n"/>
      <c r="H153" s="22" t="n"/>
      <c r="I153" s="14" t="n"/>
      <c r="J153" s="14" t="n"/>
      <c r="K153" s="14" t="n"/>
      <c r="L153" s="14" t="n"/>
      <c r="M153" s="11">
        <f>IF(OR($F153="",$H153="",NOT(ISNUMBER($F153)),NOT(ISNUMBER($H153))),"",($H153-$F153)/$F153)</f>
        <v/>
      </c>
      <c r="N153" s="10">
        <f>IF(OR($E153="",$H153=""),"",$E153*$H153)</f>
        <v/>
      </c>
      <c r="O153" s="14" t="n"/>
    </row>
    <row r="154">
      <c r="A154" s="14" t="n"/>
      <c r="B154" s="5">
        <f>IF($A154="","",IFERROR(INDEX('Catálogo'!$D$2:$D$1376,MATCH($A154,'Catálogo'!$A$2:$A$1376,0)),"código no encontrado"))</f>
        <v/>
      </c>
      <c r="C154" s="5">
        <f>IF($A154="","",IFERROR(INDEX('Catálogo'!$E$2:$E$1376,MATCH($A154,'Catálogo'!$A$2:$A$1376,0)),"código no encontrado"))</f>
        <v/>
      </c>
      <c r="D154" s="5">
        <f>IF($A154="","",IFERROR(INDEX('Catálogo'!$H$2:$H$1376,MATCH($A154,'Catálogo'!$A$2:$A$1376,0)),"código no encontrado"))</f>
        <v/>
      </c>
      <c r="E154" s="15" t="n"/>
      <c r="F154" s="10">
        <f>IF($A154="","",IFERROR(INDEX('Catálogo'!$N$2:$N$1376,MATCH($A154,'Catálogo'!$A$2:$A$1376,0)),"código no encontrado"))</f>
        <v/>
      </c>
      <c r="G154" s="14" t="n"/>
      <c r="H154" s="22" t="n"/>
      <c r="I154" s="14" t="n"/>
      <c r="J154" s="14" t="n"/>
      <c r="K154" s="14" t="n"/>
      <c r="L154" s="14" t="n"/>
      <c r="M154" s="11">
        <f>IF(OR($F154="",$H154="",NOT(ISNUMBER($F154)),NOT(ISNUMBER($H154))),"",($H154-$F154)/$F154)</f>
        <v/>
      </c>
      <c r="N154" s="10">
        <f>IF(OR($E154="",$H154=""),"",$E154*$H154)</f>
        <v/>
      </c>
      <c r="O154" s="14" t="n"/>
    </row>
    <row r="155">
      <c r="A155" s="14" t="n"/>
      <c r="B155" s="5">
        <f>IF($A155="","",IFERROR(INDEX('Catálogo'!$D$2:$D$1376,MATCH($A155,'Catálogo'!$A$2:$A$1376,0)),"código no encontrado"))</f>
        <v/>
      </c>
      <c r="C155" s="5">
        <f>IF($A155="","",IFERROR(INDEX('Catálogo'!$E$2:$E$1376,MATCH($A155,'Catálogo'!$A$2:$A$1376,0)),"código no encontrado"))</f>
        <v/>
      </c>
      <c r="D155" s="5">
        <f>IF($A155="","",IFERROR(INDEX('Catálogo'!$H$2:$H$1376,MATCH($A155,'Catálogo'!$A$2:$A$1376,0)),"código no encontrado"))</f>
        <v/>
      </c>
      <c r="E155" s="15" t="n"/>
      <c r="F155" s="10">
        <f>IF($A155="","",IFERROR(INDEX('Catálogo'!$N$2:$N$1376,MATCH($A155,'Catálogo'!$A$2:$A$1376,0)),"código no encontrado"))</f>
        <v/>
      </c>
      <c r="G155" s="14" t="n"/>
      <c r="H155" s="22" t="n"/>
      <c r="I155" s="14" t="n"/>
      <c r="J155" s="14" t="n"/>
      <c r="K155" s="14" t="n"/>
      <c r="L155" s="14" t="n"/>
      <c r="M155" s="11">
        <f>IF(OR($F155="",$H155="",NOT(ISNUMBER($F155)),NOT(ISNUMBER($H155))),"",($H155-$F155)/$F155)</f>
        <v/>
      </c>
      <c r="N155" s="10">
        <f>IF(OR($E155="",$H155=""),"",$E155*$H155)</f>
        <v/>
      </c>
      <c r="O155" s="14" t="n"/>
    </row>
    <row r="156">
      <c r="A156" s="14" t="n"/>
      <c r="B156" s="5">
        <f>IF($A156="","",IFERROR(INDEX('Catálogo'!$D$2:$D$1376,MATCH($A156,'Catálogo'!$A$2:$A$1376,0)),"código no encontrado"))</f>
        <v/>
      </c>
      <c r="C156" s="5">
        <f>IF($A156="","",IFERROR(INDEX('Catálogo'!$E$2:$E$1376,MATCH($A156,'Catálogo'!$A$2:$A$1376,0)),"código no encontrado"))</f>
        <v/>
      </c>
      <c r="D156" s="5">
        <f>IF($A156="","",IFERROR(INDEX('Catálogo'!$H$2:$H$1376,MATCH($A156,'Catálogo'!$A$2:$A$1376,0)),"código no encontrado"))</f>
        <v/>
      </c>
      <c r="E156" s="15" t="n"/>
      <c r="F156" s="10">
        <f>IF($A156="","",IFERROR(INDEX('Catálogo'!$N$2:$N$1376,MATCH($A156,'Catálogo'!$A$2:$A$1376,0)),"código no encontrado"))</f>
        <v/>
      </c>
      <c r="G156" s="14" t="n"/>
      <c r="H156" s="22" t="n"/>
      <c r="I156" s="14" t="n"/>
      <c r="J156" s="14" t="n"/>
      <c r="K156" s="14" t="n"/>
      <c r="L156" s="14" t="n"/>
      <c r="M156" s="11">
        <f>IF(OR($F156="",$H156="",NOT(ISNUMBER($F156)),NOT(ISNUMBER($H156))),"",($H156-$F156)/$F156)</f>
        <v/>
      </c>
      <c r="N156" s="10">
        <f>IF(OR($E156="",$H156=""),"",$E156*$H156)</f>
        <v/>
      </c>
      <c r="O156" s="14" t="n"/>
    </row>
    <row r="157">
      <c r="A157" s="14" t="n"/>
      <c r="B157" s="5">
        <f>IF($A157="","",IFERROR(INDEX('Catálogo'!$D$2:$D$1376,MATCH($A157,'Catálogo'!$A$2:$A$1376,0)),"código no encontrado"))</f>
        <v/>
      </c>
      <c r="C157" s="5">
        <f>IF($A157="","",IFERROR(INDEX('Catálogo'!$E$2:$E$1376,MATCH($A157,'Catálogo'!$A$2:$A$1376,0)),"código no encontrado"))</f>
        <v/>
      </c>
      <c r="D157" s="5">
        <f>IF($A157="","",IFERROR(INDEX('Catálogo'!$H$2:$H$1376,MATCH($A157,'Catálogo'!$A$2:$A$1376,0)),"código no encontrado"))</f>
        <v/>
      </c>
      <c r="E157" s="15" t="n"/>
      <c r="F157" s="10">
        <f>IF($A157="","",IFERROR(INDEX('Catálogo'!$N$2:$N$1376,MATCH($A157,'Catálogo'!$A$2:$A$1376,0)),"código no encontrado"))</f>
        <v/>
      </c>
      <c r="G157" s="14" t="n"/>
      <c r="H157" s="22" t="n"/>
      <c r="I157" s="14" t="n"/>
      <c r="J157" s="14" t="n"/>
      <c r="K157" s="14" t="n"/>
      <c r="L157" s="14" t="n"/>
      <c r="M157" s="11">
        <f>IF(OR($F157="",$H157="",NOT(ISNUMBER($F157)),NOT(ISNUMBER($H157))),"",($H157-$F157)/$F157)</f>
        <v/>
      </c>
      <c r="N157" s="10">
        <f>IF(OR($E157="",$H157=""),"",$E157*$H157)</f>
        <v/>
      </c>
      <c r="O157" s="14" t="n"/>
    </row>
    <row r="158">
      <c r="A158" s="14" t="n"/>
      <c r="B158" s="5">
        <f>IF($A158="","",IFERROR(INDEX('Catálogo'!$D$2:$D$1376,MATCH($A158,'Catálogo'!$A$2:$A$1376,0)),"código no encontrado"))</f>
        <v/>
      </c>
      <c r="C158" s="5">
        <f>IF($A158="","",IFERROR(INDEX('Catálogo'!$E$2:$E$1376,MATCH($A158,'Catálogo'!$A$2:$A$1376,0)),"código no encontrado"))</f>
        <v/>
      </c>
      <c r="D158" s="5">
        <f>IF($A158="","",IFERROR(INDEX('Catálogo'!$H$2:$H$1376,MATCH($A158,'Catálogo'!$A$2:$A$1376,0)),"código no encontrado"))</f>
        <v/>
      </c>
      <c r="E158" s="15" t="n"/>
      <c r="F158" s="10">
        <f>IF($A158="","",IFERROR(INDEX('Catálogo'!$N$2:$N$1376,MATCH($A158,'Catálogo'!$A$2:$A$1376,0)),"código no encontrado"))</f>
        <v/>
      </c>
      <c r="G158" s="14" t="n"/>
      <c r="H158" s="22" t="n"/>
      <c r="I158" s="14" t="n"/>
      <c r="J158" s="14" t="n"/>
      <c r="K158" s="14" t="n"/>
      <c r="L158" s="14" t="n"/>
      <c r="M158" s="11">
        <f>IF(OR($F158="",$H158="",NOT(ISNUMBER($F158)),NOT(ISNUMBER($H158))),"",($H158-$F158)/$F158)</f>
        <v/>
      </c>
      <c r="N158" s="10">
        <f>IF(OR($E158="",$H158=""),"",$E158*$H158)</f>
        <v/>
      </c>
      <c r="O158" s="14" t="n"/>
    </row>
    <row r="159">
      <c r="A159" s="14" t="n"/>
      <c r="B159" s="5">
        <f>IF($A159="","",IFERROR(INDEX('Catálogo'!$D$2:$D$1376,MATCH($A159,'Catálogo'!$A$2:$A$1376,0)),"código no encontrado"))</f>
        <v/>
      </c>
      <c r="C159" s="5">
        <f>IF($A159="","",IFERROR(INDEX('Catálogo'!$E$2:$E$1376,MATCH($A159,'Catálogo'!$A$2:$A$1376,0)),"código no encontrado"))</f>
        <v/>
      </c>
      <c r="D159" s="5">
        <f>IF($A159="","",IFERROR(INDEX('Catálogo'!$H$2:$H$1376,MATCH($A159,'Catálogo'!$A$2:$A$1376,0)),"código no encontrado"))</f>
        <v/>
      </c>
      <c r="E159" s="15" t="n"/>
      <c r="F159" s="10">
        <f>IF($A159="","",IFERROR(INDEX('Catálogo'!$N$2:$N$1376,MATCH($A159,'Catálogo'!$A$2:$A$1376,0)),"código no encontrado"))</f>
        <v/>
      </c>
      <c r="G159" s="14" t="n"/>
      <c r="H159" s="22" t="n"/>
      <c r="I159" s="14" t="n"/>
      <c r="J159" s="14" t="n"/>
      <c r="K159" s="14" t="n"/>
      <c r="L159" s="14" t="n"/>
      <c r="M159" s="11">
        <f>IF(OR($F159="",$H159="",NOT(ISNUMBER($F159)),NOT(ISNUMBER($H159))),"",($H159-$F159)/$F159)</f>
        <v/>
      </c>
      <c r="N159" s="10">
        <f>IF(OR($E159="",$H159=""),"",$E159*$H159)</f>
        <v/>
      </c>
      <c r="O159" s="14" t="n"/>
    </row>
    <row r="160">
      <c r="A160" s="14" t="n"/>
      <c r="B160" s="5">
        <f>IF($A160="","",IFERROR(INDEX('Catálogo'!$D$2:$D$1376,MATCH($A160,'Catálogo'!$A$2:$A$1376,0)),"código no encontrado"))</f>
        <v/>
      </c>
      <c r="C160" s="5">
        <f>IF($A160="","",IFERROR(INDEX('Catálogo'!$E$2:$E$1376,MATCH($A160,'Catálogo'!$A$2:$A$1376,0)),"código no encontrado"))</f>
        <v/>
      </c>
      <c r="D160" s="5">
        <f>IF($A160="","",IFERROR(INDEX('Catálogo'!$H$2:$H$1376,MATCH($A160,'Catálogo'!$A$2:$A$1376,0)),"código no encontrado"))</f>
        <v/>
      </c>
      <c r="E160" s="15" t="n"/>
      <c r="F160" s="10">
        <f>IF($A160="","",IFERROR(INDEX('Catálogo'!$N$2:$N$1376,MATCH($A160,'Catálogo'!$A$2:$A$1376,0)),"código no encontrado"))</f>
        <v/>
      </c>
      <c r="G160" s="14" t="n"/>
      <c r="H160" s="22" t="n"/>
      <c r="I160" s="14" t="n"/>
      <c r="J160" s="14" t="n"/>
      <c r="K160" s="14" t="n"/>
      <c r="L160" s="14" t="n"/>
      <c r="M160" s="11">
        <f>IF(OR($F160="",$H160="",NOT(ISNUMBER($F160)),NOT(ISNUMBER($H160))),"",($H160-$F160)/$F160)</f>
        <v/>
      </c>
      <c r="N160" s="10">
        <f>IF(OR($E160="",$H160=""),"",$E160*$H160)</f>
        <v/>
      </c>
      <c r="O160" s="14" t="n"/>
    </row>
    <row r="161">
      <c r="A161" s="14" t="n"/>
      <c r="B161" s="5">
        <f>IF($A161="","",IFERROR(INDEX('Catálogo'!$D$2:$D$1376,MATCH($A161,'Catálogo'!$A$2:$A$1376,0)),"código no encontrado"))</f>
        <v/>
      </c>
      <c r="C161" s="5">
        <f>IF($A161="","",IFERROR(INDEX('Catálogo'!$E$2:$E$1376,MATCH($A161,'Catálogo'!$A$2:$A$1376,0)),"código no encontrado"))</f>
        <v/>
      </c>
      <c r="D161" s="5">
        <f>IF($A161="","",IFERROR(INDEX('Catálogo'!$H$2:$H$1376,MATCH($A161,'Catálogo'!$A$2:$A$1376,0)),"código no encontrado"))</f>
        <v/>
      </c>
      <c r="E161" s="15" t="n"/>
      <c r="F161" s="10">
        <f>IF($A161="","",IFERROR(INDEX('Catálogo'!$N$2:$N$1376,MATCH($A161,'Catálogo'!$A$2:$A$1376,0)),"código no encontrado"))</f>
        <v/>
      </c>
      <c r="G161" s="14" t="n"/>
      <c r="H161" s="22" t="n"/>
      <c r="I161" s="14" t="n"/>
      <c r="J161" s="14" t="n"/>
      <c r="K161" s="14" t="n"/>
      <c r="L161" s="14" t="n"/>
      <c r="M161" s="11">
        <f>IF(OR($F161="",$H161="",NOT(ISNUMBER($F161)),NOT(ISNUMBER($H161))),"",($H161-$F161)/$F161)</f>
        <v/>
      </c>
      <c r="N161" s="10">
        <f>IF(OR($E161="",$H161=""),"",$E161*$H161)</f>
        <v/>
      </c>
      <c r="O161" s="14" t="n"/>
    </row>
    <row r="162">
      <c r="A162" s="14" t="n"/>
      <c r="B162" s="5">
        <f>IF($A162="","",IFERROR(INDEX('Catálogo'!$D$2:$D$1376,MATCH($A162,'Catálogo'!$A$2:$A$1376,0)),"código no encontrado"))</f>
        <v/>
      </c>
      <c r="C162" s="5">
        <f>IF($A162="","",IFERROR(INDEX('Catálogo'!$E$2:$E$1376,MATCH($A162,'Catálogo'!$A$2:$A$1376,0)),"código no encontrado"))</f>
        <v/>
      </c>
      <c r="D162" s="5">
        <f>IF($A162="","",IFERROR(INDEX('Catálogo'!$H$2:$H$1376,MATCH($A162,'Catálogo'!$A$2:$A$1376,0)),"código no encontrado"))</f>
        <v/>
      </c>
      <c r="E162" s="15" t="n"/>
      <c r="F162" s="10">
        <f>IF($A162="","",IFERROR(INDEX('Catálogo'!$N$2:$N$1376,MATCH($A162,'Catálogo'!$A$2:$A$1376,0)),"código no encontrado"))</f>
        <v/>
      </c>
      <c r="G162" s="14" t="n"/>
      <c r="H162" s="22" t="n"/>
      <c r="I162" s="14" t="n"/>
      <c r="J162" s="14" t="n"/>
      <c r="K162" s="14" t="n"/>
      <c r="L162" s="14" t="n"/>
      <c r="M162" s="11">
        <f>IF(OR($F162="",$H162="",NOT(ISNUMBER($F162)),NOT(ISNUMBER($H162))),"",($H162-$F162)/$F162)</f>
        <v/>
      </c>
      <c r="N162" s="10">
        <f>IF(OR($E162="",$H162=""),"",$E162*$H162)</f>
        <v/>
      </c>
      <c r="O162" s="14" t="n"/>
    </row>
    <row r="163">
      <c r="A163" s="14" t="n"/>
      <c r="B163" s="5">
        <f>IF($A163="","",IFERROR(INDEX('Catálogo'!$D$2:$D$1376,MATCH($A163,'Catálogo'!$A$2:$A$1376,0)),"código no encontrado"))</f>
        <v/>
      </c>
      <c r="C163" s="5">
        <f>IF($A163="","",IFERROR(INDEX('Catálogo'!$E$2:$E$1376,MATCH($A163,'Catálogo'!$A$2:$A$1376,0)),"código no encontrado"))</f>
        <v/>
      </c>
      <c r="D163" s="5">
        <f>IF($A163="","",IFERROR(INDEX('Catálogo'!$H$2:$H$1376,MATCH($A163,'Catálogo'!$A$2:$A$1376,0)),"código no encontrado"))</f>
        <v/>
      </c>
      <c r="E163" s="15" t="n"/>
      <c r="F163" s="10">
        <f>IF($A163="","",IFERROR(INDEX('Catálogo'!$N$2:$N$1376,MATCH($A163,'Catálogo'!$A$2:$A$1376,0)),"código no encontrado"))</f>
        <v/>
      </c>
      <c r="G163" s="14" t="n"/>
      <c r="H163" s="22" t="n"/>
      <c r="I163" s="14" t="n"/>
      <c r="J163" s="14" t="n"/>
      <c r="K163" s="14" t="n"/>
      <c r="L163" s="14" t="n"/>
      <c r="M163" s="11">
        <f>IF(OR($F163="",$H163="",NOT(ISNUMBER($F163)),NOT(ISNUMBER($H163))),"",($H163-$F163)/$F163)</f>
        <v/>
      </c>
      <c r="N163" s="10">
        <f>IF(OR($E163="",$H163=""),"",$E163*$H163)</f>
        <v/>
      </c>
      <c r="O163" s="14" t="n"/>
    </row>
    <row r="164">
      <c r="A164" s="14" t="n"/>
      <c r="B164" s="5">
        <f>IF($A164="","",IFERROR(INDEX('Catálogo'!$D$2:$D$1376,MATCH($A164,'Catálogo'!$A$2:$A$1376,0)),"código no encontrado"))</f>
        <v/>
      </c>
      <c r="C164" s="5">
        <f>IF($A164="","",IFERROR(INDEX('Catálogo'!$E$2:$E$1376,MATCH($A164,'Catálogo'!$A$2:$A$1376,0)),"código no encontrado"))</f>
        <v/>
      </c>
      <c r="D164" s="5">
        <f>IF($A164="","",IFERROR(INDEX('Catálogo'!$H$2:$H$1376,MATCH($A164,'Catálogo'!$A$2:$A$1376,0)),"código no encontrado"))</f>
        <v/>
      </c>
      <c r="E164" s="15" t="n"/>
      <c r="F164" s="10">
        <f>IF($A164="","",IFERROR(INDEX('Catálogo'!$N$2:$N$1376,MATCH($A164,'Catálogo'!$A$2:$A$1376,0)),"código no encontrado"))</f>
        <v/>
      </c>
      <c r="G164" s="14" t="n"/>
      <c r="H164" s="22" t="n"/>
      <c r="I164" s="14" t="n"/>
      <c r="J164" s="14" t="n"/>
      <c r="K164" s="14" t="n"/>
      <c r="L164" s="14" t="n"/>
      <c r="M164" s="11">
        <f>IF(OR($F164="",$H164="",NOT(ISNUMBER($F164)),NOT(ISNUMBER($H164))),"",($H164-$F164)/$F164)</f>
        <v/>
      </c>
      <c r="N164" s="10">
        <f>IF(OR($E164="",$H164=""),"",$E164*$H164)</f>
        <v/>
      </c>
      <c r="O164" s="14" t="n"/>
    </row>
    <row r="165">
      <c r="A165" s="14" t="n"/>
      <c r="B165" s="5">
        <f>IF($A165="","",IFERROR(INDEX('Catálogo'!$D$2:$D$1376,MATCH($A165,'Catálogo'!$A$2:$A$1376,0)),"código no encontrado"))</f>
        <v/>
      </c>
      <c r="C165" s="5">
        <f>IF($A165="","",IFERROR(INDEX('Catálogo'!$E$2:$E$1376,MATCH($A165,'Catálogo'!$A$2:$A$1376,0)),"código no encontrado"))</f>
        <v/>
      </c>
      <c r="D165" s="5">
        <f>IF($A165="","",IFERROR(INDEX('Catálogo'!$H$2:$H$1376,MATCH($A165,'Catálogo'!$A$2:$A$1376,0)),"código no encontrado"))</f>
        <v/>
      </c>
      <c r="E165" s="15" t="n"/>
      <c r="F165" s="10">
        <f>IF($A165="","",IFERROR(INDEX('Catálogo'!$N$2:$N$1376,MATCH($A165,'Catálogo'!$A$2:$A$1376,0)),"código no encontrado"))</f>
        <v/>
      </c>
      <c r="G165" s="14" t="n"/>
      <c r="H165" s="22" t="n"/>
      <c r="I165" s="14" t="n"/>
      <c r="J165" s="14" t="n"/>
      <c r="K165" s="14" t="n"/>
      <c r="L165" s="14" t="n"/>
      <c r="M165" s="11">
        <f>IF(OR($F165="",$H165="",NOT(ISNUMBER($F165)),NOT(ISNUMBER($H165))),"",($H165-$F165)/$F165)</f>
        <v/>
      </c>
      <c r="N165" s="10">
        <f>IF(OR($E165="",$H165=""),"",$E165*$H165)</f>
        <v/>
      </c>
      <c r="O165" s="14" t="n"/>
    </row>
    <row r="166">
      <c r="A166" s="14" t="n"/>
      <c r="B166" s="5">
        <f>IF($A166="","",IFERROR(INDEX('Catálogo'!$D$2:$D$1376,MATCH($A166,'Catálogo'!$A$2:$A$1376,0)),"código no encontrado"))</f>
        <v/>
      </c>
      <c r="C166" s="5">
        <f>IF($A166="","",IFERROR(INDEX('Catálogo'!$E$2:$E$1376,MATCH($A166,'Catálogo'!$A$2:$A$1376,0)),"código no encontrado"))</f>
        <v/>
      </c>
      <c r="D166" s="5">
        <f>IF($A166="","",IFERROR(INDEX('Catálogo'!$H$2:$H$1376,MATCH($A166,'Catálogo'!$A$2:$A$1376,0)),"código no encontrado"))</f>
        <v/>
      </c>
      <c r="E166" s="15" t="n"/>
      <c r="F166" s="10">
        <f>IF($A166="","",IFERROR(INDEX('Catálogo'!$N$2:$N$1376,MATCH($A166,'Catálogo'!$A$2:$A$1376,0)),"código no encontrado"))</f>
        <v/>
      </c>
      <c r="G166" s="14" t="n"/>
      <c r="H166" s="22" t="n"/>
      <c r="I166" s="14" t="n"/>
      <c r="J166" s="14" t="n"/>
      <c r="K166" s="14" t="n"/>
      <c r="L166" s="14" t="n"/>
      <c r="M166" s="11">
        <f>IF(OR($F166="",$H166="",NOT(ISNUMBER($F166)),NOT(ISNUMBER($H166))),"",($H166-$F166)/$F166)</f>
        <v/>
      </c>
      <c r="N166" s="10">
        <f>IF(OR($E166="",$H166=""),"",$E166*$H166)</f>
        <v/>
      </c>
      <c r="O166" s="14" t="n"/>
    </row>
    <row r="167">
      <c r="A167" s="14" t="n"/>
      <c r="B167" s="5">
        <f>IF($A167="","",IFERROR(INDEX('Catálogo'!$D$2:$D$1376,MATCH($A167,'Catálogo'!$A$2:$A$1376,0)),"código no encontrado"))</f>
        <v/>
      </c>
      <c r="C167" s="5">
        <f>IF($A167="","",IFERROR(INDEX('Catálogo'!$E$2:$E$1376,MATCH($A167,'Catálogo'!$A$2:$A$1376,0)),"código no encontrado"))</f>
        <v/>
      </c>
      <c r="D167" s="5">
        <f>IF($A167="","",IFERROR(INDEX('Catálogo'!$H$2:$H$1376,MATCH($A167,'Catálogo'!$A$2:$A$1376,0)),"código no encontrado"))</f>
        <v/>
      </c>
      <c r="E167" s="15" t="n"/>
      <c r="F167" s="10">
        <f>IF($A167="","",IFERROR(INDEX('Catálogo'!$N$2:$N$1376,MATCH($A167,'Catálogo'!$A$2:$A$1376,0)),"código no encontrado"))</f>
        <v/>
      </c>
      <c r="G167" s="14" t="n"/>
      <c r="H167" s="22" t="n"/>
      <c r="I167" s="14" t="n"/>
      <c r="J167" s="14" t="n"/>
      <c r="K167" s="14" t="n"/>
      <c r="L167" s="14" t="n"/>
      <c r="M167" s="11">
        <f>IF(OR($F167="",$H167="",NOT(ISNUMBER($F167)),NOT(ISNUMBER($H167))),"",($H167-$F167)/$F167)</f>
        <v/>
      </c>
      <c r="N167" s="10">
        <f>IF(OR($E167="",$H167=""),"",$E167*$H167)</f>
        <v/>
      </c>
      <c r="O167" s="14" t="n"/>
    </row>
    <row r="168">
      <c r="A168" s="14" t="n"/>
      <c r="B168" s="5">
        <f>IF($A168="","",IFERROR(INDEX('Catálogo'!$D$2:$D$1376,MATCH($A168,'Catálogo'!$A$2:$A$1376,0)),"código no encontrado"))</f>
        <v/>
      </c>
      <c r="C168" s="5">
        <f>IF($A168="","",IFERROR(INDEX('Catálogo'!$E$2:$E$1376,MATCH($A168,'Catálogo'!$A$2:$A$1376,0)),"código no encontrado"))</f>
        <v/>
      </c>
      <c r="D168" s="5">
        <f>IF($A168="","",IFERROR(INDEX('Catálogo'!$H$2:$H$1376,MATCH($A168,'Catálogo'!$A$2:$A$1376,0)),"código no encontrado"))</f>
        <v/>
      </c>
      <c r="E168" s="15" t="n"/>
      <c r="F168" s="10">
        <f>IF($A168="","",IFERROR(INDEX('Catálogo'!$N$2:$N$1376,MATCH($A168,'Catálogo'!$A$2:$A$1376,0)),"código no encontrado"))</f>
        <v/>
      </c>
      <c r="G168" s="14" t="n"/>
      <c r="H168" s="22" t="n"/>
      <c r="I168" s="14" t="n"/>
      <c r="J168" s="14" t="n"/>
      <c r="K168" s="14" t="n"/>
      <c r="L168" s="14" t="n"/>
      <c r="M168" s="11">
        <f>IF(OR($F168="",$H168="",NOT(ISNUMBER($F168)),NOT(ISNUMBER($H168))),"",($H168-$F168)/$F168)</f>
        <v/>
      </c>
      <c r="N168" s="10">
        <f>IF(OR($E168="",$H168=""),"",$E168*$H168)</f>
        <v/>
      </c>
      <c r="O168" s="14" t="n"/>
    </row>
    <row r="169">
      <c r="A169" s="14" t="n"/>
      <c r="B169" s="5">
        <f>IF($A169="","",IFERROR(INDEX('Catálogo'!$D$2:$D$1376,MATCH($A169,'Catálogo'!$A$2:$A$1376,0)),"código no encontrado"))</f>
        <v/>
      </c>
      <c r="C169" s="5">
        <f>IF($A169="","",IFERROR(INDEX('Catálogo'!$E$2:$E$1376,MATCH($A169,'Catálogo'!$A$2:$A$1376,0)),"código no encontrado"))</f>
        <v/>
      </c>
      <c r="D169" s="5">
        <f>IF($A169="","",IFERROR(INDEX('Catálogo'!$H$2:$H$1376,MATCH($A169,'Catálogo'!$A$2:$A$1376,0)),"código no encontrado"))</f>
        <v/>
      </c>
      <c r="E169" s="15" t="n"/>
      <c r="F169" s="10">
        <f>IF($A169="","",IFERROR(INDEX('Catálogo'!$N$2:$N$1376,MATCH($A169,'Catálogo'!$A$2:$A$1376,0)),"código no encontrado"))</f>
        <v/>
      </c>
      <c r="G169" s="14" t="n"/>
      <c r="H169" s="22" t="n"/>
      <c r="I169" s="14" t="n"/>
      <c r="J169" s="14" t="n"/>
      <c r="K169" s="14" t="n"/>
      <c r="L169" s="14" t="n"/>
      <c r="M169" s="11">
        <f>IF(OR($F169="",$H169="",NOT(ISNUMBER($F169)),NOT(ISNUMBER($H169))),"",($H169-$F169)/$F169)</f>
        <v/>
      </c>
      <c r="N169" s="10">
        <f>IF(OR($E169="",$H169=""),"",$E169*$H169)</f>
        <v/>
      </c>
      <c r="O169" s="14" t="n"/>
    </row>
    <row r="170">
      <c r="A170" s="14" t="n"/>
      <c r="B170" s="5">
        <f>IF($A170="","",IFERROR(INDEX('Catálogo'!$D$2:$D$1376,MATCH($A170,'Catálogo'!$A$2:$A$1376,0)),"código no encontrado"))</f>
        <v/>
      </c>
      <c r="C170" s="5">
        <f>IF($A170="","",IFERROR(INDEX('Catálogo'!$E$2:$E$1376,MATCH($A170,'Catálogo'!$A$2:$A$1376,0)),"código no encontrado"))</f>
        <v/>
      </c>
      <c r="D170" s="5">
        <f>IF($A170="","",IFERROR(INDEX('Catálogo'!$H$2:$H$1376,MATCH($A170,'Catálogo'!$A$2:$A$1376,0)),"código no encontrado"))</f>
        <v/>
      </c>
      <c r="E170" s="15" t="n"/>
      <c r="F170" s="10">
        <f>IF($A170="","",IFERROR(INDEX('Catálogo'!$N$2:$N$1376,MATCH($A170,'Catálogo'!$A$2:$A$1376,0)),"código no encontrado"))</f>
        <v/>
      </c>
      <c r="G170" s="14" t="n"/>
      <c r="H170" s="22" t="n"/>
      <c r="I170" s="14" t="n"/>
      <c r="J170" s="14" t="n"/>
      <c r="K170" s="14" t="n"/>
      <c r="L170" s="14" t="n"/>
      <c r="M170" s="11">
        <f>IF(OR($F170="",$H170="",NOT(ISNUMBER($F170)),NOT(ISNUMBER($H170))),"",($H170-$F170)/$F170)</f>
        <v/>
      </c>
      <c r="N170" s="10">
        <f>IF(OR($E170="",$H170=""),"",$E170*$H170)</f>
        <v/>
      </c>
      <c r="O170" s="14" t="n"/>
    </row>
    <row r="171">
      <c r="A171" s="14" t="n"/>
      <c r="B171" s="5">
        <f>IF($A171="","",IFERROR(INDEX('Catálogo'!$D$2:$D$1376,MATCH($A171,'Catálogo'!$A$2:$A$1376,0)),"código no encontrado"))</f>
        <v/>
      </c>
      <c r="C171" s="5">
        <f>IF($A171="","",IFERROR(INDEX('Catálogo'!$E$2:$E$1376,MATCH($A171,'Catálogo'!$A$2:$A$1376,0)),"código no encontrado"))</f>
        <v/>
      </c>
      <c r="D171" s="5">
        <f>IF($A171="","",IFERROR(INDEX('Catálogo'!$H$2:$H$1376,MATCH($A171,'Catálogo'!$A$2:$A$1376,0)),"código no encontrado"))</f>
        <v/>
      </c>
      <c r="E171" s="15" t="n"/>
      <c r="F171" s="10">
        <f>IF($A171="","",IFERROR(INDEX('Catálogo'!$N$2:$N$1376,MATCH($A171,'Catálogo'!$A$2:$A$1376,0)),"código no encontrado"))</f>
        <v/>
      </c>
      <c r="G171" s="14" t="n"/>
      <c r="H171" s="22" t="n"/>
      <c r="I171" s="14" t="n"/>
      <c r="J171" s="14" t="n"/>
      <c r="K171" s="14" t="n"/>
      <c r="L171" s="14" t="n"/>
      <c r="M171" s="11">
        <f>IF(OR($F171="",$H171="",NOT(ISNUMBER($F171)),NOT(ISNUMBER($H171))),"",($H171-$F171)/$F171)</f>
        <v/>
      </c>
      <c r="N171" s="10">
        <f>IF(OR($E171="",$H171=""),"",$E171*$H171)</f>
        <v/>
      </c>
      <c r="O171" s="14" t="n"/>
    </row>
    <row r="172">
      <c r="A172" s="14" t="n"/>
      <c r="B172" s="5">
        <f>IF($A172="","",IFERROR(INDEX('Catálogo'!$D$2:$D$1376,MATCH($A172,'Catálogo'!$A$2:$A$1376,0)),"código no encontrado"))</f>
        <v/>
      </c>
      <c r="C172" s="5">
        <f>IF($A172="","",IFERROR(INDEX('Catálogo'!$E$2:$E$1376,MATCH($A172,'Catálogo'!$A$2:$A$1376,0)),"código no encontrado"))</f>
        <v/>
      </c>
      <c r="D172" s="5">
        <f>IF($A172="","",IFERROR(INDEX('Catálogo'!$H$2:$H$1376,MATCH($A172,'Catálogo'!$A$2:$A$1376,0)),"código no encontrado"))</f>
        <v/>
      </c>
      <c r="E172" s="15" t="n"/>
      <c r="F172" s="10">
        <f>IF($A172="","",IFERROR(INDEX('Catálogo'!$N$2:$N$1376,MATCH($A172,'Catálogo'!$A$2:$A$1376,0)),"código no encontrado"))</f>
        <v/>
      </c>
      <c r="G172" s="14" t="n"/>
      <c r="H172" s="22" t="n"/>
      <c r="I172" s="14" t="n"/>
      <c r="J172" s="14" t="n"/>
      <c r="K172" s="14" t="n"/>
      <c r="L172" s="14" t="n"/>
      <c r="M172" s="11">
        <f>IF(OR($F172="",$H172="",NOT(ISNUMBER($F172)),NOT(ISNUMBER($H172))),"",($H172-$F172)/$F172)</f>
        <v/>
      </c>
      <c r="N172" s="10">
        <f>IF(OR($E172="",$H172=""),"",$E172*$H172)</f>
        <v/>
      </c>
      <c r="O172" s="14" t="n"/>
    </row>
    <row r="173">
      <c r="A173" s="14" t="n"/>
      <c r="B173" s="5">
        <f>IF($A173="","",IFERROR(INDEX('Catálogo'!$D$2:$D$1376,MATCH($A173,'Catálogo'!$A$2:$A$1376,0)),"código no encontrado"))</f>
        <v/>
      </c>
      <c r="C173" s="5">
        <f>IF($A173="","",IFERROR(INDEX('Catálogo'!$E$2:$E$1376,MATCH($A173,'Catálogo'!$A$2:$A$1376,0)),"código no encontrado"))</f>
        <v/>
      </c>
      <c r="D173" s="5">
        <f>IF($A173="","",IFERROR(INDEX('Catálogo'!$H$2:$H$1376,MATCH($A173,'Catálogo'!$A$2:$A$1376,0)),"código no encontrado"))</f>
        <v/>
      </c>
      <c r="E173" s="15" t="n"/>
      <c r="F173" s="10">
        <f>IF($A173="","",IFERROR(INDEX('Catálogo'!$N$2:$N$1376,MATCH($A173,'Catálogo'!$A$2:$A$1376,0)),"código no encontrado"))</f>
        <v/>
      </c>
      <c r="G173" s="14" t="n"/>
      <c r="H173" s="22" t="n"/>
      <c r="I173" s="14" t="n"/>
      <c r="J173" s="14" t="n"/>
      <c r="K173" s="14" t="n"/>
      <c r="L173" s="14" t="n"/>
      <c r="M173" s="11">
        <f>IF(OR($F173="",$H173="",NOT(ISNUMBER($F173)),NOT(ISNUMBER($H173))),"",($H173-$F173)/$F173)</f>
        <v/>
      </c>
      <c r="N173" s="10">
        <f>IF(OR($E173="",$H173=""),"",$E173*$H173)</f>
        <v/>
      </c>
      <c r="O173" s="14" t="n"/>
    </row>
    <row r="174">
      <c r="A174" s="14" t="n"/>
      <c r="B174" s="5">
        <f>IF($A174="","",IFERROR(INDEX('Catálogo'!$D$2:$D$1376,MATCH($A174,'Catálogo'!$A$2:$A$1376,0)),"código no encontrado"))</f>
        <v/>
      </c>
      <c r="C174" s="5">
        <f>IF($A174="","",IFERROR(INDEX('Catálogo'!$E$2:$E$1376,MATCH($A174,'Catálogo'!$A$2:$A$1376,0)),"código no encontrado"))</f>
        <v/>
      </c>
      <c r="D174" s="5">
        <f>IF($A174="","",IFERROR(INDEX('Catálogo'!$H$2:$H$1376,MATCH($A174,'Catálogo'!$A$2:$A$1376,0)),"código no encontrado"))</f>
        <v/>
      </c>
      <c r="E174" s="15" t="n"/>
      <c r="F174" s="10">
        <f>IF($A174="","",IFERROR(INDEX('Catálogo'!$N$2:$N$1376,MATCH($A174,'Catálogo'!$A$2:$A$1376,0)),"código no encontrado"))</f>
        <v/>
      </c>
      <c r="G174" s="14" t="n"/>
      <c r="H174" s="22" t="n"/>
      <c r="I174" s="14" t="n"/>
      <c r="J174" s="14" t="n"/>
      <c r="K174" s="14" t="n"/>
      <c r="L174" s="14" t="n"/>
      <c r="M174" s="11">
        <f>IF(OR($F174="",$H174="",NOT(ISNUMBER($F174)),NOT(ISNUMBER($H174))),"",($H174-$F174)/$F174)</f>
        <v/>
      </c>
      <c r="N174" s="10">
        <f>IF(OR($E174="",$H174=""),"",$E174*$H174)</f>
        <v/>
      </c>
      <c r="O174" s="14" t="n"/>
    </row>
    <row r="175">
      <c r="A175" s="14" t="n"/>
      <c r="B175" s="5">
        <f>IF($A175="","",IFERROR(INDEX('Catálogo'!$D$2:$D$1376,MATCH($A175,'Catálogo'!$A$2:$A$1376,0)),"código no encontrado"))</f>
        <v/>
      </c>
      <c r="C175" s="5">
        <f>IF($A175="","",IFERROR(INDEX('Catálogo'!$E$2:$E$1376,MATCH($A175,'Catálogo'!$A$2:$A$1376,0)),"código no encontrado"))</f>
        <v/>
      </c>
      <c r="D175" s="5">
        <f>IF($A175="","",IFERROR(INDEX('Catálogo'!$H$2:$H$1376,MATCH($A175,'Catálogo'!$A$2:$A$1376,0)),"código no encontrado"))</f>
        <v/>
      </c>
      <c r="E175" s="15" t="n"/>
      <c r="F175" s="10">
        <f>IF($A175="","",IFERROR(INDEX('Catálogo'!$N$2:$N$1376,MATCH($A175,'Catálogo'!$A$2:$A$1376,0)),"código no encontrado"))</f>
        <v/>
      </c>
      <c r="G175" s="14" t="n"/>
      <c r="H175" s="22" t="n"/>
      <c r="I175" s="14" t="n"/>
      <c r="J175" s="14" t="n"/>
      <c r="K175" s="14" t="n"/>
      <c r="L175" s="14" t="n"/>
      <c r="M175" s="11">
        <f>IF(OR($F175="",$H175="",NOT(ISNUMBER($F175)),NOT(ISNUMBER($H175))),"",($H175-$F175)/$F175)</f>
        <v/>
      </c>
      <c r="N175" s="10">
        <f>IF(OR($E175="",$H175=""),"",$E175*$H175)</f>
        <v/>
      </c>
      <c r="O175" s="14" t="n"/>
    </row>
    <row r="176">
      <c r="A176" s="14" t="n"/>
      <c r="B176" s="5">
        <f>IF($A176="","",IFERROR(INDEX('Catálogo'!$D$2:$D$1376,MATCH($A176,'Catálogo'!$A$2:$A$1376,0)),"código no encontrado"))</f>
        <v/>
      </c>
      <c r="C176" s="5">
        <f>IF($A176="","",IFERROR(INDEX('Catálogo'!$E$2:$E$1376,MATCH($A176,'Catálogo'!$A$2:$A$1376,0)),"código no encontrado"))</f>
        <v/>
      </c>
      <c r="D176" s="5">
        <f>IF($A176="","",IFERROR(INDEX('Catálogo'!$H$2:$H$1376,MATCH($A176,'Catálogo'!$A$2:$A$1376,0)),"código no encontrado"))</f>
        <v/>
      </c>
      <c r="E176" s="15" t="n"/>
      <c r="F176" s="10">
        <f>IF($A176="","",IFERROR(INDEX('Catálogo'!$N$2:$N$1376,MATCH($A176,'Catálogo'!$A$2:$A$1376,0)),"código no encontrado"))</f>
        <v/>
      </c>
      <c r="G176" s="14" t="n"/>
      <c r="H176" s="22" t="n"/>
      <c r="I176" s="14" t="n"/>
      <c r="J176" s="14" t="n"/>
      <c r="K176" s="14" t="n"/>
      <c r="L176" s="14" t="n"/>
      <c r="M176" s="11">
        <f>IF(OR($F176="",$H176="",NOT(ISNUMBER($F176)),NOT(ISNUMBER($H176))),"",($H176-$F176)/$F176)</f>
        <v/>
      </c>
      <c r="N176" s="10">
        <f>IF(OR($E176="",$H176=""),"",$E176*$H176)</f>
        <v/>
      </c>
      <c r="O176" s="14" t="n"/>
    </row>
    <row r="177">
      <c r="A177" s="14" t="n"/>
      <c r="B177" s="5">
        <f>IF($A177="","",IFERROR(INDEX('Catálogo'!$D$2:$D$1376,MATCH($A177,'Catálogo'!$A$2:$A$1376,0)),"código no encontrado"))</f>
        <v/>
      </c>
      <c r="C177" s="5">
        <f>IF($A177="","",IFERROR(INDEX('Catálogo'!$E$2:$E$1376,MATCH($A177,'Catálogo'!$A$2:$A$1376,0)),"código no encontrado"))</f>
        <v/>
      </c>
      <c r="D177" s="5">
        <f>IF($A177="","",IFERROR(INDEX('Catálogo'!$H$2:$H$1376,MATCH($A177,'Catálogo'!$A$2:$A$1376,0)),"código no encontrado"))</f>
        <v/>
      </c>
      <c r="E177" s="15" t="n"/>
      <c r="F177" s="10">
        <f>IF($A177="","",IFERROR(INDEX('Catálogo'!$N$2:$N$1376,MATCH($A177,'Catálogo'!$A$2:$A$1376,0)),"código no encontrado"))</f>
        <v/>
      </c>
      <c r="G177" s="14" t="n"/>
      <c r="H177" s="22" t="n"/>
      <c r="I177" s="14" t="n"/>
      <c r="J177" s="14" t="n"/>
      <c r="K177" s="14" t="n"/>
      <c r="L177" s="14" t="n"/>
      <c r="M177" s="11">
        <f>IF(OR($F177="",$H177="",NOT(ISNUMBER($F177)),NOT(ISNUMBER($H177))),"",($H177-$F177)/$F177)</f>
        <v/>
      </c>
      <c r="N177" s="10">
        <f>IF(OR($E177="",$H177=""),"",$E177*$H177)</f>
        <v/>
      </c>
      <c r="O177" s="14" t="n"/>
    </row>
    <row r="178">
      <c r="A178" s="14" t="n"/>
      <c r="B178" s="5">
        <f>IF($A178="","",IFERROR(INDEX('Catálogo'!$D$2:$D$1376,MATCH($A178,'Catálogo'!$A$2:$A$1376,0)),"código no encontrado"))</f>
        <v/>
      </c>
      <c r="C178" s="5">
        <f>IF($A178="","",IFERROR(INDEX('Catálogo'!$E$2:$E$1376,MATCH($A178,'Catálogo'!$A$2:$A$1376,0)),"código no encontrado"))</f>
        <v/>
      </c>
      <c r="D178" s="5">
        <f>IF($A178="","",IFERROR(INDEX('Catálogo'!$H$2:$H$1376,MATCH($A178,'Catálogo'!$A$2:$A$1376,0)),"código no encontrado"))</f>
        <v/>
      </c>
      <c r="E178" s="15" t="n"/>
      <c r="F178" s="10">
        <f>IF($A178="","",IFERROR(INDEX('Catálogo'!$N$2:$N$1376,MATCH($A178,'Catálogo'!$A$2:$A$1376,0)),"código no encontrado"))</f>
        <v/>
      </c>
      <c r="G178" s="14" t="n"/>
      <c r="H178" s="22" t="n"/>
      <c r="I178" s="14" t="n"/>
      <c r="J178" s="14" t="n"/>
      <c r="K178" s="14" t="n"/>
      <c r="L178" s="14" t="n"/>
      <c r="M178" s="11">
        <f>IF(OR($F178="",$H178="",NOT(ISNUMBER($F178)),NOT(ISNUMBER($H178))),"",($H178-$F178)/$F178)</f>
        <v/>
      </c>
      <c r="N178" s="10">
        <f>IF(OR($E178="",$H178=""),"",$E178*$H178)</f>
        <v/>
      </c>
      <c r="O178" s="14" t="n"/>
    </row>
    <row r="179">
      <c r="A179" s="14" t="n"/>
      <c r="B179" s="5">
        <f>IF($A179="","",IFERROR(INDEX('Catálogo'!$D$2:$D$1376,MATCH($A179,'Catálogo'!$A$2:$A$1376,0)),"código no encontrado"))</f>
        <v/>
      </c>
      <c r="C179" s="5">
        <f>IF($A179="","",IFERROR(INDEX('Catálogo'!$E$2:$E$1376,MATCH($A179,'Catálogo'!$A$2:$A$1376,0)),"código no encontrado"))</f>
        <v/>
      </c>
      <c r="D179" s="5">
        <f>IF($A179="","",IFERROR(INDEX('Catálogo'!$H$2:$H$1376,MATCH($A179,'Catálogo'!$A$2:$A$1376,0)),"código no encontrado"))</f>
        <v/>
      </c>
      <c r="E179" s="15" t="n"/>
      <c r="F179" s="10">
        <f>IF($A179="","",IFERROR(INDEX('Catálogo'!$N$2:$N$1376,MATCH($A179,'Catálogo'!$A$2:$A$1376,0)),"código no encontrado"))</f>
        <v/>
      </c>
      <c r="G179" s="14" t="n"/>
      <c r="H179" s="22" t="n"/>
      <c r="I179" s="14" t="n"/>
      <c r="J179" s="14" t="n"/>
      <c r="K179" s="14" t="n"/>
      <c r="L179" s="14" t="n"/>
      <c r="M179" s="11">
        <f>IF(OR($F179="",$H179="",NOT(ISNUMBER($F179)),NOT(ISNUMBER($H179))),"",($H179-$F179)/$F179)</f>
        <v/>
      </c>
      <c r="N179" s="10">
        <f>IF(OR($E179="",$H179=""),"",$E179*$H179)</f>
        <v/>
      </c>
      <c r="O179" s="14" t="n"/>
    </row>
    <row r="180">
      <c r="A180" s="14" t="n"/>
      <c r="B180" s="5">
        <f>IF($A180="","",IFERROR(INDEX('Catálogo'!$D$2:$D$1376,MATCH($A180,'Catálogo'!$A$2:$A$1376,0)),"código no encontrado"))</f>
        <v/>
      </c>
      <c r="C180" s="5">
        <f>IF($A180="","",IFERROR(INDEX('Catálogo'!$E$2:$E$1376,MATCH($A180,'Catálogo'!$A$2:$A$1376,0)),"código no encontrado"))</f>
        <v/>
      </c>
      <c r="D180" s="5">
        <f>IF($A180="","",IFERROR(INDEX('Catálogo'!$H$2:$H$1376,MATCH($A180,'Catálogo'!$A$2:$A$1376,0)),"código no encontrado"))</f>
        <v/>
      </c>
      <c r="E180" s="15" t="n"/>
      <c r="F180" s="10">
        <f>IF($A180="","",IFERROR(INDEX('Catálogo'!$N$2:$N$1376,MATCH($A180,'Catálogo'!$A$2:$A$1376,0)),"código no encontrado"))</f>
        <v/>
      </c>
      <c r="G180" s="14" t="n"/>
      <c r="H180" s="22" t="n"/>
      <c r="I180" s="14" t="n"/>
      <c r="J180" s="14" t="n"/>
      <c r="K180" s="14" t="n"/>
      <c r="L180" s="14" t="n"/>
      <c r="M180" s="11">
        <f>IF(OR($F180="",$H180="",NOT(ISNUMBER($F180)),NOT(ISNUMBER($H180))),"",($H180-$F180)/$F180)</f>
        <v/>
      </c>
      <c r="N180" s="10">
        <f>IF(OR($E180="",$H180=""),"",$E180*$H180)</f>
        <v/>
      </c>
      <c r="O180" s="14" t="n"/>
    </row>
    <row r="181">
      <c r="A181" s="14" t="n"/>
      <c r="B181" s="5">
        <f>IF($A181="","",IFERROR(INDEX('Catálogo'!$D$2:$D$1376,MATCH($A181,'Catálogo'!$A$2:$A$1376,0)),"código no encontrado"))</f>
        <v/>
      </c>
      <c r="C181" s="5">
        <f>IF($A181="","",IFERROR(INDEX('Catálogo'!$E$2:$E$1376,MATCH($A181,'Catálogo'!$A$2:$A$1376,0)),"código no encontrado"))</f>
        <v/>
      </c>
      <c r="D181" s="5">
        <f>IF($A181="","",IFERROR(INDEX('Catálogo'!$H$2:$H$1376,MATCH($A181,'Catálogo'!$A$2:$A$1376,0)),"código no encontrado"))</f>
        <v/>
      </c>
      <c r="E181" s="15" t="n"/>
      <c r="F181" s="10">
        <f>IF($A181="","",IFERROR(INDEX('Catálogo'!$N$2:$N$1376,MATCH($A181,'Catálogo'!$A$2:$A$1376,0)),"código no encontrado"))</f>
        <v/>
      </c>
      <c r="G181" s="14" t="n"/>
      <c r="H181" s="22" t="n"/>
      <c r="I181" s="14" t="n"/>
      <c r="J181" s="14" t="n"/>
      <c r="K181" s="14" t="n"/>
      <c r="L181" s="14" t="n"/>
      <c r="M181" s="11">
        <f>IF(OR($F181="",$H181="",NOT(ISNUMBER($F181)),NOT(ISNUMBER($H181))),"",($H181-$F181)/$F181)</f>
        <v/>
      </c>
      <c r="N181" s="10">
        <f>IF(OR($E181="",$H181=""),"",$E181*$H181)</f>
        <v/>
      </c>
      <c r="O181" s="14" t="n"/>
    </row>
    <row r="182">
      <c r="A182" s="14" t="n"/>
      <c r="B182" s="5">
        <f>IF($A182="","",IFERROR(INDEX('Catálogo'!$D$2:$D$1376,MATCH($A182,'Catálogo'!$A$2:$A$1376,0)),"código no encontrado"))</f>
        <v/>
      </c>
      <c r="C182" s="5">
        <f>IF($A182="","",IFERROR(INDEX('Catálogo'!$E$2:$E$1376,MATCH($A182,'Catálogo'!$A$2:$A$1376,0)),"código no encontrado"))</f>
        <v/>
      </c>
      <c r="D182" s="5">
        <f>IF($A182="","",IFERROR(INDEX('Catálogo'!$H$2:$H$1376,MATCH($A182,'Catálogo'!$A$2:$A$1376,0)),"código no encontrado"))</f>
        <v/>
      </c>
      <c r="E182" s="15" t="n"/>
      <c r="F182" s="10">
        <f>IF($A182="","",IFERROR(INDEX('Catálogo'!$N$2:$N$1376,MATCH($A182,'Catálogo'!$A$2:$A$1376,0)),"código no encontrado"))</f>
        <v/>
      </c>
      <c r="G182" s="14" t="n"/>
      <c r="H182" s="22" t="n"/>
      <c r="I182" s="14" t="n"/>
      <c r="J182" s="14" t="n"/>
      <c r="K182" s="14" t="n"/>
      <c r="L182" s="14" t="n"/>
      <c r="M182" s="11">
        <f>IF(OR($F182="",$H182="",NOT(ISNUMBER($F182)),NOT(ISNUMBER($H182))),"",($H182-$F182)/$F182)</f>
        <v/>
      </c>
      <c r="N182" s="10">
        <f>IF(OR($E182="",$H182=""),"",$E182*$H182)</f>
        <v/>
      </c>
      <c r="O182" s="14" t="n"/>
    </row>
    <row r="183">
      <c r="A183" s="14" t="n"/>
      <c r="B183" s="5">
        <f>IF($A183="","",IFERROR(INDEX('Catálogo'!$D$2:$D$1376,MATCH($A183,'Catálogo'!$A$2:$A$1376,0)),"código no encontrado"))</f>
        <v/>
      </c>
      <c r="C183" s="5">
        <f>IF($A183="","",IFERROR(INDEX('Catálogo'!$E$2:$E$1376,MATCH($A183,'Catálogo'!$A$2:$A$1376,0)),"código no encontrado"))</f>
        <v/>
      </c>
      <c r="D183" s="5">
        <f>IF($A183="","",IFERROR(INDEX('Catálogo'!$H$2:$H$1376,MATCH($A183,'Catálogo'!$A$2:$A$1376,0)),"código no encontrado"))</f>
        <v/>
      </c>
      <c r="E183" s="15" t="n"/>
      <c r="F183" s="10">
        <f>IF($A183="","",IFERROR(INDEX('Catálogo'!$N$2:$N$1376,MATCH($A183,'Catálogo'!$A$2:$A$1376,0)),"código no encontrado"))</f>
        <v/>
      </c>
      <c r="G183" s="14" t="n"/>
      <c r="H183" s="22" t="n"/>
      <c r="I183" s="14" t="n"/>
      <c r="J183" s="14" t="n"/>
      <c r="K183" s="14" t="n"/>
      <c r="L183" s="14" t="n"/>
      <c r="M183" s="11">
        <f>IF(OR($F183="",$H183="",NOT(ISNUMBER($F183)),NOT(ISNUMBER($H183))),"",($H183-$F183)/$F183)</f>
        <v/>
      </c>
      <c r="N183" s="10">
        <f>IF(OR($E183="",$H183=""),"",$E183*$H183)</f>
        <v/>
      </c>
      <c r="O183" s="14" t="n"/>
    </row>
    <row r="184">
      <c r="A184" s="14" t="n"/>
      <c r="B184" s="5">
        <f>IF($A184="","",IFERROR(INDEX('Catálogo'!$D$2:$D$1376,MATCH($A184,'Catálogo'!$A$2:$A$1376,0)),"código no encontrado"))</f>
        <v/>
      </c>
      <c r="C184" s="5">
        <f>IF($A184="","",IFERROR(INDEX('Catálogo'!$E$2:$E$1376,MATCH($A184,'Catálogo'!$A$2:$A$1376,0)),"código no encontrado"))</f>
        <v/>
      </c>
      <c r="D184" s="5">
        <f>IF($A184="","",IFERROR(INDEX('Catálogo'!$H$2:$H$1376,MATCH($A184,'Catálogo'!$A$2:$A$1376,0)),"código no encontrado"))</f>
        <v/>
      </c>
      <c r="E184" s="15" t="n"/>
      <c r="F184" s="10">
        <f>IF($A184="","",IFERROR(INDEX('Catálogo'!$N$2:$N$1376,MATCH($A184,'Catálogo'!$A$2:$A$1376,0)),"código no encontrado"))</f>
        <v/>
      </c>
      <c r="G184" s="14" t="n"/>
      <c r="H184" s="22" t="n"/>
      <c r="I184" s="14" t="n"/>
      <c r="J184" s="14" t="n"/>
      <c r="K184" s="14" t="n"/>
      <c r="L184" s="14" t="n"/>
      <c r="M184" s="11">
        <f>IF(OR($F184="",$H184="",NOT(ISNUMBER($F184)),NOT(ISNUMBER($H184))),"",($H184-$F184)/$F184)</f>
        <v/>
      </c>
      <c r="N184" s="10">
        <f>IF(OR($E184="",$H184=""),"",$E184*$H184)</f>
        <v/>
      </c>
      <c r="O184" s="14" t="n"/>
    </row>
    <row r="185">
      <c r="A185" s="14" t="n"/>
      <c r="B185" s="5">
        <f>IF($A185="","",IFERROR(INDEX('Catálogo'!$D$2:$D$1376,MATCH($A185,'Catálogo'!$A$2:$A$1376,0)),"código no encontrado"))</f>
        <v/>
      </c>
      <c r="C185" s="5">
        <f>IF($A185="","",IFERROR(INDEX('Catálogo'!$E$2:$E$1376,MATCH($A185,'Catálogo'!$A$2:$A$1376,0)),"código no encontrado"))</f>
        <v/>
      </c>
      <c r="D185" s="5">
        <f>IF($A185="","",IFERROR(INDEX('Catálogo'!$H$2:$H$1376,MATCH($A185,'Catálogo'!$A$2:$A$1376,0)),"código no encontrado"))</f>
        <v/>
      </c>
      <c r="E185" s="15" t="n"/>
      <c r="F185" s="10">
        <f>IF($A185="","",IFERROR(INDEX('Catálogo'!$N$2:$N$1376,MATCH($A185,'Catálogo'!$A$2:$A$1376,0)),"código no encontrado"))</f>
        <v/>
      </c>
      <c r="G185" s="14" t="n"/>
      <c r="H185" s="22" t="n"/>
      <c r="I185" s="14" t="n"/>
      <c r="J185" s="14" t="n"/>
      <c r="K185" s="14" t="n"/>
      <c r="L185" s="14" t="n"/>
      <c r="M185" s="11">
        <f>IF(OR($F185="",$H185="",NOT(ISNUMBER($F185)),NOT(ISNUMBER($H185))),"",($H185-$F185)/$F185)</f>
        <v/>
      </c>
      <c r="N185" s="10">
        <f>IF(OR($E185="",$H185=""),"",$E185*$H185)</f>
        <v/>
      </c>
      <c r="O185" s="14" t="n"/>
    </row>
    <row r="186">
      <c r="A186" s="14" t="n"/>
      <c r="B186" s="5">
        <f>IF($A186="","",IFERROR(INDEX('Catálogo'!$D$2:$D$1376,MATCH($A186,'Catálogo'!$A$2:$A$1376,0)),"código no encontrado"))</f>
        <v/>
      </c>
      <c r="C186" s="5">
        <f>IF($A186="","",IFERROR(INDEX('Catálogo'!$E$2:$E$1376,MATCH($A186,'Catálogo'!$A$2:$A$1376,0)),"código no encontrado"))</f>
        <v/>
      </c>
      <c r="D186" s="5">
        <f>IF($A186="","",IFERROR(INDEX('Catálogo'!$H$2:$H$1376,MATCH($A186,'Catálogo'!$A$2:$A$1376,0)),"código no encontrado"))</f>
        <v/>
      </c>
      <c r="E186" s="15" t="n"/>
      <c r="F186" s="10">
        <f>IF($A186="","",IFERROR(INDEX('Catálogo'!$N$2:$N$1376,MATCH($A186,'Catálogo'!$A$2:$A$1376,0)),"código no encontrado"))</f>
        <v/>
      </c>
      <c r="G186" s="14" t="n"/>
      <c r="H186" s="22" t="n"/>
      <c r="I186" s="14" t="n"/>
      <c r="J186" s="14" t="n"/>
      <c r="K186" s="14" t="n"/>
      <c r="L186" s="14" t="n"/>
      <c r="M186" s="11">
        <f>IF(OR($F186="",$H186="",NOT(ISNUMBER($F186)),NOT(ISNUMBER($H186))),"",($H186-$F186)/$F186)</f>
        <v/>
      </c>
      <c r="N186" s="10">
        <f>IF(OR($E186="",$H186=""),"",$E186*$H186)</f>
        <v/>
      </c>
      <c r="O186" s="14" t="n"/>
    </row>
    <row r="187">
      <c r="A187" s="14" t="n"/>
      <c r="B187" s="5">
        <f>IF($A187="","",IFERROR(INDEX('Catálogo'!$D$2:$D$1376,MATCH($A187,'Catálogo'!$A$2:$A$1376,0)),"código no encontrado"))</f>
        <v/>
      </c>
      <c r="C187" s="5">
        <f>IF($A187="","",IFERROR(INDEX('Catálogo'!$E$2:$E$1376,MATCH($A187,'Catálogo'!$A$2:$A$1376,0)),"código no encontrado"))</f>
        <v/>
      </c>
      <c r="D187" s="5">
        <f>IF($A187="","",IFERROR(INDEX('Catálogo'!$H$2:$H$1376,MATCH($A187,'Catálogo'!$A$2:$A$1376,0)),"código no encontrado"))</f>
        <v/>
      </c>
      <c r="E187" s="15" t="n"/>
      <c r="F187" s="10">
        <f>IF($A187="","",IFERROR(INDEX('Catálogo'!$N$2:$N$1376,MATCH($A187,'Catálogo'!$A$2:$A$1376,0)),"código no encontrado"))</f>
        <v/>
      </c>
      <c r="G187" s="14" t="n"/>
      <c r="H187" s="22" t="n"/>
      <c r="I187" s="14" t="n"/>
      <c r="J187" s="14" t="n"/>
      <c r="K187" s="14" t="n"/>
      <c r="L187" s="14" t="n"/>
      <c r="M187" s="11">
        <f>IF(OR($F187="",$H187="",NOT(ISNUMBER($F187)),NOT(ISNUMBER($H187))),"",($H187-$F187)/$F187)</f>
        <v/>
      </c>
      <c r="N187" s="10">
        <f>IF(OR($E187="",$H187=""),"",$E187*$H187)</f>
        <v/>
      </c>
      <c r="O187" s="14" t="n"/>
    </row>
    <row r="188">
      <c r="A188" s="14" t="n"/>
      <c r="B188" s="5">
        <f>IF($A188="","",IFERROR(INDEX('Catálogo'!$D$2:$D$1376,MATCH($A188,'Catálogo'!$A$2:$A$1376,0)),"código no encontrado"))</f>
        <v/>
      </c>
      <c r="C188" s="5">
        <f>IF($A188="","",IFERROR(INDEX('Catálogo'!$E$2:$E$1376,MATCH($A188,'Catálogo'!$A$2:$A$1376,0)),"código no encontrado"))</f>
        <v/>
      </c>
      <c r="D188" s="5">
        <f>IF($A188="","",IFERROR(INDEX('Catálogo'!$H$2:$H$1376,MATCH($A188,'Catálogo'!$A$2:$A$1376,0)),"código no encontrado"))</f>
        <v/>
      </c>
      <c r="E188" s="15" t="n"/>
      <c r="F188" s="10">
        <f>IF($A188="","",IFERROR(INDEX('Catálogo'!$N$2:$N$1376,MATCH($A188,'Catálogo'!$A$2:$A$1376,0)),"código no encontrado"))</f>
        <v/>
      </c>
      <c r="G188" s="14" t="n"/>
      <c r="H188" s="22" t="n"/>
      <c r="I188" s="14" t="n"/>
      <c r="J188" s="14" t="n"/>
      <c r="K188" s="14" t="n"/>
      <c r="L188" s="14" t="n"/>
      <c r="M188" s="11">
        <f>IF(OR($F188="",$H188="",NOT(ISNUMBER($F188)),NOT(ISNUMBER($H188))),"",($H188-$F188)/$F188)</f>
        <v/>
      </c>
      <c r="N188" s="10">
        <f>IF(OR($E188="",$H188=""),"",$E188*$H188)</f>
        <v/>
      </c>
      <c r="O188" s="14" t="n"/>
    </row>
    <row r="189">
      <c r="A189" s="14" t="n"/>
      <c r="B189" s="5">
        <f>IF($A189="","",IFERROR(INDEX('Catálogo'!$D$2:$D$1376,MATCH($A189,'Catálogo'!$A$2:$A$1376,0)),"código no encontrado"))</f>
        <v/>
      </c>
      <c r="C189" s="5">
        <f>IF($A189="","",IFERROR(INDEX('Catálogo'!$E$2:$E$1376,MATCH($A189,'Catálogo'!$A$2:$A$1376,0)),"código no encontrado"))</f>
        <v/>
      </c>
      <c r="D189" s="5">
        <f>IF($A189="","",IFERROR(INDEX('Catálogo'!$H$2:$H$1376,MATCH($A189,'Catálogo'!$A$2:$A$1376,0)),"código no encontrado"))</f>
        <v/>
      </c>
      <c r="E189" s="15" t="n"/>
      <c r="F189" s="10">
        <f>IF($A189="","",IFERROR(INDEX('Catálogo'!$N$2:$N$1376,MATCH($A189,'Catálogo'!$A$2:$A$1376,0)),"código no encontrado"))</f>
        <v/>
      </c>
      <c r="G189" s="14" t="n"/>
      <c r="H189" s="22" t="n"/>
      <c r="I189" s="14" t="n"/>
      <c r="J189" s="14" t="n"/>
      <c r="K189" s="14" t="n"/>
      <c r="L189" s="14" t="n"/>
      <c r="M189" s="11">
        <f>IF(OR($F189="",$H189="",NOT(ISNUMBER($F189)),NOT(ISNUMBER($H189))),"",($H189-$F189)/$F189)</f>
        <v/>
      </c>
      <c r="N189" s="10">
        <f>IF(OR($E189="",$H189=""),"",$E189*$H189)</f>
        <v/>
      </c>
      <c r="O189" s="14" t="n"/>
    </row>
    <row r="190">
      <c r="A190" s="14" t="n"/>
      <c r="B190" s="5">
        <f>IF($A190="","",IFERROR(INDEX('Catálogo'!$D$2:$D$1376,MATCH($A190,'Catálogo'!$A$2:$A$1376,0)),"código no encontrado"))</f>
        <v/>
      </c>
      <c r="C190" s="5">
        <f>IF($A190="","",IFERROR(INDEX('Catálogo'!$E$2:$E$1376,MATCH($A190,'Catálogo'!$A$2:$A$1376,0)),"código no encontrado"))</f>
        <v/>
      </c>
      <c r="D190" s="5">
        <f>IF($A190="","",IFERROR(INDEX('Catálogo'!$H$2:$H$1376,MATCH($A190,'Catálogo'!$A$2:$A$1376,0)),"código no encontrado"))</f>
        <v/>
      </c>
      <c r="E190" s="15" t="n"/>
      <c r="F190" s="10">
        <f>IF($A190="","",IFERROR(INDEX('Catálogo'!$N$2:$N$1376,MATCH($A190,'Catálogo'!$A$2:$A$1376,0)),"código no encontrado"))</f>
        <v/>
      </c>
      <c r="G190" s="14" t="n"/>
      <c r="H190" s="22" t="n"/>
      <c r="I190" s="14" t="n"/>
      <c r="J190" s="14" t="n"/>
      <c r="K190" s="14" t="n"/>
      <c r="L190" s="14" t="n"/>
      <c r="M190" s="11">
        <f>IF(OR($F190="",$H190="",NOT(ISNUMBER($F190)),NOT(ISNUMBER($H190))),"",($H190-$F190)/$F190)</f>
        <v/>
      </c>
      <c r="N190" s="10">
        <f>IF(OR($E190="",$H190=""),"",$E190*$H190)</f>
        <v/>
      </c>
      <c r="O190" s="14" t="n"/>
    </row>
    <row r="191">
      <c r="A191" s="14" t="n"/>
      <c r="B191" s="5">
        <f>IF($A191="","",IFERROR(INDEX('Catálogo'!$D$2:$D$1376,MATCH($A191,'Catálogo'!$A$2:$A$1376,0)),"código no encontrado"))</f>
        <v/>
      </c>
      <c r="C191" s="5">
        <f>IF($A191="","",IFERROR(INDEX('Catálogo'!$E$2:$E$1376,MATCH($A191,'Catálogo'!$A$2:$A$1376,0)),"código no encontrado"))</f>
        <v/>
      </c>
      <c r="D191" s="5">
        <f>IF($A191="","",IFERROR(INDEX('Catálogo'!$H$2:$H$1376,MATCH($A191,'Catálogo'!$A$2:$A$1376,0)),"código no encontrado"))</f>
        <v/>
      </c>
      <c r="E191" s="15" t="n"/>
      <c r="F191" s="10">
        <f>IF($A191="","",IFERROR(INDEX('Catálogo'!$N$2:$N$1376,MATCH($A191,'Catálogo'!$A$2:$A$1376,0)),"código no encontrado"))</f>
        <v/>
      </c>
      <c r="G191" s="14" t="n"/>
      <c r="H191" s="22" t="n"/>
      <c r="I191" s="14" t="n"/>
      <c r="J191" s="14" t="n"/>
      <c r="K191" s="14" t="n"/>
      <c r="L191" s="14" t="n"/>
      <c r="M191" s="11">
        <f>IF(OR($F191="",$H191="",NOT(ISNUMBER($F191)),NOT(ISNUMBER($H191))),"",($H191-$F191)/$F191)</f>
        <v/>
      </c>
      <c r="N191" s="10">
        <f>IF(OR($E191="",$H191=""),"",$E191*$H191)</f>
        <v/>
      </c>
      <c r="O191" s="14" t="n"/>
    </row>
    <row r="192">
      <c r="A192" s="14" t="n"/>
      <c r="B192" s="5">
        <f>IF($A192="","",IFERROR(INDEX('Catálogo'!$D$2:$D$1376,MATCH($A192,'Catálogo'!$A$2:$A$1376,0)),"código no encontrado"))</f>
        <v/>
      </c>
      <c r="C192" s="5">
        <f>IF($A192="","",IFERROR(INDEX('Catálogo'!$E$2:$E$1376,MATCH($A192,'Catálogo'!$A$2:$A$1376,0)),"código no encontrado"))</f>
        <v/>
      </c>
      <c r="D192" s="5">
        <f>IF($A192="","",IFERROR(INDEX('Catálogo'!$H$2:$H$1376,MATCH($A192,'Catálogo'!$A$2:$A$1376,0)),"código no encontrado"))</f>
        <v/>
      </c>
      <c r="E192" s="15" t="n"/>
      <c r="F192" s="10">
        <f>IF($A192="","",IFERROR(INDEX('Catálogo'!$N$2:$N$1376,MATCH($A192,'Catálogo'!$A$2:$A$1376,0)),"código no encontrado"))</f>
        <v/>
      </c>
      <c r="G192" s="14" t="n"/>
      <c r="H192" s="22" t="n"/>
      <c r="I192" s="14" t="n"/>
      <c r="J192" s="14" t="n"/>
      <c r="K192" s="14" t="n"/>
      <c r="L192" s="14" t="n"/>
      <c r="M192" s="11">
        <f>IF(OR($F192="",$H192="",NOT(ISNUMBER($F192)),NOT(ISNUMBER($H192))),"",($H192-$F192)/$F192)</f>
        <v/>
      </c>
      <c r="N192" s="10">
        <f>IF(OR($E192="",$H192=""),"",$E192*$H192)</f>
        <v/>
      </c>
      <c r="O192" s="14" t="n"/>
    </row>
    <row r="193">
      <c r="A193" s="14" t="n"/>
      <c r="B193" s="5">
        <f>IF($A193="","",IFERROR(INDEX('Catálogo'!$D$2:$D$1376,MATCH($A193,'Catálogo'!$A$2:$A$1376,0)),"código no encontrado"))</f>
        <v/>
      </c>
      <c r="C193" s="5">
        <f>IF($A193="","",IFERROR(INDEX('Catálogo'!$E$2:$E$1376,MATCH($A193,'Catálogo'!$A$2:$A$1376,0)),"código no encontrado"))</f>
        <v/>
      </c>
      <c r="D193" s="5">
        <f>IF($A193="","",IFERROR(INDEX('Catálogo'!$H$2:$H$1376,MATCH($A193,'Catálogo'!$A$2:$A$1376,0)),"código no encontrado"))</f>
        <v/>
      </c>
      <c r="E193" s="15" t="n"/>
      <c r="F193" s="10">
        <f>IF($A193="","",IFERROR(INDEX('Catálogo'!$N$2:$N$1376,MATCH($A193,'Catálogo'!$A$2:$A$1376,0)),"código no encontrado"))</f>
        <v/>
      </c>
      <c r="G193" s="14" t="n"/>
      <c r="H193" s="22" t="n"/>
      <c r="I193" s="14" t="n"/>
      <c r="J193" s="14" t="n"/>
      <c r="K193" s="14" t="n"/>
      <c r="L193" s="14" t="n"/>
      <c r="M193" s="11">
        <f>IF(OR($F193="",$H193="",NOT(ISNUMBER($F193)),NOT(ISNUMBER($H193))),"",($H193-$F193)/$F193)</f>
        <v/>
      </c>
      <c r="N193" s="10">
        <f>IF(OR($E193="",$H193=""),"",$E193*$H193)</f>
        <v/>
      </c>
      <c r="O193" s="14" t="n"/>
    </row>
    <row r="194">
      <c r="A194" s="14" t="n"/>
      <c r="B194" s="5">
        <f>IF($A194="","",IFERROR(INDEX('Catálogo'!$D$2:$D$1376,MATCH($A194,'Catálogo'!$A$2:$A$1376,0)),"código no encontrado"))</f>
        <v/>
      </c>
      <c r="C194" s="5">
        <f>IF($A194="","",IFERROR(INDEX('Catálogo'!$E$2:$E$1376,MATCH($A194,'Catálogo'!$A$2:$A$1376,0)),"código no encontrado"))</f>
        <v/>
      </c>
      <c r="D194" s="5">
        <f>IF($A194="","",IFERROR(INDEX('Catálogo'!$H$2:$H$1376,MATCH($A194,'Catálogo'!$A$2:$A$1376,0)),"código no encontrado"))</f>
        <v/>
      </c>
      <c r="E194" s="15" t="n"/>
      <c r="F194" s="10">
        <f>IF($A194="","",IFERROR(INDEX('Catálogo'!$N$2:$N$1376,MATCH($A194,'Catálogo'!$A$2:$A$1376,0)),"código no encontrado"))</f>
        <v/>
      </c>
      <c r="G194" s="14" t="n"/>
      <c r="H194" s="22" t="n"/>
      <c r="I194" s="14" t="n"/>
      <c r="J194" s="14" t="n"/>
      <c r="K194" s="14" t="n"/>
      <c r="L194" s="14" t="n"/>
      <c r="M194" s="11">
        <f>IF(OR($F194="",$H194="",NOT(ISNUMBER($F194)),NOT(ISNUMBER($H194))),"",($H194-$F194)/$F194)</f>
        <v/>
      </c>
      <c r="N194" s="10">
        <f>IF(OR($E194="",$H194=""),"",$E194*$H194)</f>
        <v/>
      </c>
      <c r="O194" s="14" t="n"/>
    </row>
    <row r="195">
      <c r="A195" s="14" t="n"/>
      <c r="B195" s="5">
        <f>IF($A195="","",IFERROR(INDEX('Catálogo'!$D$2:$D$1376,MATCH($A195,'Catálogo'!$A$2:$A$1376,0)),"código no encontrado"))</f>
        <v/>
      </c>
      <c r="C195" s="5">
        <f>IF($A195="","",IFERROR(INDEX('Catálogo'!$E$2:$E$1376,MATCH($A195,'Catálogo'!$A$2:$A$1376,0)),"código no encontrado"))</f>
        <v/>
      </c>
      <c r="D195" s="5">
        <f>IF($A195="","",IFERROR(INDEX('Catálogo'!$H$2:$H$1376,MATCH($A195,'Catálogo'!$A$2:$A$1376,0)),"código no encontrado"))</f>
        <v/>
      </c>
      <c r="E195" s="15" t="n"/>
      <c r="F195" s="10">
        <f>IF($A195="","",IFERROR(INDEX('Catálogo'!$N$2:$N$1376,MATCH($A195,'Catálogo'!$A$2:$A$1376,0)),"código no encontrado"))</f>
        <v/>
      </c>
      <c r="G195" s="14" t="n"/>
      <c r="H195" s="22" t="n"/>
      <c r="I195" s="14" t="n"/>
      <c r="J195" s="14" t="n"/>
      <c r="K195" s="14" t="n"/>
      <c r="L195" s="14" t="n"/>
      <c r="M195" s="11">
        <f>IF(OR($F195="",$H195="",NOT(ISNUMBER($F195)),NOT(ISNUMBER($H195))),"",($H195-$F195)/$F195)</f>
        <v/>
      </c>
      <c r="N195" s="10">
        <f>IF(OR($E195="",$H195=""),"",$E195*$H195)</f>
        <v/>
      </c>
      <c r="O195" s="14" t="n"/>
    </row>
    <row r="196">
      <c r="A196" s="14" t="n"/>
      <c r="B196" s="5">
        <f>IF($A196="","",IFERROR(INDEX('Catálogo'!$D$2:$D$1376,MATCH($A196,'Catálogo'!$A$2:$A$1376,0)),"código no encontrado"))</f>
        <v/>
      </c>
      <c r="C196" s="5">
        <f>IF($A196="","",IFERROR(INDEX('Catálogo'!$E$2:$E$1376,MATCH($A196,'Catálogo'!$A$2:$A$1376,0)),"código no encontrado"))</f>
        <v/>
      </c>
      <c r="D196" s="5">
        <f>IF($A196="","",IFERROR(INDEX('Catálogo'!$H$2:$H$1376,MATCH($A196,'Catálogo'!$A$2:$A$1376,0)),"código no encontrado"))</f>
        <v/>
      </c>
      <c r="E196" s="15" t="n"/>
      <c r="F196" s="10">
        <f>IF($A196="","",IFERROR(INDEX('Catálogo'!$N$2:$N$1376,MATCH($A196,'Catálogo'!$A$2:$A$1376,0)),"código no encontrado"))</f>
        <v/>
      </c>
      <c r="G196" s="14" t="n"/>
      <c r="H196" s="22" t="n"/>
      <c r="I196" s="14" t="n"/>
      <c r="J196" s="14" t="n"/>
      <c r="K196" s="14" t="n"/>
      <c r="L196" s="14" t="n"/>
      <c r="M196" s="11">
        <f>IF(OR($F196="",$H196="",NOT(ISNUMBER($F196)),NOT(ISNUMBER($H196))),"",($H196-$F196)/$F196)</f>
        <v/>
      </c>
      <c r="N196" s="10">
        <f>IF(OR($E196="",$H196=""),"",$E196*$H196)</f>
        <v/>
      </c>
      <c r="O196" s="14" t="n"/>
    </row>
    <row r="197">
      <c r="A197" s="14" t="n"/>
      <c r="B197" s="5">
        <f>IF($A197="","",IFERROR(INDEX('Catálogo'!$D$2:$D$1376,MATCH($A197,'Catálogo'!$A$2:$A$1376,0)),"código no encontrado"))</f>
        <v/>
      </c>
      <c r="C197" s="5">
        <f>IF($A197="","",IFERROR(INDEX('Catálogo'!$E$2:$E$1376,MATCH($A197,'Catálogo'!$A$2:$A$1376,0)),"código no encontrado"))</f>
        <v/>
      </c>
      <c r="D197" s="5">
        <f>IF($A197="","",IFERROR(INDEX('Catálogo'!$H$2:$H$1376,MATCH($A197,'Catálogo'!$A$2:$A$1376,0)),"código no encontrado"))</f>
        <v/>
      </c>
      <c r="E197" s="15" t="n"/>
      <c r="F197" s="10">
        <f>IF($A197="","",IFERROR(INDEX('Catálogo'!$N$2:$N$1376,MATCH($A197,'Catálogo'!$A$2:$A$1376,0)),"código no encontrado"))</f>
        <v/>
      </c>
      <c r="G197" s="14" t="n"/>
      <c r="H197" s="22" t="n"/>
      <c r="I197" s="14" t="n"/>
      <c r="J197" s="14" t="n"/>
      <c r="K197" s="14" t="n"/>
      <c r="L197" s="14" t="n"/>
      <c r="M197" s="11">
        <f>IF(OR($F197="",$H197="",NOT(ISNUMBER($F197)),NOT(ISNUMBER($H197))),"",($H197-$F197)/$F197)</f>
        <v/>
      </c>
      <c r="N197" s="10">
        <f>IF(OR($E197="",$H197=""),"",$E197*$H197)</f>
        <v/>
      </c>
      <c r="O197" s="14" t="n"/>
    </row>
    <row r="198">
      <c r="A198" s="14" t="n"/>
      <c r="B198" s="5">
        <f>IF($A198="","",IFERROR(INDEX('Catálogo'!$D$2:$D$1376,MATCH($A198,'Catálogo'!$A$2:$A$1376,0)),"código no encontrado"))</f>
        <v/>
      </c>
      <c r="C198" s="5">
        <f>IF($A198="","",IFERROR(INDEX('Catálogo'!$E$2:$E$1376,MATCH($A198,'Catálogo'!$A$2:$A$1376,0)),"código no encontrado"))</f>
        <v/>
      </c>
      <c r="D198" s="5">
        <f>IF($A198="","",IFERROR(INDEX('Catálogo'!$H$2:$H$1376,MATCH($A198,'Catálogo'!$A$2:$A$1376,0)),"código no encontrado"))</f>
        <v/>
      </c>
      <c r="E198" s="15" t="n"/>
      <c r="F198" s="10">
        <f>IF($A198="","",IFERROR(INDEX('Catálogo'!$N$2:$N$1376,MATCH($A198,'Catálogo'!$A$2:$A$1376,0)),"código no encontrado"))</f>
        <v/>
      </c>
      <c r="G198" s="14" t="n"/>
      <c r="H198" s="22" t="n"/>
      <c r="I198" s="14" t="n"/>
      <c r="J198" s="14" t="n"/>
      <c r="K198" s="14" t="n"/>
      <c r="L198" s="14" t="n"/>
      <c r="M198" s="11">
        <f>IF(OR($F198="",$H198="",NOT(ISNUMBER($F198)),NOT(ISNUMBER($H198))),"",($H198-$F198)/$F198)</f>
        <v/>
      </c>
      <c r="N198" s="10">
        <f>IF(OR($E198="",$H198=""),"",$E198*$H198)</f>
        <v/>
      </c>
      <c r="O198" s="14" t="n"/>
    </row>
    <row r="199">
      <c r="A199" s="14" t="n"/>
      <c r="B199" s="5">
        <f>IF($A199="","",IFERROR(INDEX('Catálogo'!$D$2:$D$1376,MATCH($A199,'Catálogo'!$A$2:$A$1376,0)),"código no encontrado"))</f>
        <v/>
      </c>
      <c r="C199" s="5">
        <f>IF($A199="","",IFERROR(INDEX('Catálogo'!$E$2:$E$1376,MATCH($A199,'Catálogo'!$A$2:$A$1376,0)),"código no encontrado"))</f>
        <v/>
      </c>
      <c r="D199" s="5">
        <f>IF($A199="","",IFERROR(INDEX('Catálogo'!$H$2:$H$1376,MATCH($A199,'Catálogo'!$A$2:$A$1376,0)),"código no encontrado"))</f>
        <v/>
      </c>
      <c r="E199" s="15" t="n"/>
      <c r="F199" s="10">
        <f>IF($A199="","",IFERROR(INDEX('Catálogo'!$N$2:$N$1376,MATCH($A199,'Catálogo'!$A$2:$A$1376,0)),"código no encontrado"))</f>
        <v/>
      </c>
      <c r="G199" s="14" t="n"/>
      <c r="H199" s="22" t="n"/>
      <c r="I199" s="14" t="n"/>
      <c r="J199" s="14" t="n"/>
      <c r="K199" s="14" t="n"/>
      <c r="L199" s="14" t="n"/>
      <c r="M199" s="11">
        <f>IF(OR($F199="",$H199="",NOT(ISNUMBER($F199)),NOT(ISNUMBER($H199))),"",($H199-$F199)/$F199)</f>
        <v/>
      </c>
      <c r="N199" s="10">
        <f>IF(OR($E199="",$H199=""),"",$E199*$H199)</f>
        <v/>
      </c>
      <c r="O199" s="14" t="n"/>
    </row>
    <row r="200">
      <c r="A200" s="14" t="n"/>
      <c r="B200" s="5">
        <f>IF($A200="","",IFERROR(INDEX('Catálogo'!$D$2:$D$1376,MATCH($A200,'Catálogo'!$A$2:$A$1376,0)),"código no encontrado"))</f>
        <v/>
      </c>
      <c r="C200" s="5">
        <f>IF($A200="","",IFERROR(INDEX('Catálogo'!$E$2:$E$1376,MATCH($A200,'Catálogo'!$A$2:$A$1376,0)),"código no encontrado"))</f>
        <v/>
      </c>
      <c r="D200" s="5">
        <f>IF($A200="","",IFERROR(INDEX('Catálogo'!$H$2:$H$1376,MATCH($A200,'Catálogo'!$A$2:$A$1376,0)),"código no encontrado"))</f>
        <v/>
      </c>
      <c r="E200" s="15" t="n"/>
      <c r="F200" s="10">
        <f>IF($A200="","",IFERROR(INDEX('Catálogo'!$N$2:$N$1376,MATCH($A200,'Catálogo'!$A$2:$A$1376,0)),"código no encontrado"))</f>
        <v/>
      </c>
      <c r="G200" s="14" t="n"/>
      <c r="H200" s="22" t="n"/>
      <c r="I200" s="14" t="n"/>
      <c r="J200" s="14" t="n"/>
      <c r="K200" s="14" t="n"/>
      <c r="L200" s="14" t="n"/>
      <c r="M200" s="11">
        <f>IF(OR($F200="",$H200="",NOT(ISNUMBER($F200)),NOT(ISNUMBER($H200))),"",($H200-$F200)/$F200)</f>
        <v/>
      </c>
      <c r="N200" s="10">
        <f>IF(OR($E200="",$H200=""),"",$E200*$H200)</f>
        <v/>
      </c>
      <c r="O200" s="14" t="n"/>
    </row>
    <row r="201">
      <c r="A201" s="14" t="n"/>
      <c r="B201" s="5">
        <f>IF($A201="","",IFERROR(INDEX('Catálogo'!$D$2:$D$1376,MATCH($A201,'Catálogo'!$A$2:$A$1376,0)),"código no encontrado"))</f>
        <v/>
      </c>
      <c r="C201" s="5">
        <f>IF($A201="","",IFERROR(INDEX('Catálogo'!$E$2:$E$1376,MATCH($A201,'Catálogo'!$A$2:$A$1376,0)),"código no encontrado"))</f>
        <v/>
      </c>
      <c r="D201" s="5">
        <f>IF($A201="","",IFERROR(INDEX('Catálogo'!$H$2:$H$1376,MATCH($A201,'Catálogo'!$A$2:$A$1376,0)),"código no encontrado"))</f>
        <v/>
      </c>
      <c r="E201" s="15" t="n"/>
      <c r="F201" s="10">
        <f>IF($A201="","",IFERROR(INDEX('Catálogo'!$N$2:$N$1376,MATCH($A201,'Catálogo'!$A$2:$A$1376,0)),"código no encontrado"))</f>
        <v/>
      </c>
      <c r="G201" s="14" t="n"/>
      <c r="H201" s="22" t="n"/>
      <c r="I201" s="14" t="n"/>
      <c r="J201" s="14" t="n"/>
      <c r="K201" s="14" t="n"/>
      <c r="L201" s="14" t="n"/>
      <c r="M201" s="11">
        <f>IF(OR($F201="",$H201="",NOT(ISNUMBER($F201)),NOT(ISNUMBER($H201))),"",($H201-$F201)/$F201)</f>
        <v/>
      </c>
      <c r="N201" s="10">
        <f>IF(OR($E201="",$H201=""),"",$E201*$H201)</f>
        <v/>
      </c>
      <c r="O201" s="14" t="n"/>
    </row>
    <row r="202">
      <c r="A202" s="14" t="n"/>
      <c r="B202" s="5">
        <f>IF($A202="","",IFERROR(INDEX('Catálogo'!$D$2:$D$1376,MATCH($A202,'Catálogo'!$A$2:$A$1376,0)),"código no encontrado"))</f>
        <v/>
      </c>
      <c r="C202" s="5">
        <f>IF($A202="","",IFERROR(INDEX('Catálogo'!$E$2:$E$1376,MATCH($A202,'Catálogo'!$A$2:$A$1376,0)),"código no encontrado"))</f>
        <v/>
      </c>
      <c r="D202" s="5">
        <f>IF($A202="","",IFERROR(INDEX('Catálogo'!$H$2:$H$1376,MATCH($A202,'Catálogo'!$A$2:$A$1376,0)),"código no encontrado"))</f>
        <v/>
      </c>
      <c r="E202" s="15" t="n"/>
      <c r="F202" s="10">
        <f>IF($A202="","",IFERROR(INDEX('Catálogo'!$N$2:$N$1376,MATCH($A202,'Catálogo'!$A$2:$A$1376,0)),"código no encontrado"))</f>
        <v/>
      </c>
      <c r="G202" s="14" t="n"/>
      <c r="H202" s="22" t="n"/>
      <c r="I202" s="14" t="n"/>
      <c r="J202" s="14" t="n"/>
      <c r="K202" s="14" t="n"/>
      <c r="L202" s="14" t="n"/>
      <c r="M202" s="11">
        <f>IF(OR($F202="",$H202="",NOT(ISNUMBER($F202)),NOT(ISNUMBER($H202))),"",($H202-$F202)/$F202)</f>
        <v/>
      </c>
      <c r="N202" s="10">
        <f>IF(OR($E202="",$H202=""),"",$E202*$H202)</f>
        <v/>
      </c>
      <c r="O202" s="14" t="n"/>
    </row>
    <row r="203">
      <c r="A203" s="14" t="n"/>
      <c r="B203" s="5">
        <f>IF($A203="","",IFERROR(INDEX('Catálogo'!$D$2:$D$1376,MATCH($A203,'Catálogo'!$A$2:$A$1376,0)),"código no encontrado"))</f>
        <v/>
      </c>
      <c r="C203" s="5">
        <f>IF($A203="","",IFERROR(INDEX('Catálogo'!$E$2:$E$1376,MATCH($A203,'Catálogo'!$A$2:$A$1376,0)),"código no encontrado"))</f>
        <v/>
      </c>
      <c r="D203" s="5">
        <f>IF($A203="","",IFERROR(INDEX('Catálogo'!$H$2:$H$1376,MATCH($A203,'Catálogo'!$A$2:$A$1376,0)),"código no encontrado"))</f>
        <v/>
      </c>
      <c r="E203" s="15" t="n"/>
      <c r="F203" s="10">
        <f>IF($A203="","",IFERROR(INDEX('Catálogo'!$N$2:$N$1376,MATCH($A203,'Catálogo'!$A$2:$A$1376,0)),"código no encontrado"))</f>
        <v/>
      </c>
      <c r="G203" s="14" t="n"/>
      <c r="H203" s="22" t="n"/>
      <c r="I203" s="14" t="n"/>
      <c r="J203" s="14" t="n"/>
      <c r="K203" s="14" t="n"/>
      <c r="L203" s="14" t="n"/>
      <c r="M203" s="11">
        <f>IF(OR($F203="",$H203="",NOT(ISNUMBER($F203)),NOT(ISNUMBER($H203))),"",($H203-$F203)/$F203)</f>
        <v/>
      </c>
      <c r="N203" s="10">
        <f>IF(OR($E203="",$H203=""),"",$E203*$H203)</f>
        <v/>
      </c>
      <c r="O203" s="14" t="n"/>
    </row>
    <row r="204">
      <c r="A204" s="14" t="n"/>
      <c r="B204" s="5">
        <f>IF($A204="","",IFERROR(INDEX('Catálogo'!$D$2:$D$1376,MATCH($A204,'Catálogo'!$A$2:$A$1376,0)),"código no encontrado"))</f>
        <v/>
      </c>
      <c r="C204" s="5">
        <f>IF($A204="","",IFERROR(INDEX('Catálogo'!$E$2:$E$1376,MATCH($A204,'Catálogo'!$A$2:$A$1376,0)),"código no encontrado"))</f>
        <v/>
      </c>
      <c r="D204" s="5">
        <f>IF($A204="","",IFERROR(INDEX('Catálogo'!$H$2:$H$1376,MATCH($A204,'Catálogo'!$A$2:$A$1376,0)),"código no encontrado"))</f>
        <v/>
      </c>
      <c r="E204" s="15" t="n"/>
      <c r="F204" s="10">
        <f>IF($A204="","",IFERROR(INDEX('Catálogo'!$N$2:$N$1376,MATCH($A204,'Catálogo'!$A$2:$A$1376,0)),"código no encontrado"))</f>
        <v/>
      </c>
      <c r="G204" s="14" t="n"/>
      <c r="H204" s="22" t="n"/>
      <c r="I204" s="14" t="n"/>
      <c r="J204" s="14" t="n"/>
      <c r="K204" s="14" t="n"/>
      <c r="L204" s="14" t="n"/>
      <c r="M204" s="11">
        <f>IF(OR($F204="",$H204="",NOT(ISNUMBER($F204)),NOT(ISNUMBER($H204))),"",($H204-$F204)/$F204)</f>
        <v/>
      </c>
      <c r="N204" s="10">
        <f>IF(OR($E204="",$H204=""),"",$E204*$H204)</f>
        <v/>
      </c>
      <c r="O204" s="14" t="n"/>
    </row>
    <row r="205">
      <c r="A205" s="14" t="n"/>
      <c r="B205" s="5">
        <f>IF($A205="","",IFERROR(INDEX('Catálogo'!$D$2:$D$1376,MATCH($A205,'Catálogo'!$A$2:$A$1376,0)),"código no encontrado"))</f>
        <v/>
      </c>
      <c r="C205" s="5">
        <f>IF($A205="","",IFERROR(INDEX('Catálogo'!$E$2:$E$1376,MATCH($A205,'Catálogo'!$A$2:$A$1376,0)),"código no encontrado"))</f>
        <v/>
      </c>
      <c r="D205" s="5">
        <f>IF($A205="","",IFERROR(INDEX('Catálogo'!$H$2:$H$1376,MATCH($A205,'Catálogo'!$A$2:$A$1376,0)),"código no encontrado"))</f>
        <v/>
      </c>
      <c r="E205" s="15" t="n"/>
      <c r="F205" s="10">
        <f>IF($A205="","",IFERROR(INDEX('Catálogo'!$N$2:$N$1376,MATCH($A205,'Catálogo'!$A$2:$A$1376,0)),"código no encontrado"))</f>
        <v/>
      </c>
      <c r="G205" s="14" t="n"/>
      <c r="H205" s="22" t="n"/>
      <c r="I205" s="14" t="n"/>
      <c r="J205" s="14" t="n"/>
      <c r="K205" s="14" t="n"/>
      <c r="L205" s="14" t="n"/>
      <c r="M205" s="11">
        <f>IF(OR($F205="",$H205="",NOT(ISNUMBER($F205)),NOT(ISNUMBER($H205))),"",($H205-$F205)/$F205)</f>
        <v/>
      </c>
      <c r="N205" s="10">
        <f>IF(OR($E205="",$H205=""),"",$E205*$H205)</f>
        <v/>
      </c>
      <c r="O205" s="14" t="n"/>
    </row>
    <row r="206">
      <c r="A206" s="14" t="n"/>
      <c r="B206" s="5">
        <f>IF($A206="","",IFERROR(INDEX('Catálogo'!$D$2:$D$1376,MATCH($A206,'Catálogo'!$A$2:$A$1376,0)),"código no encontrado"))</f>
        <v/>
      </c>
      <c r="C206" s="5">
        <f>IF($A206="","",IFERROR(INDEX('Catálogo'!$E$2:$E$1376,MATCH($A206,'Catálogo'!$A$2:$A$1376,0)),"código no encontrado"))</f>
        <v/>
      </c>
      <c r="D206" s="5">
        <f>IF($A206="","",IFERROR(INDEX('Catálogo'!$H$2:$H$1376,MATCH($A206,'Catálogo'!$A$2:$A$1376,0)),"código no encontrado"))</f>
        <v/>
      </c>
      <c r="E206" s="15" t="n"/>
      <c r="F206" s="10">
        <f>IF($A206="","",IFERROR(INDEX('Catálogo'!$N$2:$N$1376,MATCH($A206,'Catálogo'!$A$2:$A$1376,0)),"código no encontrado"))</f>
        <v/>
      </c>
      <c r="G206" s="14" t="n"/>
      <c r="H206" s="22" t="n"/>
      <c r="I206" s="14" t="n"/>
      <c r="J206" s="14" t="n"/>
      <c r="K206" s="14" t="n"/>
      <c r="L206" s="14" t="n"/>
      <c r="M206" s="11">
        <f>IF(OR($F206="",$H206="",NOT(ISNUMBER($F206)),NOT(ISNUMBER($H206))),"",($H206-$F206)/$F206)</f>
        <v/>
      </c>
      <c r="N206" s="10">
        <f>IF(OR($E206="",$H206=""),"",$E206*$H206)</f>
        <v/>
      </c>
      <c r="O206" s="14" t="n"/>
    </row>
    <row r="207">
      <c r="A207" s="14" t="n"/>
      <c r="B207" s="5">
        <f>IF($A207="","",IFERROR(INDEX('Catálogo'!$D$2:$D$1376,MATCH($A207,'Catálogo'!$A$2:$A$1376,0)),"código no encontrado"))</f>
        <v/>
      </c>
      <c r="C207" s="5">
        <f>IF($A207="","",IFERROR(INDEX('Catálogo'!$E$2:$E$1376,MATCH($A207,'Catálogo'!$A$2:$A$1376,0)),"código no encontrado"))</f>
        <v/>
      </c>
      <c r="D207" s="5">
        <f>IF($A207="","",IFERROR(INDEX('Catálogo'!$H$2:$H$1376,MATCH($A207,'Catálogo'!$A$2:$A$1376,0)),"código no encontrado"))</f>
        <v/>
      </c>
      <c r="E207" s="15" t="n"/>
      <c r="F207" s="10">
        <f>IF($A207="","",IFERROR(INDEX('Catálogo'!$N$2:$N$1376,MATCH($A207,'Catálogo'!$A$2:$A$1376,0)),"código no encontrado"))</f>
        <v/>
      </c>
      <c r="G207" s="14" t="n"/>
      <c r="H207" s="22" t="n"/>
      <c r="I207" s="14" t="n"/>
      <c r="J207" s="14" t="n"/>
      <c r="K207" s="14" t="n"/>
      <c r="L207" s="14" t="n"/>
      <c r="M207" s="11">
        <f>IF(OR($F207="",$H207="",NOT(ISNUMBER($F207)),NOT(ISNUMBER($H207))),"",($H207-$F207)/$F207)</f>
        <v/>
      </c>
      <c r="N207" s="10">
        <f>IF(OR($E207="",$H207=""),"",$E207*$H207)</f>
        <v/>
      </c>
      <c r="O207" s="14" t="n"/>
    </row>
    <row r="208">
      <c r="A208" s="14" t="n"/>
      <c r="B208" s="5">
        <f>IF($A208="","",IFERROR(INDEX('Catálogo'!$D$2:$D$1376,MATCH($A208,'Catálogo'!$A$2:$A$1376,0)),"código no encontrado"))</f>
        <v/>
      </c>
      <c r="C208" s="5">
        <f>IF($A208="","",IFERROR(INDEX('Catálogo'!$E$2:$E$1376,MATCH($A208,'Catálogo'!$A$2:$A$1376,0)),"código no encontrado"))</f>
        <v/>
      </c>
      <c r="D208" s="5">
        <f>IF($A208="","",IFERROR(INDEX('Catálogo'!$H$2:$H$1376,MATCH($A208,'Catálogo'!$A$2:$A$1376,0)),"código no encontrado"))</f>
        <v/>
      </c>
      <c r="E208" s="15" t="n"/>
      <c r="F208" s="10">
        <f>IF($A208="","",IFERROR(INDEX('Catálogo'!$N$2:$N$1376,MATCH($A208,'Catálogo'!$A$2:$A$1376,0)),"código no encontrado"))</f>
        <v/>
      </c>
      <c r="G208" s="14" t="n"/>
      <c r="H208" s="22" t="n"/>
      <c r="I208" s="14" t="n"/>
      <c r="J208" s="14" t="n"/>
      <c r="K208" s="14" t="n"/>
      <c r="L208" s="14" t="n"/>
      <c r="M208" s="11">
        <f>IF(OR($F208="",$H208="",NOT(ISNUMBER($F208)),NOT(ISNUMBER($H208))),"",($H208-$F208)/$F208)</f>
        <v/>
      </c>
      <c r="N208" s="10">
        <f>IF(OR($E208="",$H208=""),"",$E208*$H208)</f>
        <v/>
      </c>
      <c r="O208" s="14" t="n"/>
    </row>
    <row r="210">
      <c r="A210" s="3" t="inlineStr">
        <is>
          <t>Total ofertado</t>
        </is>
      </c>
      <c r="N210" s="19">
        <f>SUM(N9:N208)</f>
        <v/>
      </c>
    </row>
    <row r="212">
      <c r="A212" s="13" t="inlineStr">
        <is>
          <t>La columna «Diferencia vs. referencia» compara la oferta con el precio de referencia del mercado: en negativo, la oferta está por debajo. Sirve para ver de un vistazo dónde vale la pena negociar y dónde la oferta ya es buena.</t>
        </is>
      </c>
    </row>
    <row r="213"/>
  </sheetData>
  <mergeCells count="5">
    <mergeCell ref="C4:F4"/>
    <mergeCell ref="C6:F6"/>
    <mergeCell ref="A210:M210"/>
    <mergeCell ref="A212:O213"/>
    <mergeCell ref="C5:F5"/>
  </mergeCells>
  <dataValidations count="1">
    <dataValidation sqref="I9 I10 I11 I12 I13 I14 I15 I16 I17 I18 I19 I20 I21 I22 I23 I24 I25 I26 I27 I28 I29 I30 I31 I32 I33 I34 I35 I36 I37 I38 I39 I40 I41 I42 I43 I44 I45 I46 I47 I48 I49 I50 I51 I52 I53 I54 I55 I56 I57 I58 I59 I60 I61 I62 I63 I64 I65 I66 I67 I68 I69 I70 I71 I72 I73 I74 I75 I76 I77 I78 I79 I80 I81 I82 I83 I84 I85 I86 I87 I88 I89 I90 I91 I92 I93 I94 I95 I96 I97 I98 I99 I100 I101 I102 I103 I104 I105 I106 I107 I108 I109 I110 I111 I112 I113 I114 I115 I116 I117 I118 I119 I120 I121 I122 I123 I124 I125 I126 I127 I128 I129 I130 I131 I132 I133 I134 I135 I136 I137 I138 I139 I140 I141 I142 I143 I144 I145 I146 I147 I148 I149 I150 I151 I152 I153 I154 I155 I156 I157 I158 I159 I160 I161 I162 I163 I164 I165 I166 I167 I168 I169 I170 I171 I172 I173 I174 I175 I176 I177 I178 I179 I180 I181 I182 I183 I184 I185 I186 I187 I188 I189 I190 I191 I192 I193 I194 I195 I196 I197 I198 I199 I200 I201 I202 I203 I204 I205 I206 I207 I208" showDropDown="0" showInputMessage="0" showErrorMessage="0" allowBlank="1" type="list">
      <formula1>"Sí,No"</formula1>
    </dataValidation>
  </dataValidation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10"/>
  <sheetViews>
    <sheetView workbookViewId="0">
      <pane ySplit="1" topLeftCell="A2" activePane="bottomLeft" state="frozen"/>
      <selection pane="bottomLeft" activeCell="A1" sqref="A1"/>
    </sheetView>
  </sheetViews>
  <sheetFormatPr baseColWidth="8" defaultRowHeight="15"/>
  <cols>
    <col width="30" customWidth="1" min="1" max="1"/>
    <col width="16" customWidth="1" min="2" max="2"/>
    <col width="14" customWidth="1" min="3" max="3"/>
    <col width="13" customWidth="1" min="4" max="4"/>
    <col width="13" customWidth="1" min="5" max="5"/>
    <col width="12" customWidth="1" min="6" max="6"/>
    <col width="26" customWidth="1" min="7" max="7"/>
    <col width="60" customWidth="1" min="8" max="8"/>
    <col width="26" customWidth="1" min="9" max="9"/>
    <col width="16" customWidth="1" min="10" max="10"/>
    <col width="16" customWidth="1" min="11" max="11"/>
    <col width="26" customWidth="1" min="12" max="12"/>
    <col width="50" customWidth="1" min="13" max="13"/>
  </cols>
  <sheetData>
    <row r="1" ht="30" customHeight="1">
      <c r="A1" s="6" t="inlineStr">
        <is>
          <t>Proveedor</t>
        </is>
      </c>
      <c r="B1" s="6" t="inlineStr">
        <is>
          <t>Tipo</t>
        </is>
      </c>
      <c r="C1" s="6" t="inlineStr">
        <is>
          <t>Canal</t>
        </is>
      </c>
      <c r="D1" s="6" t="inlineStr">
        <is>
          <t>Vende al público</t>
        </is>
      </c>
      <c r="E1" s="6" t="inlineStr">
        <is>
          <t>Publica precios</t>
        </is>
      </c>
      <c r="F1" s="6" t="inlineStr">
        <is>
          <t>Cotizaciones cargadas</t>
        </is>
      </c>
      <c r="G1" s="6" t="inlineStr">
        <is>
          <t>Zonas</t>
        </is>
      </c>
      <c r="H1" s="6" t="inlineStr">
        <is>
          <t>Categorías que cubre</t>
        </is>
      </c>
      <c r="I1" s="6" t="inlineStr">
        <is>
          <t>Web</t>
        </is>
      </c>
      <c r="J1" s="6" t="inlineStr">
        <is>
          <t>Teléfono</t>
        </is>
      </c>
      <c r="K1" s="6" t="inlineStr">
        <is>
          <t>WhatsApp</t>
        </is>
      </c>
      <c r="L1" s="6" t="inlineStr">
        <is>
          <t>Correo</t>
        </is>
      </c>
      <c r="M1" s="6" t="inlineStr">
        <is>
          <t>Nota</t>
        </is>
      </c>
    </row>
    <row r="2">
      <c r="A2" s="7" t="inlineStr">
        <is>
          <t>Ferretería Ochoa (8A)</t>
        </is>
      </c>
      <c r="B2" s="7" t="inlineStr">
        <is>
          <t>cadena</t>
        </is>
      </c>
      <c r="C2" s="7" t="inlineStr">
        <is>
          <t>detallista</t>
        </is>
      </c>
      <c r="D2" s="7" t="inlineStr">
        <is>
          <t>Sí</t>
        </is>
      </c>
      <c r="E2" s="7" t="inlineStr">
        <is>
          <t>Sí</t>
        </is>
      </c>
      <c r="F2" s="8" t="n">
        <v>2284</v>
      </c>
      <c r="G2" s="5" t="inlineStr">
        <is>
          <t>Gran Santo Domingo, Santiago / Cibao</t>
        </is>
      </c>
      <c r="H2" s="5" t="inlineStr">
        <is>
          <t>Cemento, morteros y aditivos, Acero de refuerzo y metales, Madera y encofrado, Techos e impermeabilización, Pisos y revestimientos, Plomería, sanitarios y gas, Electricidad e iluminación, Pintura y acabados, Plafones y construcción liviana, Exteriores y paisajismo</t>
        </is>
      </c>
      <c r="I2" s="7" t="inlineStr">
        <is>
          <t>ochoa.com.do</t>
        </is>
      </c>
      <c r="J2" s="7" t="inlineStr">
        <is>
          <t>809-971-8000</t>
        </is>
      </c>
      <c r="K2" s="7" t="inlineStr"/>
      <c r="L2" s="7" t="inlineStr"/>
      <c r="M2" s="5" t="inlineStr">
        <is>
          <t>Fundada en 1971. Sucursales en Santiago y Santo Domingo Oeste (Zona Industrial Herrera). E-commerce con precios en RD$ por producto: es la mejor fuente de precio base en línea.</t>
        </is>
      </c>
    </row>
    <row r="3">
      <c r="A3" s="7" t="inlineStr">
        <is>
          <t>Ferremix (Grupo Alterra)</t>
        </is>
      </c>
      <c r="B3" s="7" t="inlineStr">
        <is>
          <t>cadena</t>
        </is>
      </c>
      <c r="C3" s="7" t="inlineStr">
        <is>
          <t>detallista</t>
        </is>
      </c>
      <c r="D3" s="7" t="inlineStr">
        <is>
          <t>Sí</t>
        </is>
      </c>
      <c r="E3" s="7" t="inlineStr">
        <is>
          <t>Sí</t>
        </is>
      </c>
      <c r="F3" s="8" t="n">
        <v>2</v>
      </c>
      <c r="G3" s="5" t="inlineStr">
        <is>
          <t>Gran Santo Domingo</t>
        </is>
      </c>
      <c r="H3" s="5" t="inlineStr">
        <is>
          <t>Cemento, morteros y aditivos, Acero de refuerzo y metales, Madera y encofrado, Pisos y revestimientos, Plomería, sanitarios y gas, Electricidad e iluminación, Pintura y acabados</t>
        </is>
      </c>
      <c r="I3" s="7" t="inlineStr">
        <is>
          <t>ferremix.com.do</t>
        </is>
      </c>
      <c r="J3" s="7" t="inlineStr"/>
      <c r="K3" s="7" t="inlineStr">
        <is>
          <t>18295373000</t>
        </is>
      </c>
      <c r="L3" s="7" t="inlineStr">
        <is>
          <t>soporteweb@ferremix.com.do</t>
        </is>
      </c>
      <c r="M3" s="5" t="inlineStr">
        <is>
          <t>La cadena de mayor expansión reciente. Sucursales Villa Mella (849-507-0003) y Herrera (829-539-0078). Tienda en línea con precios en RD$.</t>
        </is>
      </c>
    </row>
    <row r="4">
      <c r="A4" s="7" t="inlineStr">
        <is>
          <t>Max Ferretería</t>
        </is>
      </c>
      <c r="B4" s="7" t="inlineStr">
        <is>
          <t>cadena</t>
        </is>
      </c>
      <c r="C4" s="7" t="inlineStr">
        <is>
          <t>detallista</t>
        </is>
      </c>
      <c r="D4" s="7" t="inlineStr">
        <is>
          <t>Sí</t>
        </is>
      </c>
      <c r="E4" s="7" t="inlineStr">
        <is>
          <t>Sí</t>
        </is>
      </c>
      <c r="F4" s="8" t="n">
        <v>316</v>
      </c>
      <c r="G4" s="5" t="inlineStr"/>
      <c r="H4" s="5" t="inlineStr">
        <is>
          <t>Cemento, morteros y aditivos, Madera y encofrado, Plomería, sanitarios y gas, Tubería y conexiones</t>
        </is>
      </c>
      <c r="I4" s="7" t="inlineStr">
        <is>
          <t>maxferreteria.com</t>
        </is>
      </c>
      <c r="J4" s="7" t="inlineStr"/>
      <c r="K4" s="7" t="inlineStr"/>
      <c r="L4" s="7" t="inlineStr"/>
      <c r="M4" s="5" t="inlineStr">
        <is>
          <t>Tienda en línea con precios de lista en RD$, disponibilidad por artículo y fecha de última actualización del precio en cada ficha. No declara si el precio incluye ITBIS. Ubicación de sucursales sin verificar.</t>
        </is>
      </c>
    </row>
    <row r="5">
      <c r="A5" s="7" t="inlineStr">
        <is>
          <t>Ferretería Cima</t>
        </is>
      </c>
      <c r="B5" s="7" t="inlineStr">
        <is>
          <t>cadena</t>
        </is>
      </c>
      <c r="C5" s="7" t="inlineStr">
        <is>
          <t>detallista</t>
        </is>
      </c>
      <c r="D5" s="7" t="inlineStr">
        <is>
          <t>Sí</t>
        </is>
      </c>
      <c r="E5" s="7" t="inlineStr">
        <is>
          <t>Sí</t>
        </is>
      </c>
      <c r="F5" s="8" t="n">
        <v>647</v>
      </c>
      <c r="G5" s="5" t="inlineStr"/>
      <c r="H5" s="5" t="inlineStr">
        <is>
          <t>Cemento, morteros y aditivos, Acero de refuerzo y metales, Pisos y revestimientos, Plomería, sanitarios y gas, Plafones y construcción liviana</t>
        </is>
      </c>
      <c r="I5" s="7" t="inlineStr">
        <is>
          <t>ferreteriacima.com.do</t>
        </is>
      </c>
      <c r="J5" s="7" t="inlineStr"/>
      <c r="K5" s="7" t="inlineStr"/>
      <c r="L5" s="7" t="inlineStr"/>
      <c r="M5" s="5" t="inlineStr">
        <is>
          <t>Tienda en línea con precios de lista en RD$ y disponibilidad por artículo. Su catálogo declara el suplidor o importador de cada producto, dato que casi ningún comercio publica. Ubicación de sucursales sin verificar.</t>
        </is>
      </c>
    </row>
    <row r="6">
      <c r="A6" s="7" t="inlineStr">
        <is>
          <t>InnovaCentro (La Innovación)</t>
        </is>
      </c>
      <c r="B6" s="7" t="inlineStr">
        <is>
          <t>cadena</t>
        </is>
      </c>
      <c r="C6" s="7" t="inlineStr">
        <is>
          <t>detallista</t>
        </is>
      </c>
      <c r="D6" s="7" t="inlineStr">
        <is>
          <t>Sí</t>
        </is>
      </c>
      <c r="E6" s="7" t="inlineStr">
        <is>
          <t>Sí</t>
        </is>
      </c>
      <c r="F6" s="8" t="n">
        <v>351</v>
      </c>
      <c r="G6" s="5" t="inlineStr">
        <is>
          <t>Cobertura nacional</t>
        </is>
      </c>
      <c r="H6" s="5" t="inlineStr">
        <is>
          <t>Cemento, morteros y aditivos, Pisos y revestimientos, Plomería, sanitarios y gas, Electricidad e iluminación, Pintura y acabados, Plafones y construcción liviana</t>
        </is>
      </c>
      <c r="I6" s="7" t="inlineStr">
        <is>
          <t>innovacentro.com.do</t>
        </is>
      </c>
      <c r="J6" s="7" t="inlineStr"/>
      <c r="K6" s="7" t="inlineStr"/>
      <c r="L6" s="7" t="inlineStr"/>
      <c r="M6" s="5" t="inlineStr">
        <is>
          <t>Catálogo en línea con marcas y precios. Maneja Truper, Foset, Total, Pedrollo y Tangit.</t>
        </is>
      </c>
    </row>
    <row r="7">
      <c r="A7" s="7" t="inlineStr">
        <is>
          <t>Ferretería MC</t>
        </is>
      </c>
      <c r="B7" s="7" t="inlineStr">
        <is>
          <t>cadena</t>
        </is>
      </c>
      <c r="C7" s="7" t="inlineStr">
        <is>
          <t>detallista</t>
        </is>
      </c>
      <c r="D7" s="7" t="inlineStr">
        <is>
          <t>Sí</t>
        </is>
      </c>
      <c r="E7" s="7" t="inlineStr">
        <is>
          <t>No</t>
        </is>
      </c>
      <c r="F7" s="8" t="n">
        <v>124</v>
      </c>
      <c r="G7" s="5" t="inlineStr">
        <is>
          <t>Gran Santo Domingo</t>
        </is>
      </c>
      <c r="H7" s="5" t="inlineStr">
        <is>
          <t>Cemento, morteros y aditivos, Pisos y revestimientos, Plomería, sanitarios y gas, Electricidad e iluminación, Pintura y acabados</t>
        </is>
      </c>
      <c r="I7" s="7" t="inlineStr">
        <is>
          <t>mc.com.do</t>
        </is>
      </c>
      <c r="J7" s="7" t="inlineStr">
        <is>
          <t>809-565-5797</t>
        </is>
      </c>
      <c r="K7" s="7" t="inlineStr"/>
      <c r="L7" s="7" t="inlineStr">
        <is>
          <t>ferreteriamc@gmail.com</t>
        </is>
      </c>
      <c r="M7" s="5" t="inlineStr">
        <is>
          <t>Mercantil del Caribe, S.A.S., av. John F. Kennedy km 8½. No publica precios en línea: cotiza por escrito, y su cotización trae el ITBIS en columna aparte. Es la única fuente del catálogo donde el impuesto es un dato y no un supuesto.</t>
        </is>
      </c>
    </row>
    <row r="9">
      <c r="A9" s="13" t="inlineStr">
        <is>
          <t>Los fabricantes de canal cerrado —cementeras, siderúrgica, fábricas de pintura— aparecen como indicador de tendencia pero no venden al público: no se les pide cotización directa.</t>
        </is>
      </c>
    </row>
    <row r="10"/>
  </sheetData>
  <autoFilter ref="A1:M7"/>
  <mergeCells count="1">
    <mergeCell ref="A9:M10"/>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4"/>
  <sheetViews>
    <sheetView showGridLines="0" workbookViewId="0">
      <selection activeCell="A1" sqref="A1"/>
    </sheetView>
  </sheetViews>
  <sheetFormatPr baseColWidth="8" defaultRowHeight="15"/>
  <cols>
    <col width="42" customWidth="1" min="1" max="1"/>
    <col width="66" customWidth="1" min="2" max="2"/>
  </cols>
  <sheetData>
    <row r="1">
      <c r="A1" s="1" t="inlineStr">
        <is>
          <t>Conversiones de uso diario</t>
        </is>
      </c>
    </row>
    <row r="2">
      <c r="A2" s="2" t="inlineStr">
        <is>
          <t>Para cubicar sin buscar la libreta.</t>
        </is>
      </c>
    </row>
    <row r="4" ht="30" customHeight="1">
      <c r="A4" s="6" t="inlineStr">
        <is>
          <t>Equivale</t>
        </is>
      </c>
      <c r="B4" s="6" t="inlineStr">
        <is>
          <t>A</t>
        </is>
      </c>
    </row>
    <row r="5">
      <c r="A5" s="4" t="inlineStr">
        <is>
          <t>1 funda de cemento gris</t>
        </is>
      </c>
      <c r="B5" s="5" t="inlineStr">
        <is>
          <t>42.5 kg (aprox. 0.0283 m³ de volumen suelto)</t>
        </is>
      </c>
    </row>
    <row r="6">
      <c r="A6" s="4" t="inlineStr">
        <is>
          <t>1 quintal (qq) de acero</t>
        </is>
      </c>
      <c r="B6" s="5" t="inlineStr">
        <is>
          <t>100 lb ≈ 45.36 kg</t>
        </is>
      </c>
    </row>
    <row r="7">
      <c r="A7" s="4" t="inlineStr">
        <is>
          <t>1 qq de varilla 1/2" x 20 pies</t>
        </is>
      </c>
      <c r="B7" s="5" t="inlineStr">
        <is>
          <t>≈ 7.4 varillas</t>
        </is>
      </c>
    </row>
    <row r="8">
      <c r="A8" s="4" t="inlineStr">
        <is>
          <t>1 qq de varilla 3/8" x 20 pies</t>
        </is>
      </c>
      <c r="B8" s="5" t="inlineStr">
        <is>
          <t>≈ 13.3 varillas</t>
        </is>
      </c>
    </row>
    <row r="9">
      <c r="A9" s="4" t="inlineStr">
        <is>
          <t>1 m³ de arena o grava</t>
        </is>
      </c>
      <c r="B9" s="5" t="inlineStr">
        <is>
          <t>≈ 35.3 pies³</t>
        </is>
      </c>
    </row>
    <row r="10">
      <c r="A10" s="4" t="inlineStr">
        <is>
          <t>1 viaje de volquete</t>
        </is>
      </c>
      <c r="B10" s="5" t="inlineStr">
        <is>
          <t>4, 8 o 16 m³ según el camión</t>
        </is>
      </c>
    </row>
    <row r="11">
      <c r="A11" s="4" t="inlineStr">
        <is>
          <t>1 m² de muro de bloques 6"</t>
        </is>
      </c>
      <c r="B11" s="5" t="inlineStr">
        <is>
          <t>≈ 12.5 bloques de 8" x 16"</t>
        </is>
      </c>
    </row>
    <row r="12">
      <c r="A12" s="4" t="inlineStr">
        <is>
          <t>1 m³ de hormigón 210 kg/cm²</t>
        </is>
      </c>
      <c r="B12" s="5" t="inlineStr">
        <is>
          <t>≈ 7 fundas de cemento + 0.55 m³ arena + 0.85 m³ grava</t>
        </is>
      </c>
    </row>
    <row r="13">
      <c r="A13" s="4" t="inlineStr">
        <is>
          <t>1 pie² (p²)</t>
        </is>
      </c>
      <c r="B13" s="5" t="inlineStr">
        <is>
          <t>0.0929 m²</t>
        </is>
      </c>
    </row>
    <row r="14">
      <c r="A14" s="4" t="inlineStr">
        <is>
          <t>1 pie tablar</t>
        </is>
      </c>
      <c r="B14" s="5" t="inlineStr">
        <is>
          <t>1" x 12" x 12" de madera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Ingenieros Liberato &amp; Asociados</dc:creator>
  <dc:title>Precios de construcción · República Dominicana</dc:title>
  <dc:description>Referencia de precios de materiales, mano de obra y equipos en RD. Generada el 2026-09-09 desde https://precios.ingsliberato.com</dc:description>
  <dcterms:created xsi:type="dcterms:W3CDTF">2026-09-09T23:52:53Z</dcterms:created>
  <dcterms:modified xsi:type="dcterms:W3CDTF">2026-09-09T23:52:54Z</dcterms:modified>
</cp:coreProperties>
</file>